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ta\SLQA\SLQA STUDIES\SLQA 2-2022\"/>
    </mc:Choice>
  </mc:AlternateContent>
  <xr:revisionPtr revIDLastSave="0" documentId="8_{021017B7-1263-4B87-86C6-F4744B0BB56C}" xr6:coauthVersionLast="47" xr6:coauthVersionMax="47" xr10:uidLastSave="{00000000-0000-0000-0000-000000000000}"/>
  <bookViews>
    <workbookView xWindow="-28920" yWindow="-120" windowWidth="29040" windowHeight="15840" tabRatio="809" activeTab="3" xr2:uid="{00000000-000D-0000-FFFF-FFFF00000000}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9'!$A$1:$K$217</definedName>
    <definedName name="_65mg" localSheetId="2">Results!$A$1:$AO$364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4" i="1" l="1"/>
  <c r="R94" i="1"/>
  <c r="S94" i="1"/>
  <c r="T94" i="1"/>
  <c r="Q16" i="1" l="1"/>
  <c r="Q149" i="1" l="1"/>
  <c r="F91" i="1"/>
  <c r="F63" i="1"/>
  <c r="F62" i="1"/>
  <c r="F61" i="1"/>
  <c r="F60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J19" i="1" s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J36" i="1" s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I60" i="1"/>
  <c r="I61" i="1"/>
  <c r="I62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J81" i="1" s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I91" i="1"/>
  <c r="F92" i="1"/>
  <c r="I92" i="1"/>
  <c r="F93" i="1"/>
  <c r="I93" i="1"/>
  <c r="F94" i="1"/>
  <c r="I94" i="1"/>
  <c r="J94" i="1" s="1"/>
  <c r="F95" i="1"/>
  <c r="I95" i="1"/>
  <c r="F96" i="1"/>
  <c r="I96" i="1"/>
  <c r="F97" i="1"/>
  <c r="I97" i="1"/>
  <c r="F98" i="1"/>
  <c r="I98" i="1"/>
  <c r="F99" i="1"/>
  <c r="I99" i="1"/>
  <c r="F100" i="1"/>
  <c r="J100" i="1" s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J113" i="1" s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J138" i="1" l="1"/>
  <c r="J37" i="1"/>
  <c r="J116" i="1"/>
  <c r="J97" i="1"/>
  <c r="J72" i="1"/>
  <c r="J30" i="1"/>
  <c r="J22" i="1"/>
  <c r="J79" i="1"/>
  <c r="J141" i="1"/>
  <c r="J126" i="1"/>
  <c r="J119" i="1"/>
  <c r="J103" i="1"/>
  <c r="J107" i="1"/>
  <c r="J35" i="1"/>
  <c r="J136" i="1"/>
  <c r="J90" i="1"/>
  <c r="J142" i="1"/>
  <c r="J58" i="1"/>
  <c r="J127" i="1"/>
  <c r="J112" i="1"/>
  <c r="J80" i="1"/>
  <c r="J40" i="1"/>
  <c r="J87" i="1"/>
  <c r="J117" i="1"/>
  <c r="J124" i="1"/>
  <c r="J118" i="1"/>
  <c r="J48" i="1"/>
  <c r="J86" i="1"/>
  <c r="J53" i="1"/>
  <c r="J140" i="1"/>
  <c r="J133" i="1"/>
  <c r="J122" i="1"/>
  <c r="J92" i="1"/>
  <c r="J106" i="1"/>
  <c r="J76" i="1"/>
  <c r="J83" i="1"/>
  <c r="J84" i="1"/>
  <c r="J82" i="1"/>
  <c r="J70" i="1"/>
  <c r="J69" i="1"/>
  <c r="J65" i="1"/>
  <c r="J60" i="1"/>
  <c r="J62" i="1"/>
  <c r="J63" i="1"/>
  <c r="J51" i="1"/>
  <c r="J56" i="1"/>
  <c r="J52" i="1"/>
  <c r="J44" i="1"/>
  <c r="J42" i="1"/>
  <c r="J46" i="1"/>
  <c r="J24" i="1"/>
  <c r="J26" i="1"/>
  <c r="J25" i="1"/>
  <c r="J16" i="1"/>
  <c r="J147" i="1"/>
  <c r="J49" i="1"/>
  <c r="J145" i="1"/>
  <c r="J104" i="1"/>
  <c r="J132" i="1"/>
  <c r="J111" i="1"/>
  <c r="J89" i="1"/>
  <c r="J34" i="1"/>
  <c r="J131" i="1"/>
  <c r="J143" i="1"/>
  <c r="J47" i="1"/>
  <c r="J96" i="1"/>
  <c r="J88" i="1"/>
  <c r="J33" i="1"/>
  <c r="J18" i="1"/>
  <c r="J102" i="1"/>
  <c r="J95" i="1"/>
  <c r="J39" i="1"/>
  <c r="J32" i="1"/>
  <c r="J17" i="1"/>
  <c r="J129" i="1"/>
  <c r="J115" i="1"/>
  <c r="J108" i="1"/>
  <c r="J101" i="1"/>
  <c r="J74" i="1"/>
  <c r="J67" i="1"/>
  <c r="J59" i="1"/>
  <c r="J38" i="1"/>
  <c r="J31" i="1"/>
  <c r="J23" i="1"/>
  <c r="J128" i="1"/>
  <c r="J73" i="1"/>
  <c r="J66" i="1"/>
  <c r="J135" i="1"/>
  <c r="J120" i="1"/>
  <c r="J85" i="1"/>
  <c r="J29" i="1"/>
  <c r="J15" i="1"/>
  <c r="J134" i="1"/>
  <c r="J99" i="1"/>
  <c r="J21" i="1"/>
  <c r="J139" i="1"/>
  <c r="J64" i="1"/>
  <c r="J57" i="1"/>
  <c r="J28" i="1"/>
  <c r="J125" i="1"/>
  <c r="J50" i="1"/>
  <c r="J137" i="1"/>
  <c r="J93" i="1"/>
  <c r="J71" i="1"/>
  <c r="J45" i="1"/>
  <c r="J146" i="1"/>
  <c r="J130" i="1"/>
  <c r="J105" i="1"/>
  <c r="J123" i="1"/>
  <c r="J98" i="1"/>
  <c r="J110" i="1"/>
  <c r="J91" i="1"/>
  <c r="J75" i="1"/>
  <c r="J43" i="1"/>
  <c r="J144" i="1"/>
  <c r="J109" i="1"/>
  <c r="J78" i="1"/>
  <c r="J68" i="1"/>
  <c r="J121" i="1"/>
  <c r="J61" i="1"/>
  <c r="J55" i="1"/>
  <c r="J77" i="1"/>
  <c r="J14" i="1"/>
  <c r="J114" i="1"/>
  <c r="J54" i="1"/>
  <c r="J41" i="1"/>
  <c r="J27" i="1"/>
  <c r="J20" i="1"/>
  <c r="J13" i="1"/>
  <c r="F4" i="1" l="1"/>
  <c r="Q131" i="1"/>
  <c r="I4" i="1"/>
  <c r="F5" i="1"/>
  <c r="J4" i="1" l="1"/>
  <c r="I5" i="1"/>
  <c r="J5" i="1" s="1"/>
  <c r="I6" i="1"/>
  <c r="I7" i="1"/>
  <c r="I8" i="1"/>
  <c r="I9" i="1"/>
  <c r="I10" i="1"/>
  <c r="I11" i="1"/>
  <c r="I12" i="1"/>
  <c r="F6" i="1"/>
  <c r="J6" i="1" l="1"/>
  <c r="Q139" i="1"/>
  <c r="R139" i="1"/>
  <c r="Q130" i="1"/>
  <c r="R130" i="1"/>
  <c r="Q85" i="1"/>
  <c r="R85" i="1"/>
  <c r="Q52" i="1"/>
  <c r="R52" i="1"/>
  <c r="R16" i="1"/>
  <c r="Q17" i="1"/>
  <c r="R17" i="1"/>
  <c r="T22" i="1"/>
  <c r="T23" i="1"/>
  <c r="T24" i="1"/>
  <c r="T25" i="1"/>
  <c r="T26" i="1"/>
  <c r="T27" i="1"/>
  <c r="T29" i="1"/>
  <c r="T30" i="1"/>
  <c r="T28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T31" i="1"/>
  <c r="S112" i="1" l="1"/>
  <c r="S113" i="1"/>
  <c r="S114" i="1"/>
  <c r="S115" i="1"/>
  <c r="S116" i="1"/>
  <c r="S117" i="1"/>
  <c r="S118" i="1"/>
  <c r="S119" i="1"/>
  <c r="S120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S13" i="1"/>
  <c r="S14" i="1"/>
  <c r="S15" i="1"/>
  <c r="S16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S49" i="1"/>
  <c r="S50" i="1"/>
  <c r="S51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S76" i="1"/>
  <c r="S77" i="1"/>
  <c r="S78" i="1"/>
  <c r="S79" i="1"/>
  <c r="S80" i="1"/>
  <c r="S81" i="1"/>
  <c r="S82" i="1"/>
  <c r="S83" i="1"/>
  <c r="S84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S103" i="1"/>
  <c r="S104" i="1"/>
  <c r="S105" i="1"/>
  <c r="S106" i="1"/>
  <c r="S107" i="1"/>
  <c r="S108" i="1"/>
  <c r="S109" i="1"/>
  <c r="S110" i="1"/>
  <c r="S111" i="1"/>
  <c r="S121" i="1"/>
  <c r="S122" i="1"/>
  <c r="S123" i="1"/>
  <c r="S124" i="1"/>
  <c r="S125" i="1"/>
  <c r="S126" i="1"/>
  <c r="S127" i="1"/>
  <c r="S128" i="1"/>
  <c r="S129" i="1"/>
  <c r="S130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T5" i="1"/>
  <c r="T6" i="1"/>
  <c r="F7" i="1"/>
  <c r="J7" i="1" s="1"/>
  <c r="T7" i="1" s="1"/>
  <c r="F8" i="1"/>
  <c r="J8" i="1" s="1"/>
  <c r="T8" i="1" s="1"/>
  <c r="F9" i="1"/>
  <c r="J9" i="1" s="1"/>
  <c r="T9" i="1" s="1"/>
  <c r="F10" i="1"/>
  <c r="J10" i="1" s="1"/>
  <c r="T10" i="1" s="1"/>
  <c r="F11" i="1"/>
  <c r="J11" i="1" s="1"/>
  <c r="T11" i="1" s="1"/>
  <c r="F12" i="1"/>
  <c r="J12" i="1" s="1"/>
  <c r="T12" i="1" s="1"/>
  <c r="T13" i="1"/>
  <c r="T14" i="1"/>
  <c r="T15" i="1"/>
  <c r="T16" i="1"/>
  <c r="T17" i="1"/>
  <c r="T18" i="1"/>
  <c r="T19" i="1"/>
  <c r="T20" i="1"/>
  <c r="T2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4" i="1" l="1"/>
  <c r="S4" i="1"/>
  <c r="R4" i="1"/>
  <c r="R149" i="1" s="1"/>
  <c r="Q4" i="1"/>
  <c r="AA27" i="1" l="1"/>
  <c r="AB28" i="1"/>
  <c r="AC29" i="1"/>
  <c r="AC24" i="1"/>
  <c r="AA30" i="1"/>
  <c r="AA26" i="1"/>
  <c r="AB27" i="1"/>
  <c r="AC28" i="1"/>
  <c r="AB24" i="1"/>
  <c r="AB30" i="1"/>
  <c r="AA25" i="1"/>
  <c r="AB26" i="1"/>
  <c r="AC27" i="1"/>
  <c r="AB22" i="1"/>
  <c r="AA24" i="1"/>
  <c r="AB25" i="1"/>
  <c r="AC26" i="1"/>
  <c r="AA22" i="1"/>
  <c r="AA29" i="1"/>
  <c r="AC22" i="1"/>
  <c r="AA28" i="1"/>
  <c r="AB29" i="1"/>
  <c r="AC30" i="1"/>
  <c r="AA23" i="1"/>
  <c r="AC25" i="1"/>
  <c r="AB23" i="1"/>
  <c r="AC23" i="1"/>
  <c r="Q151" i="1"/>
  <c r="Q155" i="1"/>
  <c r="R156" i="1"/>
  <c r="R150" i="1"/>
  <c r="R151" i="1"/>
  <c r="R152" i="1" s="1"/>
  <c r="AE121" i="1" s="1"/>
  <c r="R155" i="1"/>
  <c r="Q156" i="1"/>
  <c r="Q150" i="1"/>
  <c r="X141" i="1" l="1"/>
  <c r="W140" i="1"/>
  <c r="AD119" i="1"/>
  <c r="V5" i="1"/>
  <c r="V22" i="1"/>
  <c r="W23" i="1"/>
  <c r="X24" i="1"/>
  <c r="V30" i="1"/>
  <c r="W26" i="1"/>
  <c r="W22" i="1"/>
  <c r="X23" i="1"/>
  <c r="V29" i="1"/>
  <c r="W30" i="1"/>
  <c r="V26" i="1"/>
  <c r="W27" i="1"/>
  <c r="V24" i="1"/>
  <c r="X26" i="1"/>
  <c r="X22" i="1"/>
  <c r="V28" i="1"/>
  <c r="W29" i="1"/>
  <c r="X30" i="1"/>
  <c r="X28" i="1"/>
  <c r="V27" i="1"/>
  <c r="W28" i="1"/>
  <c r="X29" i="1"/>
  <c r="V25" i="1"/>
  <c r="X27" i="1"/>
  <c r="W25" i="1"/>
  <c r="V23" i="1"/>
  <c r="W24" i="1"/>
  <c r="X25" i="1"/>
  <c r="Q152" i="1"/>
  <c r="Y131" i="1" s="1"/>
  <c r="AC147" i="1"/>
  <c r="AB147" i="1"/>
  <c r="AC146" i="1"/>
  <c r="AA140" i="1"/>
  <c r="AB139" i="1"/>
  <c r="AB138" i="1"/>
  <c r="AC137" i="1"/>
  <c r="AA147" i="1"/>
  <c r="AB146" i="1"/>
  <c r="AC145" i="1"/>
  <c r="AA139" i="1"/>
  <c r="AA138" i="1"/>
  <c r="AA146" i="1"/>
  <c r="AB145" i="1"/>
  <c r="AC144" i="1"/>
  <c r="AA144" i="1"/>
  <c r="AB143" i="1"/>
  <c r="AC142" i="1"/>
  <c r="AA135" i="1"/>
  <c r="AB134" i="1"/>
  <c r="AC133" i="1"/>
  <c r="AA142" i="1"/>
  <c r="AA137" i="1"/>
  <c r="AB135" i="1"/>
  <c r="AA129" i="1"/>
  <c r="AC143" i="1"/>
  <c r="AC124" i="1"/>
  <c r="AB123" i="1"/>
  <c r="AA122" i="1"/>
  <c r="AA143" i="1"/>
  <c r="AC125" i="1"/>
  <c r="AB124" i="1"/>
  <c r="AA123" i="1"/>
  <c r="AC140" i="1"/>
  <c r="AC139" i="1"/>
  <c r="AC136" i="1"/>
  <c r="AC132" i="1"/>
  <c r="AC126" i="1"/>
  <c r="AB125" i="1"/>
  <c r="AA124" i="1"/>
  <c r="AB141" i="1"/>
  <c r="AC138" i="1"/>
  <c r="AA136" i="1"/>
  <c r="AC134" i="1"/>
  <c r="AA133" i="1"/>
  <c r="AA132" i="1"/>
  <c r="AB130" i="1"/>
  <c r="AC123" i="1"/>
  <c r="AC122" i="1"/>
  <c r="AB121" i="1"/>
  <c r="AA118" i="1"/>
  <c r="AC113" i="1"/>
  <c r="AB112" i="1"/>
  <c r="AA111" i="1"/>
  <c r="AC105" i="1"/>
  <c r="AB104" i="1"/>
  <c r="AA103" i="1"/>
  <c r="AA101" i="1"/>
  <c r="AB100" i="1"/>
  <c r="AB137" i="1"/>
  <c r="AA134" i="1"/>
  <c r="AC131" i="1"/>
  <c r="AA130" i="1"/>
  <c r="AB126" i="1"/>
  <c r="AB122" i="1"/>
  <c r="AA121" i="1"/>
  <c r="AC114" i="1"/>
  <c r="AB113" i="1"/>
  <c r="AA112" i="1"/>
  <c r="AC106" i="1"/>
  <c r="AB105" i="1"/>
  <c r="AA104" i="1"/>
  <c r="AA100" i="1"/>
  <c r="AB99" i="1"/>
  <c r="AA145" i="1"/>
  <c r="AB144" i="1"/>
  <c r="AC141" i="1"/>
  <c r="AB131" i="1"/>
  <c r="AC128" i="1"/>
  <c r="AA126" i="1"/>
  <c r="AC115" i="1"/>
  <c r="AB114" i="1"/>
  <c r="AA113" i="1"/>
  <c r="AC107" i="1"/>
  <c r="AB106" i="1"/>
  <c r="AA105" i="1"/>
  <c r="AA99" i="1"/>
  <c r="AC127" i="1"/>
  <c r="AA125" i="1"/>
  <c r="AC120" i="1"/>
  <c r="AC119" i="1"/>
  <c r="AB117" i="1"/>
  <c r="AA116" i="1"/>
  <c r="AC110" i="1"/>
  <c r="AB109" i="1"/>
  <c r="AA108" i="1"/>
  <c r="AC102" i="1"/>
  <c r="AC121" i="1"/>
  <c r="AB120" i="1"/>
  <c r="AB119" i="1"/>
  <c r="AC116" i="1"/>
  <c r="AC111" i="1"/>
  <c r="AC109" i="1"/>
  <c r="AC101" i="1"/>
  <c r="AC100" i="1"/>
  <c r="AC99" i="1"/>
  <c r="AB98" i="1"/>
  <c r="AC97" i="1"/>
  <c r="AA91" i="1"/>
  <c r="AB90" i="1"/>
  <c r="AC89" i="1"/>
  <c r="AC79" i="1"/>
  <c r="AB78" i="1"/>
  <c r="AB133" i="1"/>
  <c r="AB132" i="1"/>
  <c r="AA131" i="1"/>
  <c r="AB127" i="1"/>
  <c r="AA120" i="1"/>
  <c r="AA119" i="1"/>
  <c r="AC118" i="1"/>
  <c r="AB116" i="1"/>
  <c r="AA114" i="1"/>
  <c r="AB111" i="1"/>
  <c r="AA109" i="1"/>
  <c r="AB107" i="1"/>
  <c r="AB102" i="1"/>
  <c r="AB101" i="1"/>
  <c r="AA98" i="1"/>
  <c r="AB97" i="1"/>
  <c r="AC96" i="1"/>
  <c r="AA90" i="1"/>
  <c r="AB89" i="1"/>
  <c r="AC88" i="1"/>
  <c r="AC80" i="1"/>
  <c r="AB79" i="1"/>
  <c r="AA78" i="1"/>
  <c r="AB129" i="1"/>
  <c r="AC117" i="1"/>
  <c r="AC108" i="1"/>
  <c r="AC103" i="1"/>
  <c r="AA95" i="1"/>
  <c r="AB94" i="1"/>
  <c r="AC93" i="1"/>
  <c r="AA87" i="1"/>
  <c r="AB86" i="1"/>
  <c r="AC85" i="1"/>
  <c r="AC83" i="1"/>
  <c r="AB82" i="1"/>
  <c r="AA81" i="1"/>
  <c r="AB142" i="1"/>
  <c r="AA117" i="1"/>
  <c r="AB115" i="1"/>
  <c r="AB110" i="1"/>
  <c r="AB108" i="1"/>
  <c r="AA106" i="1"/>
  <c r="AB103" i="1"/>
  <c r="AA94" i="1"/>
  <c r="AB93" i="1"/>
  <c r="AC92" i="1"/>
  <c r="AA86" i="1"/>
  <c r="AB85" i="1"/>
  <c r="AC84" i="1"/>
  <c r="AB83" i="1"/>
  <c r="AA82" i="1"/>
  <c r="AB136" i="1"/>
  <c r="AA115" i="1"/>
  <c r="AA93" i="1"/>
  <c r="AB88" i="1"/>
  <c r="AC81" i="1"/>
  <c r="AC76" i="1"/>
  <c r="AB140" i="1"/>
  <c r="AB128" i="1"/>
  <c r="AC104" i="1"/>
  <c r="AC94" i="1"/>
  <c r="AA88" i="1"/>
  <c r="AB81" i="1"/>
  <c r="AC77" i="1"/>
  <c r="AB76" i="1"/>
  <c r="AB75" i="1"/>
  <c r="AC74" i="1"/>
  <c r="AA68" i="1"/>
  <c r="AB67" i="1"/>
  <c r="AC66" i="1"/>
  <c r="AA60" i="1"/>
  <c r="AB59" i="1"/>
  <c r="AC58" i="1"/>
  <c r="AA52" i="1"/>
  <c r="AB51" i="1"/>
  <c r="AA50" i="1"/>
  <c r="AA46" i="1"/>
  <c r="AB45" i="1"/>
  <c r="AC44" i="1"/>
  <c r="AA141" i="1"/>
  <c r="AA128" i="1"/>
  <c r="AB118" i="1"/>
  <c r="AA102" i="1"/>
  <c r="AC95" i="1"/>
  <c r="AA89" i="1"/>
  <c r="AA79" i="1"/>
  <c r="AB77" i="1"/>
  <c r="AA76" i="1"/>
  <c r="AB95" i="1"/>
  <c r="AC129" i="1"/>
  <c r="AC112" i="1"/>
  <c r="AA96" i="1"/>
  <c r="AB91" i="1"/>
  <c r="AC86" i="1"/>
  <c r="AB80" i="1"/>
  <c r="AA72" i="1"/>
  <c r="AB71" i="1"/>
  <c r="AC70" i="1"/>
  <c r="AA64" i="1"/>
  <c r="AB63" i="1"/>
  <c r="AC62" i="1"/>
  <c r="AA56" i="1"/>
  <c r="AB55" i="1"/>
  <c r="AC54" i="1"/>
  <c r="AC48" i="1"/>
  <c r="AC135" i="1"/>
  <c r="AC130" i="1"/>
  <c r="AA110" i="1"/>
  <c r="AA97" i="1"/>
  <c r="AB92" i="1"/>
  <c r="AC87" i="1"/>
  <c r="AA80" i="1"/>
  <c r="AA71" i="1"/>
  <c r="AB70" i="1"/>
  <c r="AC69" i="1"/>
  <c r="AA63" i="1"/>
  <c r="AB62" i="1"/>
  <c r="AC61" i="1"/>
  <c r="AA55" i="1"/>
  <c r="AB54" i="1"/>
  <c r="AC53" i="1"/>
  <c r="AC49" i="1"/>
  <c r="AB48" i="1"/>
  <c r="AC47" i="1"/>
  <c r="AA74" i="1"/>
  <c r="AB73" i="1"/>
  <c r="AA67" i="1"/>
  <c r="AB66" i="1"/>
  <c r="AC65" i="1"/>
  <c r="AA61" i="1"/>
  <c r="AB60" i="1"/>
  <c r="AC59" i="1"/>
  <c r="AB53" i="1"/>
  <c r="AC52" i="1"/>
  <c r="AC98" i="1"/>
  <c r="AA83" i="1"/>
  <c r="AA73" i="1"/>
  <c r="AC72" i="1"/>
  <c r="AA66" i="1"/>
  <c r="AB65" i="1"/>
  <c r="AA59" i="1"/>
  <c r="AB58" i="1"/>
  <c r="AC57" i="1"/>
  <c r="AA53" i="1"/>
  <c r="AB52" i="1"/>
  <c r="AC51" i="1"/>
  <c r="AB50" i="1"/>
  <c r="AA49" i="1"/>
  <c r="AC90" i="1"/>
  <c r="AB72" i="1"/>
  <c r="AA65" i="1"/>
  <c r="AC64" i="1"/>
  <c r="AA58" i="1"/>
  <c r="AB57" i="1"/>
  <c r="AA51" i="1"/>
  <c r="AA127" i="1"/>
  <c r="AC91" i="1"/>
  <c r="AB87" i="1"/>
  <c r="AA85" i="1"/>
  <c r="AB84" i="1"/>
  <c r="AC78" i="1"/>
  <c r="AC71" i="1"/>
  <c r="AB64" i="1"/>
  <c r="AA57" i="1"/>
  <c r="AC56" i="1"/>
  <c r="AB96" i="1"/>
  <c r="AC82" i="1"/>
  <c r="AA70" i="1"/>
  <c r="AC55" i="1"/>
  <c r="AA84" i="1"/>
  <c r="AA75" i="1"/>
  <c r="AC43" i="1"/>
  <c r="AA37" i="1"/>
  <c r="AB36" i="1"/>
  <c r="AC35" i="1"/>
  <c r="AA21" i="1"/>
  <c r="AB20" i="1"/>
  <c r="AC19" i="1"/>
  <c r="AA7" i="1"/>
  <c r="AB6" i="1"/>
  <c r="AC5" i="1"/>
  <c r="AB47" i="1"/>
  <c r="AC46" i="1"/>
  <c r="AB43" i="1"/>
  <c r="AC42" i="1"/>
  <c r="AA36" i="1"/>
  <c r="AA62" i="1"/>
  <c r="AC60" i="1"/>
  <c r="AB61" i="1"/>
  <c r="AC50" i="1"/>
  <c r="AA48" i="1"/>
  <c r="AA47" i="1"/>
  <c r="AB46" i="1"/>
  <c r="AC45" i="1"/>
  <c r="AA43" i="1"/>
  <c r="AB42" i="1"/>
  <c r="AC41" i="1"/>
  <c r="AA35" i="1"/>
  <c r="AB34" i="1"/>
  <c r="AC33" i="1"/>
  <c r="AA19" i="1"/>
  <c r="AB18" i="1"/>
  <c r="AC17" i="1"/>
  <c r="AC13" i="1"/>
  <c r="AB12" i="1"/>
  <c r="AC11" i="1"/>
  <c r="AA5" i="1"/>
  <c r="AB4" i="1"/>
  <c r="AA77" i="1"/>
  <c r="AB69" i="1"/>
  <c r="AC68" i="1"/>
  <c r="AC67" i="1"/>
  <c r="AA107" i="1"/>
  <c r="AA40" i="1"/>
  <c r="AB39" i="1"/>
  <c r="AC38" i="1"/>
  <c r="AA32" i="1"/>
  <c r="AB31" i="1"/>
  <c r="AA16" i="1"/>
  <c r="AB15" i="1"/>
  <c r="AA14" i="1"/>
  <c r="AA10" i="1"/>
  <c r="AB9" i="1"/>
  <c r="AC8" i="1"/>
  <c r="AC75" i="1"/>
  <c r="AC63" i="1"/>
  <c r="AA54" i="1"/>
  <c r="AC73" i="1"/>
  <c r="AB49" i="1"/>
  <c r="AA39" i="1"/>
  <c r="AB38" i="1"/>
  <c r="AC37" i="1"/>
  <c r="AA31" i="1"/>
  <c r="AC21" i="1"/>
  <c r="AA15" i="1"/>
  <c r="AA9" i="1"/>
  <c r="AB8" i="1"/>
  <c r="AC7" i="1"/>
  <c r="AA92" i="1"/>
  <c r="AB74" i="1"/>
  <c r="AA44" i="1"/>
  <c r="AB32" i="1"/>
  <c r="AB21" i="1"/>
  <c r="AA20" i="1"/>
  <c r="AC15" i="1"/>
  <c r="AB7" i="1"/>
  <c r="AA34" i="1"/>
  <c r="AB33" i="1"/>
  <c r="AC16" i="1"/>
  <c r="AB41" i="1"/>
  <c r="AC39" i="1"/>
  <c r="AC34" i="1"/>
  <c r="AA33" i="1"/>
  <c r="AB17" i="1"/>
  <c r="AB16" i="1"/>
  <c r="AB13" i="1"/>
  <c r="AC9" i="1"/>
  <c r="AA8" i="1"/>
  <c r="AC4" i="1"/>
  <c r="AA41" i="1"/>
  <c r="AB37" i="1"/>
  <c r="AC18" i="1"/>
  <c r="AA17" i="1"/>
  <c r="AA13" i="1"/>
  <c r="AC10" i="1"/>
  <c r="AA4" i="1"/>
  <c r="AA69" i="1"/>
  <c r="AB44" i="1"/>
  <c r="AB40" i="1"/>
  <c r="AA38" i="1"/>
  <c r="AC36" i="1"/>
  <c r="AC32" i="1"/>
  <c r="AB68" i="1"/>
  <c r="AB56" i="1"/>
  <c r="AA18" i="1"/>
  <c r="AB11" i="1"/>
  <c r="AB10" i="1"/>
  <c r="AB35" i="1"/>
  <c r="AC14" i="1"/>
  <c r="AC12" i="1"/>
  <c r="AA11" i="1"/>
  <c r="AB5" i="1"/>
  <c r="AA45" i="1"/>
  <c r="AA42" i="1"/>
  <c r="AC40" i="1"/>
  <c r="AC31" i="1"/>
  <c r="AB19" i="1"/>
  <c r="AB14" i="1"/>
  <c r="AA12" i="1"/>
  <c r="AC6" i="1"/>
  <c r="AA6" i="1"/>
  <c r="AC20" i="1"/>
  <c r="V145" i="1"/>
  <c r="W144" i="1"/>
  <c r="X143" i="1"/>
  <c r="V136" i="1"/>
  <c r="W135" i="1"/>
  <c r="V144" i="1"/>
  <c r="W143" i="1"/>
  <c r="X142" i="1"/>
  <c r="V143" i="1"/>
  <c r="W142" i="1"/>
  <c r="X147" i="1"/>
  <c r="V141" i="1"/>
  <c r="X139" i="1"/>
  <c r="X138" i="1"/>
  <c r="W146" i="1"/>
  <c r="X145" i="1"/>
  <c r="W138" i="1"/>
  <c r="W136" i="1"/>
  <c r="X133" i="1"/>
  <c r="X132" i="1"/>
  <c r="X126" i="1"/>
  <c r="W125" i="1"/>
  <c r="V124" i="1"/>
  <c r="W147" i="1"/>
  <c r="V146" i="1"/>
  <c r="W145" i="1"/>
  <c r="V138" i="1"/>
  <c r="X134" i="1"/>
  <c r="W133" i="1"/>
  <c r="W132" i="1"/>
  <c r="X131" i="1"/>
  <c r="X127" i="1"/>
  <c r="W126" i="1"/>
  <c r="V125" i="1"/>
  <c r="X119" i="1"/>
  <c r="W118" i="1"/>
  <c r="V147" i="1"/>
  <c r="V142" i="1"/>
  <c r="X137" i="1"/>
  <c r="W134" i="1"/>
  <c r="V133" i="1"/>
  <c r="V132" i="1"/>
  <c r="W131" i="1"/>
  <c r="X130" i="1"/>
  <c r="X128" i="1"/>
  <c r="W127" i="1"/>
  <c r="V126" i="1"/>
  <c r="X120" i="1"/>
  <c r="W119" i="1"/>
  <c r="W137" i="1"/>
  <c r="X135" i="1"/>
  <c r="V134" i="1"/>
  <c r="V131" i="1"/>
  <c r="W130" i="1"/>
  <c r="X129" i="1"/>
  <c r="W128" i="1"/>
  <c r="V127" i="1"/>
  <c r="X121" i="1"/>
  <c r="W120" i="1"/>
  <c r="X140" i="1"/>
  <c r="W139" i="1"/>
  <c r="W129" i="1"/>
  <c r="X125" i="1"/>
  <c r="X116" i="1"/>
  <c r="W115" i="1"/>
  <c r="V114" i="1"/>
  <c r="X108" i="1"/>
  <c r="W107" i="1"/>
  <c r="V106" i="1"/>
  <c r="V129" i="1"/>
  <c r="V120" i="1"/>
  <c r="X117" i="1"/>
  <c r="W116" i="1"/>
  <c r="V115" i="1"/>
  <c r="X109" i="1"/>
  <c r="W108" i="1"/>
  <c r="V107" i="1"/>
  <c r="X146" i="1"/>
  <c r="V137" i="1"/>
  <c r="V130" i="1"/>
  <c r="X123" i="1"/>
  <c r="X122" i="1"/>
  <c r="W121" i="1"/>
  <c r="V119" i="1"/>
  <c r="W117" i="1"/>
  <c r="V116" i="1"/>
  <c r="X110" i="1"/>
  <c r="W109" i="1"/>
  <c r="V108" i="1"/>
  <c r="X102" i="1"/>
  <c r="V140" i="1"/>
  <c r="X136" i="1"/>
  <c r="V128" i="1"/>
  <c r="W124" i="1"/>
  <c r="X113" i="1"/>
  <c r="W112" i="1"/>
  <c r="V111" i="1"/>
  <c r="X105" i="1"/>
  <c r="W104" i="1"/>
  <c r="V103" i="1"/>
  <c r="V101" i="1"/>
  <c r="W100" i="1"/>
  <c r="X144" i="1"/>
  <c r="X124" i="1"/>
  <c r="V123" i="1"/>
  <c r="W122" i="1"/>
  <c r="X115" i="1"/>
  <c r="W113" i="1"/>
  <c r="V110" i="1"/>
  <c r="W106" i="1"/>
  <c r="V96" i="1"/>
  <c r="W95" i="1"/>
  <c r="X94" i="1"/>
  <c r="V88" i="1"/>
  <c r="W87" i="1"/>
  <c r="X86" i="1"/>
  <c r="X82" i="1"/>
  <c r="W81" i="1"/>
  <c r="V80" i="1"/>
  <c r="V122" i="1"/>
  <c r="V121" i="1"/>
  <c r="V113" i="1"/>
  <c r="X104" i="1"/>
  <c r="V95" i="1"/>
  <c r="W94" i="1"/>
  <c r="X93" i="1"/>
  <c r="V87" i="1"/>
  <c r="W86" i="1"/>
  <c r="X85" i="1"/>
  <c r="X83" i="1"/>
  <c r="W82" i="1"/>
  <c r="V81" i="1"/>
  <c r="V135" i="1"/>
  <c r="V118" i="1"/>
  <c r="W114" i="1"/>
  <c r="X107" i="1"/>
  <c r="W105" i="1"/>
  <c r="V102" i="1"/>
  <c r="W99" i="1"/>
  <c r="X98" i="1"/>
  <c r="V92" i="1"/>
  <c r="W91" i="1"/>
  <c r="X90" i="1"/>
  <c r="V84" i="1"/>
  <c r="X112" i="1"/>
  <c r="V105" i="1"/>
  <c r="V99" i="1"/>
  <c r="W98" i="1"/>
  <c r="X97" i="1"/>
  <c r="V91" i="1"/>
  <c r="W90" i="1"/>
  <c r="X89" i="1"/>
  <c r="V139" i="1"/>
  <c r="X114" i="1"/>
  <c r="X100" i="1"/>
  <c r="W97" i="1"/>
  <c r="X92" i="1"/>
  <c r="V86" i="1"/>
  <c r="W80" i="1"/>
  <c r="W78" i="1"/>
  <c r="V77" i="1"/>
  <c r="W123" i="1"/>
  <c r="V100" i="1"/>
  <c r="V97" i="1"/>
  <c r="W92" i="1"/>
  <c r="X87" i="1"/>
  <c r="W83" i="1"/>
  <c r="V78" i="1"/>
  <c r="V73" i="1"/>
  <c r="W72" i="1"/>
  <c r="X71" i="1"/>
  <c r="V65" i="1"/>
  <c r="W64" i="1"/>
  <c r="X63" i="1"/>
  <c r="V57" i="1"/>
  <c r="W56" i="1"/>
  <c r="X55" i="1"/>
  <c r="V117" i="1"/>
  <c r="V104" i="1"/>
  <c r="X103" i="1"/>
  <c r="V98" i="1"/>
  <c r="W93" i="1"/>
  <c r="X88" i="1"/>
  <c r="V83" i="1"/>
  <c r="W141" i="1"/>
  <c r="X118" i="1"/>
  <c r="W103" i="1"/>
  <c r="W102" i="1"/>
  <c r="X99" i="1"/>
  <c r="X101" i="1"/>
  <c r="X95" i="1"/>
  <c r="V89" i="1"/>
  <c r="X84" i="1"/>
  <c r="X79" i="1"/>
  <c r="X76" i="1"/>
  <c r="X75" i="1"/>
  <c r="V69" i="1"/>
  <c r="W68" i="1"/>
  <c r="X67" i="1"/>
  <c r="V61" i="1"/>
  <c r="W60" i="1"/>
  <c r="X59" i="1"/>
  <c r="V53" i="1"/>
  <c r="W52" i="1"/>
  <c r="X51" i="1"/>
  <c r="W50" i="1"/>
  <c r="V49" i="1"/>
  <c r="V47" i="1"/>
  <c r="W46" i="1"/>
  <c r="X45" i="1"/>
  <c r="V112" i="1"/>
  <c r="X111" i="1"/>
  <c r="V109" i="1"/>
  <c r="W101" i="1"/>
  <c r="X96" i="1"/>
  <c r="V90" i="1"/>
  <c r="W85" i="1"/>
  <c r="W84" i="1"/>
  <c r="V82" i="1"/>
  <c r="W79" i="1"/>
  <c r="X77" i="1"/>
  <c r="W76" i="1"/>
  <c r="W75" i="1"/>
  <c r="X74" i="1"/>
  <c r="V68" i="1"/>
  <c r="W67" i="1"/>
  <c r="X66" i="1"/>
  <c r="V60" i="1"/>
  <c r="W59" i="1"/>
  <c r="X58" i="1"/>
  <c r="V52" i="1"/>
  <c r="W51" i="1"/>
  <c r="V50" i="1"/>
  <c r="V46" i="1"/>
  <c r="W45" i="1"/>
  <c r="X44" i="1"/>
  <c r="W111" i="1"/>
  <c r="V76" i="1"/>
  <c r="W70" i="1"/>
  <c r="V63" i="1"/>
  <c r="X62" i="1"/>
  <c r="W55" i="1"/>
  <c r="V70" i="1"/>
  <c r="X69" i="1"/>
  <c r="W62" i="1"/>
  <c r="V55" i="1"/>
  <c r="X54" i="1"/>
  <c r="X106" i="1"/>
  <c r="V75" i="1"/>
  <c r="W74" i="1"/>
  <c r="X73" i="1"/>
  <c r="W69" i="1"/>
  <c r="X68" i="1"/>
  <c r="V62" i="1"/>
  <c r="X61" i="1"/>
  <c r="W54" i="1"/>
  <c r="W48" i="1"/>
  <c r="V74" i="1"/>
  <c r="W73" i="1"/>
  <c r="V67" i="1"/>
  <c r="W66" i="1"/>
  <c r="X65" i="1"/>
  <c r="W61" i="1"/>
  <c r="X60" i="1"/>
  <c r="V54" i="1"/>
  <c r="X53" i="1"/>
  <c r="W110" i="1"/>
  <c r="V94" i="1"/>
  <c r="V93" i="1"/>
  <c r="X81" i="1"/>
  <c r="V72" i="1"/>
  <c r="X64" i="1"/>
  <c r="V58" i="1"/>
  <c r="W57" i="1"/>
  <c r="W49" i="1"/>
  <c r="V42" i="1"/>
  <c r="W41" i="1"/>
  <c r="X40" i="1"/>
  <c r="V34" i="1"/>
  <c r="W33" i="1"/>
  <c r="X32" i="1"/>
  <c r="V18" i="1"/>
  <c r="W17" i="1"/>
  <c r="X16" i="1"/>
  <c r="X14" i="1"/>
  <c r="W13" i="1"/>
  <c r="V12" i="1"/>
  <c r="W11" i="1"/>
  <c r="X10" i="1"/>
  <c r="V4" i="1"/>
  <c r="V41" i="1"/>
  <c r="W40" i="1"/>
  <c r="X39" i="1"/>
  <c r="W71" i="1"/>
  <c r="W63" i="1"/>
  <c r="V85" i="1"/>
  <c r="V71" i="1"/>
  <c r="V59" i="1"/>
  <c r="V51" i="1"/>
  <c r="V40" i="1"/>
  <c r="W39" i="1"/>
  <c r="X38" i="1"/>
  <c r="V32" i="1"/>
  <c r="W31" i="1"/>
  <c r="V16" i="1"/>
  <c r="W15" i="1"/>
  <c r="V14" i="1"/>
  <c r="V10" i="1"/>
  <c r="W9" i="1"/>
  <c r="X8" i="1"/>
  <c r="W96" i="1"/>
  <c r="W88" i="1"/>
  <c r="V79" i="1"/>
  <c r="X70" i="1"/>
  <c r="X56" i="1"/>
  <c r="V48" i="1"/>
  <c r="W47" i="1"/>
  <c r="X46" i="1"/>
  <c r="X43" i="1"/>
  <c r="V37" i="1"/>
  <c r="W36" i="1"/>
  <c r="X35" i="1"/>
  <c r="V21" i="1"/>
  <c r="W20" i="1"/>
  <c r="X19" i="1"/>
  <c r="V7" i="1"/>
  <c r="W6" i="1"/>
  <c r="X5" i="1"/>
  <c r="X52" i="1"/>
  <c r="X49" i="1"/>
  <c r="W89" i="1"/>
  <c r="V64" i="1"/>
  <c r="V56" i="1"/>
  <c r="V45" i="1"/>
  <c r="W44" i="1"/>
  <c r="W43" i="1"/>
  <c r="X42" i="1"/>
  <c r="V36" i="1"/>
  <c r="W35" i="1"/>
  <c r="X34" i="1"/>
  <c r="V20" i="1"/>
  <c r="W19" i="1"/>
  <c r="X18" i="1"/>
  <c r="X12" i="1"/>
  <c r="V6" i="1"/>
  <c r="W5" i="1"/>
  <c r="X4" i="1"/>
  <c r="X80" i="1"/>
  <c r="X78" i="1"/>
  <c r="X72" i="1"/>
  <c r="W53" i="1"/>
  <c r="W58" i="1"/>
  <c r="W42" i="1"/>
  <c r="W38" i="1"/>
  <c r="V35" i="1"/>
  <c r="X31" i="1"/>
  <c r="W14" i="1"/>
  <c r="W12" i="1"/>
  <c r="V15" i="1"/>
  <c r="X91" i="1"/>
  <c r="V44" i="1"/>
  <c r="V38" i="1"/>
  <c r="X36" i="1"/>
  <c r="V31" i="1"/>
  <c r="V19" i="1"/>
  <c r="X6" i="1"/>
  <c r="W77" i="1"/>
  <c r="W32" i="1"/>
  <c r="X21" i="1"/>
  <c r="X20" i="1"/>
  <c r="X15" i="1"/>
  <c r="X7" i="1"/>
  <c r="W65" i="1"/>
  <c r="X50" i="1"/>
  <c r="X33" i="1"/>
  <c r="W21" i="1"/>
  <c r="W7" i="1"/>
  <c r="X41" i="1"/>
  <c r="V39" i="1"/>
  <c r="X37" i="1"/>
  <c r="V33" i="1"/>
  <c r="X17" i="1"/>
  <c r="W16" i="1"/>
  <c r="X13" i="1"/>
  <c r="X9" i="1"/>
  <c r="W8" i="1"/>
  <c r="X57" i="1"/>
  <c r="V43" i="1"/>
  <c r="W37" i="1"/>
  <c r="W34" i="1"/>
  <c r="V17" i="1"/>
  <c r="V13" i="1"/>
  <c r="V9" i="1"/>
  <c r="V8" i="1"/>
  <c r="W4" i="1"/>
  <c r="V66" i="1"/>
  <c r="X48" i="1"/>
  <c r="X47" i="1"/>
  <c r="W18" i="1"/>
  <c r="X11" i="1"/>
  <c r="W10" i="1"/>
  <c r="V11" i="1"/>
  <c r="T150" i="1"/>
  <c r="T149" i="1"/>
  <c r="T151" i="1"/>
  <c r="T155" i="1"/>
  <c r="T156" i="1"/>
  <c r="S149" i="1"/>
  <c r="S151" i="1"/>
  <c r="S155" i="1"/>
  <c r="S150" i="1"/>
  <c r="S156" i="1"/>
  <c r="Y64" i="1" l="1"/>
  <c r="Z14" i="1"/>
  <c r="Z29" i="1"/>
  <c r="Z22" i="1"/>
  <c r="Z26" i="1"/>
  <c r="Z89" i="1"/>
  <c r="Z30" i="1"/>
  <c r="Z24" i="1"/>
  <c r="Y25" i="1"/>
  <c r="Z8" i="1"/>
  <c r="Z76" i="1"/>
  <c r="Z23" i="1"/>
  <c r="Z28" i="1"/>
  <c r="Z25" i="1"/>
  <c r="Z82" i="1"/>
  <c r="Y22" i="1"/>
  <c r="AE135" i="1"/>
  <c r="AD22" i="1"/>
  <c r="AE22" i="1"/>
  <c r="AD23" i="1"/>
  <c r="AE27" i="1"/>
  <c r="AE23" i="1"/>
  <c r="AE24" i="1"/>
  <c r="AE26" i="1"/>
  <c r="AD28" i="1"/>
  <c r="AD27" i="1"/>
  <c r="AD24" i="1"/>
  <c r="AD26" i="1"/>
  <c r="AD29" i="1"/>
  <c r="AE29" i="1"/>
  <c r="AE28" i="1"/>
  <c r="AE25" i="1"/>
  <c r="AD30" i="1"/>
  <c r="AE30" i="1"/>
  <c r="AD25" i="1"/>
  <c r="Y27" i="1"/>
  <c r="Y23" i="1"/>
  <c r="Z27" i="1"/>
  <c r="Y24" i="1"/>
  <c r="Y26" i="1"/>
  <c r="Y29" i="1"/>
  <c r="AF24" i="1"/>
  <c r="AG25" i="1"/>
  <c r="AH26" i="1"/>
  <c r="AF23" i="1"/>
  <c r="AG24" i="1"/>
  <c r="AH25" i="1"/>
  <c r="AG29" i="1"/>
  <c r="AH30" i="1"/>
  <c r="AF27" i="1"/>
  <c r="AF22" i="1"/>
  <c r="AG23" i="1"/>
  <c r="AH24" i="1"/>
  <c r="AF30" i="1"/>
  <c r="AH29" i="1"/>
  <c r="AF26" i="1"/>
  <c r="AH28" i="1"/>
  <c r="AG22" i="1"/>
  <c r="AH23" i="1"/>
  <c r="AF29" i="1"/>
  <c r="AG30" i="1"/>
  <c r="AH22" i="1"/>
  <c r="AG28" i="1"/>
  <c r="AF25" i="1"/>
  <c r="AG26" i="1"/>
  <c r="AH27" i="1"/>
  <c r="AF28" i="1"/>
  <c r="AG27" i="1"/>
  <c r="Y30" i="1"/>
  <c r="Y28" i="1"/>
  <c r="AL22" i="1"/>
  <c r="AL23" i="1"/>
  <c r="AM23" i="1"/>
  <c r="AM25" i="1"/>
  <c r="AM27" i="1"/>
  <c r="AM29" i="1"/>
  <c r="AK24" i="1"/>
  <c r="AK26" i="1"/>
  <c r="AK28" i="1"/>
  <c r="AK30" i="1"/>
  <c r="AL26" i="1"/>
  <c r="AL28" i="1"/>
  <c r="AL30" i="1"/>
  <c r="AM22" i="1"/>
  <c r="AM24" i="1"/>
  <c r="AM26" i="1"/>
  <c r="AM30" i="1"/>
  <c r="AK23" i="1"/>
  <c r="AK25" i="1"/>
  <c r="AL27" i="1"/>
  <c r="AL29" i="1"/>
  <c r="AL24" i="1"/>
  <c r="AM28" i="1"/>
  <c r="AK27" i="1"/>
  <c r="AK29" i="1"/>
  <c r="AL25" i="1"/>
  <c r="AK22" i="1"/>
  <c r="Y75" i="1"/>
  <c r="Y87" i="1"/>
  <c r="Z97" i="1"/>
  <c r="Z54" i="1"/>
  <c r="Z19" i="1"/>
  <c r="Y71" i="1"/>
  <c r="Z59" i="1"/>
  <c r="Y20" i="1"/>
  <c r="Z32" i="1"/>
  <c r="Y68" i="1"/>
  <c r="Y83" i="1"/>
  <c r="Z42" i="1"/>
  <c r="Z21" i="1"/>
  <c r="Z10" i="1"/>
  <c r="Y12" i="1"/>
  <c r="Y21" i="1"/>
  <c r="Y69" i="1"/>
  <c r="Y91" i="1"/>
  <c r="Y43" i="1"/>
  <c r="Y67" i="1"/>
  <c r="Z72" i="1"/>
  <c r="Y17" i="1"/>
  <c r="Y41" i="1"/>
  <c r="Z90" i="1"/>
  <c r="Z78" i="1"/>
  <c r="Z94" i="1"/>
  <c r="Z117" i="1"/>
  <c r="Y112" i="1"/>
  <c r="Y84" i="1"/>
  <c r="Y109" i="1"/>
  <c r="Z67" i="1"/>
  <c r="Y58" i="1"/>
  <c r="Z85" i="1"/>
  <c r="Z92" i="1"/>
  <c r="Y81" i="1"/>
  <c r="Z105" i="1"/>
  <c r="Y136" i="1"/>
  <c r="Z102" i="1"/>
  <c r="Y135" i="1"/>
  <c r="Y120" i="1"/>
  <c r="Y103" i="1"/>
  <c r="Y132" i="1"/>
  <c r="Z12" i="1"/>
  <c r="Z46" i="1"/>
  <c r="Z15" i="1"/>
  <c r="Z17" i="1"/>
  <c r="Y34" i="1"/>
  <c r="Y7" i="1"/>
  <c r="Z38" i="1"/>
  <c r="Y61" i="1"/>
  <c r="Z75" i="1"/>
  <c r="Y98" i="1"/>
  <c r="Z96" i="1"/>
  <c r="Z48" i="1"/>
  <c r="Y55" i="1"/>
  <c r="Y139" i="1"/>
  <c r="Z131" i="1"/>
  <c r="Z86" i="1"/>
  <c r="Y44" i="1"/>
  <c r="Z61" i="1"/>
  <c r="Y143" i="1"/>
  <c r="Z134" i="1"/>
  <c r="Z39" i="1"/>
  <c r="Y36" i="1"/>
  <c r="Y11" i="1"/>
  <c r="Z41" i="1"/>
  <c r="Z58" i="1"/>
  <c r="Z79" i="1"/>
  <c r="Y57" i="1"/>
  <c r="Z88" i="1"/>
  <c r="Z101" i="1"/>
  <c r="Z110" i="1"/>
  <c r="Y140" i="1"/>
  <c r="Z43" i="1"/>
  <c r="Y6" i="1"/>
  <c r="Y59" i="1"/>
  <c r="Z52" i="1"/>
  <c r="Z125" i="1"/>
  <c r="Z49" i="1"/>
  <c r="Y96" i="1"/>
  <c r="Z99" i="1"/>
  <c r="Y138" i="1"/>
  <c r="Y5" i="1"/>
  <c r="Y10" i="1"/>
  <c r="Z4" i="1"/>
  <c r="Y35" i="1"/>
  <c r="Y50" i="1"/>
  <c r="Y8" i="1"/>
  <c r="Y76" i="1"/>
  <c r="Y63" i="1"/>
  <c r="Z63" i="1"/>
  <c r="Y95" i="1"/>
  <c r="Z108" i="1"/>
  <c r="Y60" i="1"/>
  <c r="Z64" i="1"/>
  <c r="Z73" i="1"/>
  <c r="Y90" i="1"/>
  <c r="Y105" i="1"/>
  <c r="Z47" i="1"/>
  <c r="Y62" i="1"/>
  <c r="Z83" i="1"/>
  <c r="Z116" i="1"/>
  <c r="Z80" i="1"/>
  <c r="Y97" i="1"/>
  <c r="Y100" i="1"/>
  <c r="Y93" i="1"/>
  <c r="Z100" i="1"/>
  <c r="Y110" i="1"/>
  <c r="Z138" i="1"/>
  <c r="Z123" i="1"/>
  <c r="Y134" i="1"/>
  <c r="Z35" i="1"/>
  <c r="Y14" i="1"/>
  <c r="Y46" i="1"/>
  <c r="Z5" i="1"/>
  <c r="Z9" i="1"/>
  <c r="Y13" i="1"/>
  <c r="Z40" i="1"/>
  <c r="Z11" i="1"/>
  <c r="Z6" i="1"/>
  <c r="Z20" i="1"/>
  <c r="Z62" i="1"/>
  <c r="Y38" i="1"/>
  <c r="Z71" i="1"/>
  <c r="Y124" i="1"/>
  <c r="Y74" i="1"/>
  <c r="Y77" i="1"/>
  <c r="Z106" i="1"/>
  <c r="Y48" i="1"/>
  <c r="Z95" i="1"/>
  <c r="Y118" i="1"/>
  <c r="Z137" i="1"/>
  <c r="Y137" i="1"/>
  <c r="Y141" i="1"/>
  <c r="Z18" i="1"/>
  <c r="Z34" i="1"/>
  <c r="Z7" i="1"/>
  <c r="Y32" i="1"/>
  <c r="Y16" i="1"/>
  <c r="Z16" i="1"/>
  <c r="Z13" i="1"/>
  <c r="Y42" i="1"/>
  <c r="Y86" i="1"/>
  <c r="Y37" i="1"/>
  <c r="Y39" i="1"/>
  <c r="Z51" i="1"/>
  <c r="Z50" i="1"/>
  <c r="Z66" i="1"/>
  <c r="Z60" i="1"/>
  <c r="Z68" i="1"/>
  <c r="Y113" i="1"/>
  <c r="Z56" i="1"/>
  <c r="Z65" i="1"/>
  <c r="Y107" i="1"/>
  <c r="Z133" i="1"/>
  <c r="Y54" i="1"/>
  <c r="Y80" i="1"/>
  <c r="Y89" i="1"/>
  <c r="Z91" i="1"/>
  <c r="Y85" i="1"/>
  <c r="Z104" i="1"/>
  <c r="Y102" i="1"/>
  <c r="Y117" i="1"/>
  <c r="Y128" i="1"/>
  <c r="Z128" i="1"/>
  <c r="Z147" i="1"/>
  <c r="Z141" i="1"/>
  <c r="Y108" i="1"/>
  <c r="Z81" i="1"/>
  <c r="Y119" i="1"/>
  <c r="Y130" i="1"/>
  <c r="Z130" i="1"/>
  <c r="Y142" i="1"/>
  <c r="Z113" i="1"/>
  <c r="Y66" i="1"/>
  <c r="Y82" i="1"/>
  <c r="Z69" i="1"/>
  <c r="Y115" i="1"/>
  <c r="Y104" i="1"/>
  <c r="Y125" i="1"/>
  <c r="Z103" i="1"/>
  <c r="Z31" i="1"/>
  <c r="Y47" i="1"/>
  <c r="Y33" i="1"/>
  <c r="Y4" i="1"/>
  <c r="Y18" i="1"/>
  <c r="Y45" i="1"/>
  <c r="Y51" i="1"/>
  <c r="Y15" i="1"/>
  <c r="Z114" i="1"/>
  <c r="Y72" i="1"/>
  <c r="Y79" i="1"/>
  <c r="Y53" i="1"/>
  <c r="Y73" i="1"/>
  <c r="Y145" i="1"/>
  <c r="Y144" i="1"/>
  <c r="Y70" i="1"/>
  <c r="Y116" i="1"/>
  <c r="Z98" i="1"/>
  <c r="Z87" i="1"/>
  <c r="Y126" i="1"/>
  <c r="Z126" i="1"/>
  <c r="Y106" i="1"/>
  <c r="Z127" i="1"/>
  <c r="Y146" i="1"/>
  <c r="Z45" i="1"/>
  <c r="Y19" i="1"/>
  <c r="Y40" i="1"/>
  <c r="Z55" i="1"/>
  <c r="Z33" i="1"/>
  <c r="Z44" i="1"/>
  <c r="Y94" i="1"/>
  <c r="Z36" i="1"/>
  <c r="Z70" i="1"/>
  <c r="Z37" i="1"/>
  <c r="Y9" i="1"/>
  <c r="Y31" i="1"/>
  <c r="Y56" i="1"/>
  <c r="Z77" i="1"/>
  <c r="Y52" i="1"/>
  <c r="Y49" i="1"/>
  <c r="Z74" i="1"/>
  <c r="Y65" i="1"/>
  <c r="Y78" i="1"/>
  <c r="Z57" i="1"/>
  <c r="Z109" i="1"/>
  <c r="Y99" i="1"/>
  <c r="Z53" i="1"/>
  <c r="Z93" i="1"/>
  <c r="Z132" i="1"/>
  <c r="Y88" i="1"/>
  <c r="Y92" i="1"/>
  <c r="Z84" i="1"/>
  <c r="Z115" i="1"/>
  <c r="Y111" i="1"/>
  <c r="Y123" i="1"/>
  <c r="Z120" i="1"/>
  <c r="Y122" i="1"/>
  <c r="Z135" i="1"/>
  <c r="Z107" i="1"/>
  <c r="Y133" i="1"/>
  <c r="Y101" i="1"/>
  <c r="Z112" i="1"/>
  <c r="Z124" i="1"/>
  <c r="Z118" i="1"/>
  <c r="Z146" i="1"/>
  <c r="Z144" i="1"/>
  <c r="Y129" i="1"/>
  <c r="Z129" i="1"/>
  <c r="Z145" i="1"/>
  <c r="Z140" i="1"/>
  <c r="Y121" i="1"/>
  <c r="Z121" i="1"/>
  <c r="Z142" i="1"/>
  <c r="Y147" i="1"/>
  <c r="Y114" i="1"/>
  <c r="Z111" i="1"/>
  <c r="Z119" i="1"/>
  <c r="Z143" i="1"/>
  <c r="Z122" i="1"/>
  <c r="Y127" i="1"/>
  <c r="Z136" i="1"/>
  <c r="Z139" i="1"/>
  <c r="AD141" i="1"/>
  <c r="AE12" i="1"/>
  <c r="AE61" i="1"/>
  <c r="AE33" i="1"/>
  <c r="AE54" i="1"/>
  <c r="AE47" i="1"/>
  <c r="AD111" i="1"/>
  <c r="AD40" i="1"/>
  <c r="AD68" i="1"/>
  <c r="AD5" i="1"/>
  <c r="AD33" i="1"/>
  <c r="AD36" i="1"/>
  <c r="AE80" i="1"/>
  <c r="AD94" i="1"/>
  <c r="AD142" i="1"/>
  <c r="AD15" i="1"/>
  <c r="AE93" i="1"/>
  <c r="AE100" i="1"/>
  <c r="AD108" i="1"/>
  <c r="AE105" i="1"/>
  <c r="AD114" i="1"/>
  <c r="AD38" i="1"/>
  <c r="AD19" i="1"/>
  <c r="AE120" i="1"/>
  <c r="AD59" i="1"/>
  <c r="AD6" i="1"/>
  <c r="AE15" i="1"/>
  <c r="AD46" i="1"/>
  <c r="AD84" i="1"/>
  <c r="AE95" i="1"/>
  <c r="AE36" i="1"/>
  <c r="AE68" i="1"/>
  <c r="AD143" i="1"/>
  <c r="AE137" i="1"/>
  <c r="AE8" i="1"/>
  <c r="AD63" i="1"/>
  <c r="AD137" i="1"/>
  <c r="AD136" i="1"/>
  <c r="AE132" i="1"/>
  <c r="AE10" i="1"/>
  <c r="AE4" i="1"/>
  <c r="AD74" i="1"/>
  <c r="AD37" i="1"/>
  <c r="AD16" i="1"/>
  <c r="AD34" i="1"/>
  <c r="AE48" i="1"/>
  <c r="AD76" i="1"/>
  <c r="AD71" i="1"/>
  <c r="AE46" i="1"/>
  <c r="AD69" i="1"/>
  <c r="AD97" i="1"/>
  <c r="AD82" i="1"/>
  <c r="AE56" i="1"/>
  <c r="AE99" i="1"/>
  <c r="AD80" i="1"/>
  <c r="AD96" i="1"/>
  <c r="AD101" i="1"/>
  <c r="AE112" i="1"/>
  <c r="AD129" i="1"/>
  <c r="AE109" i="1"/>
  <c r="AD115" i="1"/>
  <c r="AE115" i="1"/>
  <c r="AD133" i="1"/>
  <c r="AE141" i="1"/>
  <c r="AE143" i="1"/>
  <c r="AE7" i="1"/>
  <c r="AD35" i="1"/>
  <c r="AD8" i="1"/>
  <c r="AE16" i="1"/>
  <c r="AE97" i="1"/>
  <c r="AE65" i="1"/>
  <c r="AE9" i="1"/>
  <c r="AE31" i="1"/>
  <c r="AE58" i="1"/>
  <c r="AD70" i="1"/>
  <c r="AE44" i="1"/>
  <c r="AE62" i="1"/>
  <c r="AD62" i="1"/>
  <c r="AE70" i="1"/>
  <c r="AE71" i="1"/>
  <c r="AE59" i="1"/>
  <c r="AD98" i="1"/>
  <c r="AD47" i="1"/>
  <c r="AE110" i="1"/>
  <c r="AE84" i="1"/>
  <c r="AD57" i="1"/>
  <c r="AD89" i="1"/>
  <c r="AD77" i="1"/>
  <c r="AD104" i="1"/>
  <c r="AE98" i="1"/>
  <c r="AE123" i="1"/>
  <c r="AE106" i="1"/>
  <c r="AD105" i="1"/>
  <c r="AE81" i="1"/>
  <c r="AD135" i="1"/>
  <c r="AE116" i="1"/>
  <c r="AE146" i="1"/>
  <c r="AE134" i="1"/>
  <c r="AD126" i="1"/>
  <c r="AE118" i="1"/>
  <c r="AD124" i="1"/>
  <c r="AD144" i="1"/>
  <c r="AE34" i="1"/>
  <c r="AD45" i="1"/>
  <c r="AE69" i="1"/>
  <c r="AD51" i="1"/>
  <c r="AD60" i="1"/>
  <c r="AE76" i="1"/>
  <c r="AE96" i="1"/>
  <c r="AE72" i="1"/>
  <c r="AE87" i="1"/>
  <c r="AE114" i="1"/>
  <c r="AD106" i="1"/>
  <c r="AE127" i="1"/>
  <c r="AD139" i="1"/>
  <c r="AE125" i="1"/>
  <c r="AE21" i="1"/>
  <c r="AD31" i="1"/>
  <c r="AE14" i="1"/>
  <c r="AE37" i="1"/>
  <c r="AD13" i="1"/>
  <c r="AD39" i="1"/>
  <c r="AE43" i="1"/>
  <c r="AD44" i="1"/>
  <c r="AE66" i="1"/>
  <c r="AD12" i="1"/>
  <c r="AD100" i="1"/>
  <c r="AD78" i="1"/>
  <c r="AD50" i="1"/>
  <c r="AE75" i="1"/>
  <c r="AD122" i="1"/>
  <c r="AD49" i="1"/>
  <c r="AD61" i="1"/>
  <c r="AE83" i="1"/>
  <c r="AD121" i="1"/>
  <c r="AD73" i="1"/>
  <c r="AD99" i="1"/>
  <c r="AD117" i="1"/>
  <c r="AE91" i="1"/>
  <c r="AD110" i="1"/>
  <c r="AD81" i="1"/>
  <c r="AD95" i="1"/>
  <c r="AD88" i="1"/>
  <c r="AE104" i="1"/>
  <c r="AD107" i="1"/>
  <c r="AE107" i="1"/>
  <c r="AD127" i="1"/>
  <c r="AE138" i="1"/>
  <c r="AE131" i="1"/>
  <c r="AD140" i="1"/>
  <c r="AE139" i="1"/>
  <c r="AD145" i="1"/>
  <c r="AF143" i="1"/>
  <c r="AG142" i="1"/>
  <c r="AH141" i="1"/>
  <c r="AF142" i="1"/>
  <c r="AG141" i="1"/>
  <c r="AH140" i="1"/>
  <c r="AH147" i="1"/>
  <c r="AF141" i="1"/>
  <c r="AG140" i="1"/>
  <c r="AH139" i="1"/>
  <c r="AH138" i="1"/>
  <c r="AF147" i="1"/>
  <c r="AG146" i="1"/>
  <c r="AH145" i="1"/>
  <c r="AF139" i="1"/>
  <c r="AF138" i="1"/>
  <c r="AG137" i="1"/>
  <c r="AH136" i="1"/>
  <c r="AG143" i="1"/>
  <c r="AG139" i="1"/>
  <c r="AG136" i="1"/>
  <c r="AH134" i="1"/>
  <c r="AG133" i="1"/>
  <c r="AF132" i="1"/>
  <c r="AG131" i="1"/>
  <c r="AH130" i="1"/>
  <c r="AH128" i="1"/>
  <c r="AG127" i="1"/>
  <c r="AF126" i="1"/>
  <c r="AH144" i="1"/>
  <c r="AF140" i="1"/>
  <c r="AF136" i="1"/>
  <c r="AG134" i="1"/>
  <c r="AF133" i="1"/>
  <c r="AF131" i="1"/>
  <c r="AG130" i="1"/>
  <c r="AH129" i="1"/>
  <c r="AG128" i="1"/>
  <c r="AF127" i="1"/>
  <c r="AH121" i="1"/>
  <c r="AG120" i="1"/>
  <c r="AF119" i="1"/>
  <c r="AH146" i="1"/>
  <c r="AG144" i="1"/>
  <c r="AG138" i="1"/>
  <c r="AF134" i="1"/>
  <c r="AF130" i="1"/>
  <c r="AG129" i="1"/>
  <c r="AF128" i="1"/>
  <c r="AH122" i="1"/>
  <c r="AG121" i="1"/>
  <c r="AF120" i="1"/>
  <c r="AF146" i="1"/>
  <c r="AG145" i="1"/>
  <c r="AF144" i="1"/>
  <c r="AH137" i="1"/>
  <c r="AH135" i="1"/>
  <c r="AF129" i="1"/>
  <c r="AH123" i="1"/>
  <c r="AG122" i="1"/>
  <c r="AF121" i="1"/>
  <c r="AG147" i="1"/>
  <c r="AH142" i="1"/>
  <c r="AF135" i="1"/>
  <c r="AH131" i="1"/>
  <c r="AG126" i="1"/>
  <c r="AF124" i="1"/>
  <c r="AG117" i="1"/>
  <c r="AF116" i="1"/>
  <c r="AH110" i="1"/>
  <c r="AG109" i="1"/>
  <c r="AF108" i="1"/>
  <c r="AH102" i="1"/>
  <c r="AF145" i="1"/>
  <c r="AF117" i="1"/>
  <c r="AH111" i="1"/>
  <c r="AG110" i="1"/>
  <c r="AF109" i="1"/>
  <c r="AH103" i="1"/>
  <c r="AG102" i="1"/>
  <c r="AH101" i="1"/>
  <c r="AH133" i="1"/>
  <c r="AH125" i="1"/>
  <c r="AH119" i="1"/>
  <c r="AH112" i="1"/>
  <c r="AG111" i="1"/>
  <c r="AF110" i="1"/>
  <c r="AH104" i="1"/>
  <c r="AG103" i="1"/>
  <c r="AF102" i="1"/>
  <c r="AG101" i="1"/>
  <c r="AH100" i="1"/>
  <c r="AG132" i="1"/>
  <c r="AF123" i="1"/>
  <c r="AF122" i="1"/>
  <c r="AF118" i="1"/>
  <c r="AH115" i="1"/>
  <c r="AG114" i="1"/>
  <c r="AF113" i="1"/>
  <c r="AH107" i="1"/>
  <c r="AG106" i="1"/>
  <c r="AF105" i="1"/>
  <c r="AF99" i="1"/>
  <c r="AH132" i="1"/>
  <c r="AH127" i="1"/>
  <c r="AG118" i="1"/>
  <c r="AG112" i="1"/>
  <c r="AF107" i="1"/>
  <c r="AF94" i="1"/>
  <c r="AG93" i="1"/>
  <c r="AH92" i="1"/>
  <c r="AF86" i="1"/>
  <c r="AG85" i="1"/>
  <c r="AH84" i="1"/>
  <c r="AG83" i="1"/>
  <c r="AF82" i="1"/>
  <c r="AF112" i="1"/>
  <c r="AF93" i="1"/>
  <c r="AG92" i="1"/>
  <c r="AH91" i="1"/>
  <c r="AF85" i="1"/>
  <c r="AG84" i="1"/>
  <c r="AF83" i="1"/>
  <c r="AG123" i="1"/>
  <c r="AF115" i="1"/>
  <c r="AG104" i="1"/>
  <c r="AH99" i="1"/>
  <c r="AF98" i="1"/>
  <c r="AG97" i="1"/>
  <c r="AH96" i="1"/>
  <c r="AF90" i="1"/>
  <c r="AG89" i="1"/>
  <c r="AH88" i="1"/>
  <c r="AH80" i="1"/>
  <c r="AG79" i="1"/>
  <c r="AH143" i="1"/>
  <c r="AF137" i="1"/>
  <c r="AG125" i="1"/>
  <c r="AH124" i="1"/>
  <c r="AF104" i="1"/>
  <c r="AG100" i="1"/>
  <c r="AG99" i="1"/>
  <c r="AF97" i="1"/>
  <c r="AG96" i="1"/>
  <c r="AH95" i="1"/>
  <c r="AF89" i="1"/>
  <c r="AG88" i="1"/>
  <c r="AH87" i="1"/>
  <c r="AH81" i="1"/>
  <c r="AG80" i="1"/>
  <c r="AH105" i="1"/>
  <c r="AF103" i="1"/>
  <c r="AG95" i="1"/>
  <c r="AH90" i="1"/>
  <c r="AH82" i="1"/>
  <c r="AG78" i="1"/>
  <c r="AH118" i="1"/>
  <c r="AH106" i="1"/>
  <c r="AG105" i="1"/>
  <c r="AF95" i="1"/>
  <c r="AG90" i="1"/>
  <c r="AH85" i="1"/>
  <c r="AF84" i="1"/>
  <c r="AG82" i="1"/>
  <c r="AF78" i="1"/>
  <c r="AF71" i="1"/>
  <c r="AG70" i="1"/>
  <c r="AH69" i="1"/>
  <c r="AF63" i="1"/>
  <c r="AG62" i="1"/>
  <c r="AH61" i="1"/>
  <c r="AF55" i="1"/>
  <c r="AG54" i="1"/>
  <c r="AH53" i="1"/>
  <c r="AH49" i="1"/>
  <c r="AG48" i="1"/>
  <c r="AH47" i="1"/>
  <c r="AH108" i="1"/>
  <c r="AF106" i="1"/>
  <c r="AF96" i="1"/>
  <c r="AG91" i="1"/>
  <c r="AH86" i="1"/>
  <c r="AH126" i="1"/>
  <c r="AG124" i="1"/>
  <c r="AG119" i="1"/>
  <c r="AH109" i="1"/>
  <c r="AG108" i="1"/>
  <c r="AG107" i="1"/>
  <c r="AF101" i="1"/>
  <c r="AH97" i="1"/>
  <c r="AG135" i="1"/>
  <c r="AH114" i="1"/>
  <c r="AG113" i="1"/>
  <c r="AG98" i="1"/>
  <c r="AH93" i="1"/>
  <c r="AF87" i="1"/>
  <c r="AG77" i="1"/>
  <c r="AF76" i="1"/>
  <c r="AF75" i="1"/>
  <c r="AG74" i="1"/>
  <c r="AH73" i="1"/>
  <c r="AF67" i="1"/>
  <c r="AG66" i="1"/>
  <c r="AH65" i="1"/>
  <c r="AF59" i="1"/>
  <c r="AG58" i="1"/>
  <c r="AH57" i="1"/>
  <c r="AF51" i="1"/>
  <c r="AF45" i="1"/>
  <c r="AG44" i="1"/>
  <c r="AF125" i="1"/>
  <c r="AH116" i="1"/>
  <c r="AF114" i="1"/>
  <c r="AF100" i="1"/>
  <c r="AH94" i="1"/>
  <c r="AF88" i="1"/>
  <c r="AG81" i="1"/>
  <c r="AH79" i="1"/>
  <c r="AF77" i="1"/>
  <c r="AF74" i="1"/>
  <c r="AG73" i="1"/>
  <c r="AH72" i="1"/>
  <c r="AF66" i="1"/>
  <c r="AG65" i="1"/>
  <c r="AH64" i="1"/>
  <c r="AF58" i="1"/>
  <c r="AG57" i="1"/>
  <c r="AH56" i="1"/>
  <c r="AF44" i="1"/>
  <c r="AH120" i="1"/>
  <c r="AG115" i="1"/>
  <c r="AH98" i="1"/>
  <c r="AH83" i="1"/>
  <c r="AG71" i="1"/>
  <c r="AF64" i="1"/>
  <c r="AH63" i="1"/>
  <c r="AG56" i="1"/>
  <c r="AH117" i="1"/>
  <c r="AF79" i="1"/>
  <c r="AH78" i="1"/>
  <c r="AH70" i="1"/>
  <c r="AG63" i="1"/>
  <c r="AF56" i="1"/>
  <c r="AH55" i="1"/>
  <c r="AF91" i="1"/>
  <c r="AH89" i="1"/>
  <c r="AG87" i="1"/>
  <c r="AG86" i="1"/>
  <c r="AF80" i="1"/>
  <c r="AH77" i="1"/>
  <c r="AF70" i="1"/>
  <c r="AH62" i="1"/>
  <c r="AG55" i="1"/>
  <c r="AG94" i="1"/>
  <c r="AF92" i="1"/>
  <c r="AH76" i="1"/>
  <c r="AH75" i="1"/>
  <c r="AG69" i="1"/>
  <c r="AH68" i="1"/>
  <c r="AF62" i="1"/>
  <c r="AH54" i="1"/>
  <c r="AF73" i="1"/>
  <c r="AF68" i="1"/>
  <c r="AG67" i="1"/>
  <c r="AH66" i="1"/>
  <c r="AF61" i="1"/>
  <c r="AG60" i="1"/>
  <c r="AH59" i="1"/>
  <c r="AG53" i="1"/>
  <c r="AH52" i="1"/>
  <c r="AG61" i="1"/>
  <c r="AF60" i="1"/>
  <c r="AG59" i="1"/>
  <c r="AG51" i="1"/>
  <c r="AG50" i="1"/>
  <c r="AF46" i="1"/>
  <c r="AG45" i="1"/>
  <c r="AH44" i="1"/>
  <c r="AF40" i="1"/>
  <c r="AG39" i="1"/>
  <c r="AH38" i="1"/>
  <c r="AF32" i="1"/>
  <c r="AG31" i="1"/>
  <c r="AF16" i="1"/>
  <c r="AG15" i="1"/>
  <c r="AF14" i="1"/>
  <c r="AF10" i="1"/>
  <c r="AG9" i="1"/>
  <c r="AH8" i="1"/>
  <c r="AH58" i="1"/>
  <c r="AF50" i="1"/>
  <c r="AF39" i="1"/>
  <c r="AG38" i="1"/>
  <c r="AH37" i="1"/>
  <c r="AF111" i="1"/>
  <c r="AH67" i="1"/>
  <c r="AG116" i="1"/>
  <c r="AF69" i="1"/>
  <c r="AG68" i="1"/>
  <c r="AF65" i="1"/>
  <c r="AF57" i="1"/>
  <c r="AF38" i="1"/>
  <c r="AG37" i="1"/>
  <c r="AH36" i="1"/>
  <c r="AG21" i="1"/>
  <c r="AH20" i="1"/>
  <c r="AF8" i="1"/>
  <c r="AG7" i="1"/>
  <c r="AH6" i="1"/>
  <c r="AH113" i="1"/>
  <c r="AF81" i="1"/>
  <c r="AH74" i="1"/>
  <c r="AG72" i="1"/>
  <c r="AF54" i="1"/>
  <c r="AF53" i="1"/>
  <c r="AG52" i="1"/>
  <c r="AF43" i="1"/>
  <c r="AG42" i="1"/>
  <c r="AH41" i="1"/>
  <c r="AF35" i="1"/>
  <c r="AG34" i="1"/>
  <c r="AH33" i="1"/>
  <c r="AF19" i="1"/>
  <c r="AG18" i="1"/>
  <c r="AH17" i="1"/>
  <c r="AH13" i="1"/>
  <c r="AG12" i="1"/>
  <c r="AH11" i="1"/>
  <c r="AF5" i="1"/>
  <c r="AG4" i="1"/>
  <c r="AH50" i="1"/>
  <c r="AG46" i="1"/>
  <c r="AG75" i="1"/>
  <c r="AF72" i="1"/>
  <c r="AF52" i="1"/>
  <c r="AH48" i="1"/>
  <c r="AG47" i="1"/>
  <c r="AH46" i="1"/>
  <c r="AF42" i="1"/>
  <c r="AG41" i="1"/>
  <c r="AH40" i="1"/>
  <c r="AF34" i="1"/>
  <c r="AG33" i="1"/>
  <c r="AH32" i="1"/>
  <c r="AF18" i="1"/>
  <c r="AG17" i="1"/>
  <c r="AH16" i="1"/>
  <c r="AH14" i="1"/>
  <c r="AG13" i="1"/>
  <c r="AF12" i="1"/>
  <c r="AG11" i="1"/>
  <c r="AH10" i="1"/>
  <c r="AF4" i="1"/>
  <c r="AG76" i="1"/>
  <c r="AH71" i="1"/>
  <c r="AH60" i="1"/>
  <c r="AH51" i="1"/>
  <c r="AF48" i="1"/>
  <c r="AF47" i="1"/>
  <c r="AF49" i="1"/>
  <c r="AH43" i="1"/>
  <c r="AH39" i="1"/>
  <c r="AH34" i="1"/>
  <c r="AF17" i="1"/>
  <c r="AF13" i="1"/>
  <c r="AF9" i="1"/>
  <c r="AH4" i="1"/>
  <c r="AH19" i="1"/>
  <c r="AG43" i="1"/>
  <c r="AF41" i="1"/>
  <c r="AF37" i="1"/>
  <c r="AH18" i="1"/>
  <c r="AG10" i="1"/>
  <c r="AG64" i="1"/>
  <c r="AH35" i="1"/>
  <c r="AF11" i="1"/>
  <c r="AH5" i="1"/>
  <c r="AG35" i="1"/>
  <c r="AH31" i="1"/>
  <c r="AG14" i="1"/>
  <c r="AH12" i="1"/>
  <c r="AG5" i="1"/>
  <c r="AH42" i="1"/>
  <c r="AF31" i="1"/>
  <c r="AG19" i="1"/>
  <c r="AG6" i="1"/>
  <c r="AH45" i="1"/>
  <c r="AG40" i="1"/>
  <c r="AG36" i="1"/>
  <c r="AG32" i="1"/>
  <c r="AH21" i="1"/>
  <c r="AG20" i="1"/>
  <c r="AH15" i="1"/>
  <c r="AH7" i="1"/>
  <c r="AF6" i="1"/>
  <c r="AF36" i="1"/>
  <c r="AF21" i="1"/>
  <c r="AF20" i="1"/>
  <c r="AF15" i="1"/>
  <c r="AF7" i="1"/>
  <c r="AG49" i="1"/>
  <c r="AF33" i="1"/>
  <c r="AG8" i="1"/>
  <c r="AH9" i="1"/>
  <c r="AG16" i="1"/>
  <c r="AD11" i="1"/>
  <c r="AE18" i="1"/>
  <c r="AE19" i="1"/>
  <c r="AE49" i="1"/>
  <c r="AD67" i="1"/>
  <c r="AE13" i="1"/>
  <c r="AE41" i="1"/>
  <c r="AE74" i="1"/>
  <c r="AE55" i="1"/>
  <c r="AE88" i="1"/>
  <c r="AD85" i="1"/>
  <c r="AD109" i="1"/>
  <c r="AE51" i="1"/>
  <c r="AD83" i="1"/>
  <c r="AE50" i="1"/>
  <c r="AE122" i="1"/>
  <c r="AD90" i="1"/>
  <c r="AE102" i="1"/>
  <c r="AD120" i="1"/>
  <c r="AE90" i="1"/>
  <c r="AD92" i="1"/>
  <c r="AE113" i="1"/>
  <c r="AE82" i="1"/>
  <c r="AD116" i="1"/>
  <c r="AE108" i="1"/>
  <c r="AE124" i="1"/>
  <c r="AE147" i="1"/>
  <c r="AE128" i="1"/>
  <c r="AD118" i="1"/>
  <c r="AD132" i="1"/>
  <c r="AK147" i="1"/>
  <c r="AK146" i="1"/>
  <c r="AL145" i="1"/>
  <c r="AM144" i="1"/>
  <c r="AK137" i="1"/>
  <c r="AL136" i="1"/>
  <c r="AM135" i="1"/>
  <c r="AK145" i="1"/>
  <c r="AL144" i="1"/>
  <c r="AM143" i="1"/>
  <c r="AK144" i="1"/>
  <c r="AL143" i="1"/>
  <c r="AM142" i="1"/>
  <c r="AK142" i="1"/>
  <c r="AL141" i="1"/>
  <c r="AM140" i="1"/>
  <c r="AK133" i="1"/>
  <c r="AM146" i="1"/>
  <c r="AK141" i="1"/>
  <c r="AL138" i="1"/>
  <c r="AM137" i="1"/>
  <c r="AL135" i="1"/>
  <c r="AM125" i="1"/>
  <c r="AL124" i="1"/>
  <c r="AK123" i="1"/>
  <c r="AL146" i="1"/>
  <c r="AM145" i="1"/>
  <c r="AK138" i="1"/>
  <c r="AL137" i="1"/>
  <c r="AK135" i="1"/>
  <c r="AM132" i="1"/>
  <c r="AM126" i="1"/>
  <c r="AL125" i="1"/>
  <c r="AK124" i="1"/>
  <c r="AM118" i="1"/>
  <c r="AL142" i="1"/>
  <c r="AL132" i="1"/>
  <c r="AM131" i="1"/>
  <c r="AM127" i="1"/>
  <c r="AL126" i="1"/>
  <c r="AK125" i="1"/>
  <c r="AM119" i="1"/>
  <c r="AL118" i="1"/>
  <c r="AM147" i="1"/>
  <c r="AM133" i="1"/>
  <c r="AK132" i="1"/>
  <c r="AL131" i="1"/>
  <c r="AM130" i="1"/>
  <c r="AM128" i="1"/>
  <c r="AL127" i="1"/>
  <c r="AK126" i="1"/>
  <c r="AM120" i="1"/>
  <c r="AK143" i="1"/>
  <c r="AM139" i="1"/>
  <c r="AK136" i="1"/>
  <c r="AL134" i="1"/>
  <c r="AL147" i="1"/>
  <c r="AM136" i="1"/>
  <c r="AL133" i="1"/>
  <c r="AM129" i="1"/>
  <c r="AM121" i="1"/>
  <c r="AK120" i="1"/>
  <c r="AK118" i="1"/>
  <c r="AM115" i="1"/>
  <c r="AL114" i="1"/>
  <c r="AK113" i="1"/>
  <c r="AM107" i="1"/>
  <c r="AL106" i="1"/>
  <c r="AK105" i="1"/>
  <c r="AK99" i="1"/>
  <c r="AM141" i="1"/>
  <c r="AL129" i="1"/>
  <c r="AK127" i="1"/>
  <c r="AM122" i="1"/>
  <c r="AL121" i="1"/>
  <c r="AM116" i="1"/>
  <c r="AL115" i="1"/>
  <c r="AK114" i="1"/>
  <c r="AM108" i="1"/>
  <c r="AL107" i="1"/>
  <c r="AK106" i="1"/>
  <c r="AL140" i="1"/>
  <c r="AL130" i="1"/>
  <c r="AK129" i="1"/>
  <c r="AM123" i="1"/>
  <c r="AL122" i="1"/>
  <c r="AK121" i="1"/>
  <c r="AM117" i="1"/>
  <c r="AL116" i="1"/>
  <c r="AK115" i="1"/>
  <c r="AM109" i="1"/>
  <c r="AL108" i="1"/>
  <c r="AK107" i="1"/>
  <c r="AK139" i="1"/>
  <c r="AM134" i="1"/>
  <c r="AK131" i="1"/>
  <c r="AL128" i="1"/>
  <c r="AM124" i="1"/>
  <c r="AM112" i="1"/>
  <c r="AL111" i="1"/>
  <c r="AK110" i="1"/>
  <c r="AM104" i="1"/>
  <c r="AL103" i="1"/>
  <c r="AK102" i="1"/>
  <c r="AL101" i="1"/>
  <c r="AM100" i="1"/>
  <c r="AK130" i="1"/>
  <c r="AK128" i="1"/>
  <c r="AK117" i="1"/>
  <c r="AM113" i="1"/>
  <c r="AL110" i="1"/>
  <c r="AK108" i="1"/>
  <c r="AM106" i="1"/>
  <c r="AK103" i="1"/>
  <c r="AK97" i="1"/>
  <c r="AL96" i="1"/>
  <c r="AM95" i="1"/>
  <c r="AK89" i="1"/>
  <c r="AL88" i="1"/>
  <c r="AM87" i="1"/>
  <c r="AM81" i="1"/>
  <c r="AL80" i="1"/>
  <c r="AK79" i="1"/>
  <c r="AK140" i="1"/>
  <c r="AL139" i="1"/>
  <c r="AL113" i="1"/>
  <c r="AK96" i="1"/>
  <c r="AL95" i="1"/>
  <c r="AM94" i="1"/>
  <c r="AK88" i="1"/>
  <c r="AL87" i="1"/>
  <c r="AM86" i="1"/>
  <c r="AM82" i="1"/>
  <c r="AL81" i="1"/>
  <c r="AK80" i="1"/>
  <c r="AK122" i="1"/>
  <c r="AL119" i="1"/>
  <c r="AK116" i="1"/>
  <c r="AM114" i="1"/>
  <c r="AK111" i="1"/>
  <c r="AK109" i="1"/>
  <c r="AM105" i="1"/>
  <c r="AL102" i="1"/>
  <c r="AK101" i="1"/>
  <c r="AK100" i="1"/>
  <c r="AK93" i="1"/>
  <c r="AL92" i="1"/>
  <c r="AM91" i="1"/>
  <c r="AK85" i="1"/>
  <c r="AL84" i="1"/>
  <c r="AK83" i="1"/>
  <c r="AL120" i="1"/>
  <c r="AK119" i="1"/>
  <c r="AL105" i="1"/>
  <c r="AM98" i="1"/>
  <c r="AK92" i="1"/>
  <c r="AL91" i="1"/>
  <c r="AM90" i="1"/>
  <c r="AK84" i="1"/>
  <c r="AM97" i="1"/>
  <c r="AK91" i="1"/>
  <c r="AL86" i="1"/>
  <c r="AM80" i="1"/>
  <c r="AL77" i="1"/>
  <c r="AK76" i="1"/>
  <c r="AL97" i="1"/>
  <c r="AM92" i="1"/>
  <c r="AK86" i="1"/>
  <c r="AM83" i="1"/>
  <c r="AK77" i="1"/>
  <c r="AK74" i="1"/>
  <c r="AL73" i="1"/>
  <c r="AM72" i="1"/>
  <c r="AK66" i="1"/>
  <c r="AL65" i="1"/>
  <c r="AM64" i="1"/>
  <c r="AK58" i="1"/>
  <c r="AL57" i="1"/>
  <c r="AM56" i="1"/>
  <c r="AK44" i="1"/>
  <c r="AL112" i="1"/>
  <c r="AL109" i="1"/>
  <c r="AM101" i="1"/>
  <c r="AL98" i="1"/>
  <c r="AM93" i="1"/>
  <c r="AK87" i="1"/>
  <c r="AL83" i="1"/>
  <c r="AK112" i="1"/>
  <c r="AM111" i="1"/>
  <c r="AM110" i="1"/>
  <c r="AK98" i="1"/>
  <c r="AM138" i="1"/>
  <c r="AL100" i="1"/>
  <c r="AK94" i="1"/>
  <c r="AL89" i="1"/>
  <c r="AL78" i="1"/>
  <c r="AK70" i="1"/>
  <c r="AL69" i="1"/>
  <c r="AM68" i="1"/>
  <c r="AK62" i="1"/>
  <c r="AL61" i="1"/>
  <c r="AM60" i="1"/>
  <c r="AK54" i="1"/>
  <c r="AL53" i="1"/>
  <c r="AM52" i="1"/>
  <c r="AM50" i="1"/>
  <c r="AL49" i="1"/>
  <c r="AK48" i="1"/>
  <c r="AL47" i="1"/>
  <c r="AM46" i="1"/>
  <c r="AL117" i="1"/>
  <c r="AL104" i="1"/>
  <c r="AM99" i="1"/>
  <c r="AK95" i="1"/>
  <c r="AL90" i="1"/>
  <c r="AM85" i="1"/>
  <c r="AM84" i="1"/>
  <c r="AL82" i="1"/>
  <c r="AK78" i="1"/>
  <c r="AM76" i="1"/>
  <c r="AM75" i="1"/>
  <c r="AK69" i="1"/>
  <c r="AL68" i="1"/>
  <c r="AM67" i="1"/>
  <c r="AK61" i="1"/>
  <c r="AL60" i="1"/>
  <c r="AM59" i="1"/>
  <c r="AK53" i="1"/>
  <c r="AL52" i="1"/>
  <c r="AM51" i="1"/>
  <c r="AL50" i="1"/>
  <c r="AK49" i="1"/>
  <c r="AK47" i="1"/>
  <c r="AL46" i="1"/>
  <c r="AM45" i="1"/>
  <c r="AK104" i="1"/>
  <c r="AM102" i="1"/>
  <c r="AL79" i="1"/>
  <c r="AM78" i="1"/>
  <c r="AM77" i="1"/>
  <c r="AL75" i="1"/>
  <c r="AM74" i="1"/>
  <c r="AM69" i="1"/>
  <c r="AL62" i="1"/>
  <c r="AK55" i="1"/>
  <c r="AM54" i="1"/>
  <c r="AK90" i="1"/>
  <c r="AM89" i="1"/>
  <c r="AM88" i="1"/>
  <c r="AL85" i="1"/>
  <c r="AK75" i="1"/>
  <c r="AL74" i="1"/>
  <c r="AM73" i="1"/>
  <c r="AK68" i="1"/>
  <c r="AL67" i="1"/>
  <c r="AM66" i="1"/>
  <c r="AM61" i="1"/>
  <c r="AL54" i="1"/>
  <c r="AL99" i="1"/>
  <c r="AL94" i="1"/>
  <c r="AL93" i="1"/>
  <c r="AL76" i="1"/>
  <c r="AK73" i="1"/>
  <c r="AK67" i="1"/>
  <c r="AL66" i="1"/>
  <c r="AM65" i="1"/>
  <c r="AK60" i="1"/>
  <c r="AL59" i="1"/>
  <c r="AM58" i="1"/>
  <c r="AM53" i="1"/>
  <c r="AM49" i="1"/>
  <c r="AM47" i="1"/>
  <c r="AK134" i="1"/>
  <c r="AK81" i="1"/>
  <c r="AL72" i="1"/>
  <c r="AK65" i="1"/>
  <c r="AK59" i="1"/>
  <c r="AL58" i="1"/>
  <c r="AM57" i="1"/>
  <c r="AK52" i="1"/>
  <c r="AL51" i="1"/>
  <c r="AK50" i="1"/>
  <c r="AL71" i="1"/>
  <c r="AK64" i="1"/>
  <c r="AM63" i="1"/>
  <c r="AL56" i="1"/>
  <c r="AL70" i="1"/>
  <c r="AK57" i="1"/>
  <c r="AK43" i="1"/>
  <c r="AL42" i="1"/>
  <c r="AM41" i="1"/>
  <c r="AK35" i="1"/>
  <c r="AL34" i="1"/>
  <c r="AM33" i="1"/>
  <c r="AK19" i="1"/>
  <c r="AL18" i="1"/>
  <c r="AM17" i="1"/>
  <c r="AM13" i="1"/>
  <c r="AL12" i="1"/>
  <c r="AM11" i="1"/>
  <c r="AK5" i="1"/>
  <c r="AL4" i="1"/>
  <c r="AK42" i="1"/>
  <c r="AL41" i="1"/>
  <c r="AM40" i="1"/>
  <c r="AM96" i="1"/>
  <c r="AM79" i="1"/>
  <c r="AL64" i="1"/>
  <c r="AK56" i="1"/>
  <c r="AK41" i="1"/>
  <c r="AL40" i="1"/>
  <c r="AM39" i="1"/>
  <c r="AK33" i="1"/>
  <c r="AL32" i="1"/>
  <c r="AM31" i="1"/>
  <c r="AK17" i="1"/>
  <c r="AL16" i="1"/>
  <c r="AM15" i="1"/>
  <c r="AL14" i="1"/>
  <c r="AK13" i="1"/>
  <c r="AK11" i="1"/>
  <c r="AL10" i="1"/>
  <c r="AM9" i="1"/>
  <c r="AM71" i="1"/>
  <c r="AL63" i="1"/>
  <c r="AK51" i="1"/>
  <c r="AL48" i="1"/>
  <c r="AK45" i="1"/>
  <c r="AL44" i="1"/>
  <c r="AK38" i="1"/>
  <c r="AL37" i="1"/>
  <c r="AM36" i="1"/>
  <c r="AL21" i="1"/>
  <c r="AM20" i="1"/>
  <c r="AK8" i="1"/>
  <c r="AL7" i="1"/>
  <c r="AM6" i="1"/>
  <c r="AK82" i="1"/>
  <c r="AK71" i="1"/>
  <c r="AK63" i="1"/>
  <c r="AM43" i="1"/>
  <c r="AK37" i="1"/>
  <c r="AL36" i="1"/>
  <c r="AM35" i="1"/>
  <c r="AK21" i="1"/>
  <c r="AL20" i="1"/>
  <c r="AM19" i="1"/>
  <c r="AK7" i="1"/>
  <c r="AL6" i="1"/>
  <c r="AM5" i="1"/>
  <c r="AL123" i="1"/>
  <c r="AM103" i="1"/>
  <c r="AM70" i="1"/>
  <c r="AM62" i="1"/>
  <c r="AL35" i="1"/>
  <c r="AM14" i="1"/>
  <c r="AM12" i="1"/>
  <c r="AL5" i="1"/>
  <c r="AM21" i="1"/>
  <c r="AK20" i="1"/>
  <c r="AM7" i="1"/>
  <c r="AK4" i="1"/>
  <c r="AK72" i="1"/>
  <c r="AM55" i="1"/>
  <c r="AL31" i="1"/>
  <c r="AL19" i="1"/>
  <c r="AK14" i="1"/>
  <c r="AK12" i="1"/>
  <c r="AL55" i="1"/>
  <c r="AM42" i="1"/>
  <c r="AM38" i="1"/>
  <c r="AM32" i="1"/>
  <c r="AK31" i="1"/>
  <c r="AK6" i="1"/>
  <c r="AK40" i="1"/>
  <c r="AL38" i="1"/>
  <c r="AK32" i="1"/>
  <c r="AL15" i="1"/>
  <c r="AK39" i="1"/>
  <c r="AM48" i="1"/>
  <c r="AK46" i="1"/>
  <c r="AL45" i="1"/>
  <c r="AK36" i="1"/>
  <c r="AL33" i="1"/>
  <c r="AM16" i="1"/>
  <c r="AK15" i="1"/>
  <c r="AM8" i="1"/>
  <c r="AM44" i="1"/>
  <c r="AM34" i="1"/>
  <c r="AL17" i="1"/>
  <c r="AK16" i="1"/>
  <c r="AL13" i="1"/>
  <c r="AL9" i="1"/>
  <c r="AL8" i="1"/>
  <c r="AM4" i="1"/>
  <c r="AL39" i="1"/>
  <c r="AK34" i="1"/>
  <c r="AM18" i="1"/>
  <c r="AM10" i="1"/>
  <c r="AK9" i="1"/>
  <c r="AL43" i="1"/>
  <c r="AM37" i="1"/>
  <c r="AK18" i="1"/>
  <c r="AK10" i="1"/>
  <c r="AL11" i="1"/>
  <c r="AD9" i="1"/>
  <c r="AD66" i="1"/>
  <c r="AD10" i="1"/>
  <c r="AD32" i="1"/>
  <c r="AE11" i="1"/>
  <c r="AD86" i="1"/>
  <c r="AD56" i="1"/>
  <c r="AE60" i="1"/>
  <c r="AE111" i="1"/>
  <c r="AE85" i="1"/>
  <c r="AE79" i="1"/>
  <c r="AE94" i="1"/>
  <c r="AD103" i="1"/>
  <c r="AE144" i="1"/>
  <c r="AE38" i="1"/>
  <c r="AD17" i="1"/>
  <c r="AD20" i="1"/>
  <c r="AE53" i="1"/>
  <c r="AE6" i="1"/>
  <c r="AE20" i="1"/>
  <c r="AD55" i="1"/>
  <c r="AD93" i="1"/>
  <c r="AE40" i="1"/>
  <c r="AD48" i="1"/>
  <c r="AE17" i="1"/>
  <c r="AD42" i="1"/>
  <c r="AE101" i="1"/>
  <c r="AD75" i="1"/>
  <c r="AE77" i="1"/>
  <c r="AE63" i="1"/>
  <c r="AE57" i="1"/>
  <c r="AD72" i="1"/>
  <c r="AD52" i="1"/>
  <c r="AE52" i="1"/>
  <c r="AE64" i="1"/>
  <c r="AE103" i="1"/>
  <c r="AE89" i="1"/>
  <c r="AD123" i="1"/>
  <c r="AD91" i="1"/>
  <c r="AE86" i="1"/>
  <c r="AE117" i="1"/>
  <c r="AD147" i="1"/>
  <c r="AE145" i="1"/>
  <c r="AE130" i="1"/>
  <c r="AE119" i="1"/>
  <c r="AE133" i="1"/>
  <c r="AD125" i="1"/>
  <c r="AE32" i="1"/>
  <c r="AE42" i="1"/>
  <c r="AD43" i="1"/>
  <c r="AE5" i="1"/>
  <c r="AE35" i="1"/>
  <c r="AD54" i="1"/>
  <c r="AD7" i="1"/>
  <c r="AD21" i="1"/>
  <c r="AE73" i="1"/>
  <c r="AD14" i="1"/>
  <c r="AE39" i="1"/>
  <c r="AD41" i="1"/>
  <c r="AD4" i="1"/>
  <c r="AD18" i="1"/>
  <c r="AE129" i="1"/>
  <c r="AD112" i="1"/>
  <c r="AD64" i="1"/>
  <c r="AD58" i="1"/>
  <c r="AE45" i="1"/>
  <c r="AE67" i="1"/>
  <c r="AD138" i="1"/>
  <c r="AD53" i="1"/>
  <c r="AE92" i="1"/>
  <c r="AD130" i="1"/>
  <c r="AE78" i="1"/>
  <c r="AD65" i="1"/>
  <c r="AD79" i="1"/>
  <c r="AD113" i="1"/>
  <c r="AD87" i="1"/>
  <c r="AD102" i="1"/>
  <c r="AD128" i="1"/>
  <c r="AD134" i="1"/>
  <c r="AD146" i="1"/>
  <c r="AD131" i="1"/>
  <c r="AE136" i="1"/>
  <c r="AE126" i="1"/>
  <c r="AE140" i="1"/>
  <c r="AE142" i="1"/>
  <c r="S152" i="1"/>
  <c r="T152" i="1"/>
  <c r="AO137" i="1" s="1"/>
  <c r="AJ25" i="1" l="1"/>
  <c r="AJ23" i="1"/>
  <c r="AN25" i="1"/>
  <c r="AJ26" i="1"/>
  <c r="AI22" i="1"/>
  <c r="AI29" i="1"/>
  <c r="AJ30" i="1"/>
  <c r="AI25" i="1"/>
  <c r="AJ28" i="1"/>
  <c r="AI24" i="1"/>
  <c r="AO26" i="1"/>
  <c r="AJ22" i="1"/>
  <c r="AJ24" i="1"/>
  <c r="AI27" i="1"/>
  <c r="AJ27" i="1"/>
  <c r="AJ29" i="1"/>
  <c r="AI26" i="1"/>
  <c r="AN28" i="1"/>
  <c r="AI28" i="1"/>
  <c r="AI30" i="1"/>
  <c r="AI23" i="1"/>
  <c r="AN26" i="1"/>
  <c r="AN30" i="1"/>
  <c r="AO27" i="1"/>
  <c r="AN24" i="1"/>
  <c r="AO23" i="1"/>
  <c r="AO22" i="1"/>
  <c r="AO30" i="1"/>
  <c r="AN22" i="1"/>
  <c r="AN29" i="1"/>
  <c r="AN23" i="1"/>
  <c r="AO25" i="1"/>
  <c r="AO24" i="1"/>
  <c r="AO28" i="1"/>
  <c r="AO29" i="1"/>
  <c r="AN27" i="1"/>
  <c r="AN36" i="1"/>
  <c r="AJ79" i="1"/>
  <c r="AJ6" i="1"/>
  <c r="AJ44" i="1"/>
  <c r="AI84" i="1"/>
  <c r="AJ116" i="1"/>
  <c r="AJ18" i="1"/>
  <c r="AI62" i="1"/>
  <c r="AI72" i="1"/>
  <c r="AI36" i="1"/>
  <c r="AI61" i="1"/>
  <c r="AJ84" i="1"/>
  <c r="AJ17" i="1"/>
  <c r="AJ72" i="1"/>
  <c r="AJ56" i="1"/>
  <c r="AJ9" i="1"/>
  <c r="AJ46" i="1"/>
  <c r="AJ58" i="1"/>
  <c r="AJ57" i="1"/>
  <c r="AI97" i="1"/>
  <c r="AJ136" i="1"/>
  <c r="AI146" i="1"/>
  <c r="AJ134" i="1"/>
  <c r="AN97" i="1"/>
  <c r="AO115" i="1"/>
  <c r="AN130" i="1"/>
  <c r="AN59" i="1"/>
  <c r="AN49" i="1"/>
  <c r="AN137" i="1"/>
  <c r="AN39" i="1"/>
  <c r="AO69" i="1"/>
  <c r="AN113" i="1"/>
  <c r="AN4" i="1"/>
  <c r="AO75" i="1"/>
  <c r="AN58" i="1"/>
  <c r="AO100" i="1"/>
  <c r="AN139" i="1"/>
  <c r="AO42" i="1"/>
  <c r="AN57" i="1"/>
  <c r="AO77" i="1"/>
  <c r="AO80" i="1"/>
  <c r="AN20" i="1"/>
  <c r="AN17" i="1"/>
  <c r="AO97" i="1"/>
  <c r="AN18" i="1"/>
  <c r="AO78" i="1"/>
  <c r="AO79" i="1"/>
  <c r="AO110" i="1"/>
  <c r="AO147" i="1"/>
  <c r="AN10" i="1"/>
  <c r="AN61" i="1"/>
  <c r="AN33" i="1"/>
  <c r="AN15" i="1"/>
  <c r="AO40" i="1"/>
  <c r="AO8" i="1"/>
  <c r="AO17" i="1"/>
  <c r="AO38" i="1"/>
  <c r="AO9" i="1"/>
  <c r="AN72" i="1"/>
  <c r="AN80" i="1"/>
  <c r="AO60" i="1"/>
  <c r="AO57" i="1"/>
  <c r="AO91" i="1"/>
  <c r="AN76" i="1"/>
  <c r="AO113" i="1"/>
  <c r="AN71" i="1"/>
  <c r="AN101" i="1"/>
  <c r="AN79" i="1"/>
  <c r="AO96" i="1"/>
  <c r="AO125" i="1"/>
  <c r="AN85" i="1"/>
  <c r="AO99" i="1"/>
  <c r="AO138" i="1"/>
  <c r="AN109" i="1"/>
  <c r="AN123" i="1"/>
  <c r="AO129" i="1"/>
  <c r="AO128" i="1"/>
  <c r="AN141" i="1"/>
  <c r="AI13" i="1"/>
  <c r="AJ16" i="1"/>
  <c r="AI44" i="1"/>
  <c r="AJ33" i="1"/>
  <c r="AJ21" i="1"/>
  <c r="AJ41" i="1"/>
  <c r="AI6" i="1"/>
  <c r="AI31" i="1"/>
  <c r="AI16" i="1"/>
  <c r="AI32" i="1"/>
  <c r="AI49" i="1"/>
  <c r="AJ20" i="1"/>
  <c r="AJ60" i="1"/>
  <c r="AI56" i="1"/>
  <c r="AJ71" i="1"/>
  <c r="AI46" i="1"/>
  <c r="AI60" i="1"/>
  <c r="AI114" i="1"/>
  <c r="AI95" i="1"/>
  <c r="AI78" i="1"/>
  <c r="AJ78" i="1"/>
  <c r="AJ127" i="1"/>
  <c r="AI104" i="1"/>
  <c r="AI133" i="1"/>
  <c r="AI128" i="1"/>
  <c r="AI145" i="1"/>
  <c r="AJ145" i="1"/>
  <c r="AI147" i="1"/>
  <c r="AN21" i="1"/>
  <c r="AN31" i="1"/>
  <c r="AN43" i="1"/>
  <c r="AO46" i="1"/>
  <c r="AO95" i="1"/>
  <c r="AN53" i="1"/>
  <c r="AO86" i="1"/>
  <c r="AO73" i="1"/>
  <c r="AO74" i="1"/>
  <c r="AO116" i="1"/>
  <c r="AO81" i="1"/>
  <c r="AN111" i="1"/>
  <c r="AN98" i="1"/>
  <c r="AO112" i="1"/>
  <c r="AN146" i="1"/>
  <c r="AN94" i="1"/>
  <c r="AO114" i="1"/>
  <c r="AO144" i="1"/>
  <c r="AN121" i="1"/>
  <c r="AO133" i="1"/>
  <c r="AI73" i="1"/>
  <c r="AJ35" i="1"/>
  <c r="AI9" i="1"/>
  <c r="AI45" i="1"/>
  <c r="AI10" i="1"/>
  <c r="AI83" i="1"/>
  <c r="AI19" i="1"/>
  <c r="AJ34" i="1"/>
  <c r="AI58" i="1"/>
  <c r="AI69" i="1"/>
  <c r="AI127" i="1"/>
  <c r="AI85" i="1"/>
  <c r="AI86" i="1"/>
  <c r="AJ121" i="1"/>
  <c r="AI81" i="1"/>
  <c r="AI106" i="1"/>
  <c r="AJ98" i="1"/>
  <c r="AI136" i="1"/>
  <c r="AI111" i="1"/>
  <c r="AJ135" i="1"/>
  <c r="AJ141" i="1"/>
  <c r="AI129" i="1"/>
  <c r="AJ138" i="1"/>
  <c r="AJ147" i="1"/>
  <c r="AO14" i="1"/>
  <c r="AO10" i="1"/>
  <c r="AN6" i="1"/>
  <c r="AO32" i="1"/>
  <c r="AO12" i="1"/>
  <c r="AO47" i="1"/>
  <c r="AO39" i="1"/>
  <c r="AO71" i="1"/>
  <c r="AN114" i="1"/>
  <c r="AO72" i="1"/>
  <c r="AO67" i="1"/>
  <c r="AN103" i="1"/>
  <c r="AN75" i="1"/>
  <c r="AO82" i="1"/>
  <c r="AN63" i="1"/>
  <c r="AO87" i="1"/>
  <c r="AO88" i="1"/>
  <c r="AN135" i="1"/>
  <c r="AN82" i="1"/>
  <c r="AO119" i="1"/>
  <c r="AN110" i="1"/>
  <c r="AO145" i="1"/>
  <c r="AN140" i="1"/>
  <c r="AO122" i="1"/>
  <c r="AN134" i="1"/>
  <c r="AN120" i="1"/>
  <c r="AO120" i="1"/>
  <c r="AI4" i="1"/>
  <c r="AI38" i="1"/>
  <c r="AJ5" i="1"/>
  <c r="AJ37" i="1"/>
  <c r="AI35" i="1"/>
  <c r="AJ69" i="1"/>
  <c r="AI63" i="1"/>
  <c r="AJ131" i="1"/>
  <c r="AI88" i="1"/>
  <c r="AI76" i="1"/>
  <c r="AI107" i="1"/>
  <c r="AJ122" i="1"/>
  <c r="AJ82" i="1"/>
  <c r="AJ108" i="1"/>
  <c r="AI99" i="1"/>
  <c r="AJ133" i="1"/>
  <c r="AI137" i="1"/>
  <c r="AN143" i="1"/>
  <c r="AO131" i="1"/>
  <c r="AN131" i="1"/>
  <c r="AN119" i="1"/>
  <c r="AN133" i="1"/>
  <c r="AN129" i="1"/>
  <c r="AO117" i="1"/>
  <c r="AO132" i="1"/>
  <c r="AO101" i="1"/>
  <c r="AN99" i="1"/>
  <c r="AO93" i="1"/>
  <c r="AO92" i="1"/>
  <c r="AO89" i="1"/>
  <c r="AN118" i="1"/>
  <c r="AO108" i="1"/>
  <c r="AO62" i="1"/>
  <c r="AO124" i="1"/>
  <c r="AO90" i="1"/>
  <c r="AO58" i="1"/>
  <c r="AN96" i="1"/>
  <c r="AN77" i="1"/>
  <c r="AO53" i="1"/>
  <c r="AO76" i="1"/>
  <c r="AO52" i="1"/>
  <c r="AO51" i="1"/>
  <c r="AN64" i="1"/>
  <c r="AO105" i="1"/>
  <c r="AN16" i="1"/>
  <c r="AN69" i="1"/>
  <c r="AO7" i="1"/>
  <c r="AO34" i="1"/>
  <c r="AO4" i="1"/>
  <c r="AN34" i="1"/>
  <c r="AO63" i="1"/>
  <c r="AO6" i="1"/>
  <c r="AN48" i="1"/>
  <c r="AN54" i="1"/>
  <c r="AO142" i="1"/>
  <c r="AN138" i="1"/>
  <c r="AO127" i="1"/>
  <c r="AO130" i="1"/>
  <c r="AO121" i="1"/>
  <c r="AN116" i="1"/>
  <c r="AO111" i="1"/>
  <c r="AO106" i="1"/>
  <c r="AO139" i="1"/>
  <c r="AN104" i="1"/>
  <c r="AO118" i="1"/>
  <c r="AN106" i="1"/>
  <c r="AO107" i="1"/>
  <c r="AO94" i="1"/>
  <c r="AN74" i="1"/>
  <c r="AN68" i="1"/>
  <c r="AN91" i="1"/>
  <c r="AO50" i="1"/>
  <c r="AO64" i="1"/>
  <c r="AN50" i="1"/>
  <c r="AO55" i="1"/>
  <c r="AN40" i="1"/>
  <c r="AO15" i="1"/>
  <c r="AO68" i="1"/>
  <c r="AN19" i="1"/>
  <c r="AO61" i="1"/>
  <c r="AN62" i="1"/>
  <c r="AO33" i="1"/>
  <c r="AN47" i="1"/>
  <c r="AO5" i="1"/>
  <c r="AN37" i="1"/>
  <c r="AO45" i="1"/>
  <c r="AN78" i="1"/>
  <c r="AO18" i="1"/>
  <c r="AN8" i="1"/>
  <c r="AO59" i="1"/>
  <c r="AN84" i="1"/>
  <c r="AN87" i="1"/>
  <c r="AN89" i="1"/>
  <c r="AN112" i="1"/>
  <c r="AN93" i="1"/>
  <c r="AO83" i="1"/>
  <c r="AN115" i="1"/>
  <c r="AO135" i="1"/>
  <c r="AO102" i="1"/>
  <c r="AN108" i="1"/>
  <c r="AN122" i="1"/>
  <c r="AN136" i="1"/>
  <c r="AO134" i="1"/>
  <c r="AJ40" i="1"/>
  <c r="AJ38" i="1"/>
  <c r="AJ39" i="1"/>
  <c r="AJ4" i="1"/>
  <c r="AI93" i="1"/>
  <c r="AJ74" i="1"/>
  <c r="AJ88" i="1"/>
  <c r="AI89" i="1"/>
  <c r="AJ63" i="1"/>
  <c r="AJ77" i="1"/>
  <c r="AJ67" i="1"/>
  <c r="AJ91" i="1"/>
  <c r="AJ101" i="1"/>
  <c r="AJ110" i="1"/>
  <c r="AI113" i="1"/>
  <c r="AI100" i="1"/>
  <c r="AI112" i="1"/>
  <c r="AJ100" i="1"/>
  <c r="AI123" i="1"/>
  <c r="AJ143" i="1"/>
  <c r="AJ139" i="1"/>
  <c r="AI139" i="1"/>
  <c r="AJ137" i="1"/>
  <c r="AJ123" i="1"/>
  <c r="AI132" i="1"/>
  <c r="AI103" i="1"/>
  <c r="AI125" i="1"/>
  <c r="AJ99" i="1"/>
  <c r="AI120" i="1"/>
  <c r="AJ106" i="1"/>
  <c r="AJ90" i="1"/>
  <c r="AJ129" i="1"/>
  <c r="AJ103" i="1"/>
  <c r="AI109" i="1"/>
  <c r="AJ85" i="1"/>
  <c r="AI102" i="1"/>
  <c r="AI52" i="1"/>
  <c r="AJ55" i="1"/>
  <c r="AJ62" i="1"/>
  <c r="AI70" i="1"/>
  <c r="AI77" i="1"/>
  <c r="AJ68" i="1"/>
  <c r="AI37" i="1"/>
  <c r="AJ43" i="1"/>
  <c r="AJ65" i="1"/>
  <c r="AJ42" i="1"/>
  <c r="AJ12" i="1"/>
  <c r="AI51" i="1"/>
  <c r="AJ8" i="1"/>
  <c r="AJ11" i="1"/>
  <c r="AI42" i="1"/>
  <c r="AJ32" i="1"/>
  <c r="AI34" i="1"/>
  <c r="AI17" i="1"/>
  <c r="AI135" i="1"/>
  <c r="AJ112" i="1"/>
  <c r="AI101" i="1"/>
  <c r="AI119" i="1"/>
  <c r="AJ105" i="1"/>
  <c r="AI142" i="1"/>
  <c r="AI118" i="1"/>
  <c r="AI117" i="1"/>
  <c r="AJ97" i="1"/>
  <c r="AJ86" i="1"/>
  <c r="AI94" i="1"/>
  <c r="AI82" i="1"/>
  <c r="AI96" i="1"/>
  <c r="AJ75" i="1"/>
  <c r="AI50" i="1"/>
  <c r="AI134" i="1"/>
  <c r="AI79" i="1"/>
  <c r="AI64" i="1"/>
  <c r="AI71" i="1"/>
  <c r="AJ61" i="1"/>
  <c r="AI7" i="1"/>
  <c r="AJ140" i="1"/>
  <c r="AI122" i="1"/>
  <c r="AI141" i="1"/>
  <c r="AJ120" i="1"/>
  <c r="AI143" i="1"/>
  <c r="AI105" i="1"/>
  <c r="AJ117" i="1"/>
  <c r="AJ128" i="1"/>
  <c r="AI98" i="1"/>
  <c r="AI87" i="1"/>
  <c r="AJ107" i="1"/>
  <c r="AJ83" i="1"/>
  <c r="AJ96" i="1"/>
  <c r="AJ80" i="1"/>
  <c r="AJ51" i="1"/>
  <c r="AJ92" i="1"/>
  <c r="AJ81" i="1"/>
  <c r="AI115" i="1"/>
  <c r="AI92" i="1"/>
  <c r="AI67" i="1"/>
  <c r="AI65" i="1"/>
  <c r="AJ95" i="1"/>
  <c r="AJ36" i="1"/>
  <c r="AI110" i="1"/>
  <c r="AI47" i="1"/>
  <c r="AJ50" i="1"/>
  <c r="AI15" i="1"/>
  <c r="AJ10" i="1"/>
  <c r="AI11" i="1"/>
  <c r="AJ19" i="1"/>
  <c r="AI8" i="1"/>
  <c r="AI116" i="1"/>
  <c r="AI126" i="1"/>
  <c r="AJ66" i="1"/>
  <c r="AI21" i="1"/>
  <c r="AN11" i="1"/>
  <c r="AN9" i="1"/>
  <c r="AN46" i="1"/>
  <c r="AO11" i="1"/>
  <c r="AO41" i="1"/>
  <c r="AN35" i="1"/>
  <c r="AO21" i="1"/>
  <c r="AO37" i="1"/>
  <c r="AN56" i="1"/>
  <c r="AN14" i="1"/>
  <c r="AN81" i="1"/>
  <c r="AN60" i="1"/>
  <c r="AN73" i="1"/>
  <c r="AO65" i="1"/>
  <c r="AN51" i="1"/>
  <c r="AO66" i="1"/>
  <c r="AN88" i="1"/>
  <c r="AO48" i="1"/>
  <c r="AN92" i="1"/>
  <c r="AN90" i="1"/>
  <c r="AO85" i="1"/>
  <c r="AN105" i="1"/>
  <c r="AN117" i="1"/>
  <c r="AO143" i="1"/>
  <c r="AO109" i="1"/>
  <c r="AO123" i="1"/>
  <c r="AO136" i="1"/>
  <c r="AN126" i="1"/>
  <c r="AO146" i="1"/>
  <c r="AJ7" i="1"/>
  <c r="AI12" i="1"/>
  <c r="AI41" i="1"/>
  <c r="AI39" i="1"/>
  <c r="AI40" i="1"/>
  <c r="AI5" i="1"/>
  <c r="AJ49" i="1"/>
  <c r="AJ73" i="1"/>
  <c r="AI75" i="1"/>
  <c r="AJ48" i="1"/>
  <c r="AI80" i="1"/>
  <c r="AI121" i="1"/>
  <c r="AI68" i="1"/>
  <c r="AJ102" i="1"/>
  <c r="AJ89" i="1"/>
  <c r="AJ114" i="1"/>
  <c r="AJ113" i="1"/>
  <c r="AJ119" i="1"/>
  <c r="AI124" i="1"/>
  <c r="AJ142" i="1"/>
  <c r="AJ124" i="1"/>
  <c r="AJ144" i="1"/>
  <c r="AI144" i="1"/>
  <c r="AN41" i="1"/>
  <c r="AN13" i="1"/>
  <c r="AO16" i="1"/>
  <c r="AO36" i="1"/>
  <c r="AN12" i="1"/>
  <c r="AN42" i="1"/>
  <c r="AN100" i="1"/>
  <c r="AN38" i="1"/>
  <c r="AO31" i="1"/>
  <c r="AN70" i="1"/>
  <c r="AO56" i="1"/>
  <c r="AN66" i="1"/>
  <c r="AO44" i="1"/>
  <c r="AN67" i="1"/>
  <c r="AO54" i="1"/>
  <c r="AN83" i="1"/>
  <c r="AN86" i="1"/>
  <c r="AN102" i="1"/>
  <c r="AN144" i="1"/>
  <c r="AN125" i="1"/>
  <c r="AN132" i="1"/>
  <c r="AN145" i="1"/>
  <c r="AN147" i="1"/>
  <c r="AO141" i="1"/>
  <c r="AJ13" i="1"/>
  <c r="AI33" i="1"/>
  <c r="AJ47" i="1"/>
  <c r="AJ14" i="1"/>
  <c r="AJ52" i="1"/>
  <c r="AI18" i="1"/>
  <c r="AI59" i="1"/>
  <c r="AI14" i="1"/>
  <c r="AI66" i="1"/>
  <c r="AJ53" i="1"/>
  <c r="AI74" i="1"/>
  <c r="AI48" i="1"/>
  <c r="AJ54" i="1"/>
  <c r="AJ76" i="1"/>
  <c r="AJ93" i="1"/>
  <c r="AI90" i="1"/>
  <c r="AJ115" i="1"/>
  <c r="AI91" i="1"/>
  <c r="AI108" i="1"/>
  <c r="AJ126" i="1"/>
  <c r="AJ104" i="1"/>
  <c r="AJ125" i="1"/>
  <c r="AI140" i="1"/>
  <c r="AO35" i="1"/>
  <c r="AO43" i="1"/>
  <c r="AN7" i="1"/>
  <c r="AO20" i="1"/>
  <c r="AO19" i="1"/>
  <c r="AO13" i="1"/>
  <c r="AN5" i="1"/>
  <c r="AN32" i="1"/>
  <c r="AO49" i="1"/>
  <c r="AN52" i="1"/>
  <c r="AN65" i="1"/>
  <c r="AN44" i="1"/>
  <c r="AN45" i="1"/>
  <c r="AN95" i="1"/>
  <c r="AN55" i="1"/>
  <c r="AO70" i="1"/>
  <c r="AO98" i="1"/>
  <c r="AO126" i="1"/>
  <c r="AN107" i="1"/>
  <c r="AN124" i="1"/>
  <c r="AO84" i="1"/>
  <c r="AO104" i="1"/>
  <c r="AO103" i="1"/>
  <c r="AN128" i="1"/>
  <c r="AN127" i="1"/>
  <c r="AO140" i="1"/>
  <c r="AN142" i="1"/>
  <c r="AI20" i="1"/>
  <c r="AI53" i="1"/>
  <c r="AJ64" i="1"/>
  <c r="AJ15" i="1"/>
  <c r="AJ31" i="1"/>
  <c r="AI43" i="1"/>
  <c r="AI57" i="1"/>
  <c r="AI54" i="1"/>
  <c r="AJ87" i="1"/>
  <c r="AI55" i="1"/>
  <c r="AJ70" i="1"/>
  <c r="AJ45" i="1"/>
  <c r="AJ59" i="1"/>
  <c r="AJ132" i="1"/>
  <c r="AJ111" i="1"/>
  <c r="AJ94" i="1"/>
  <c r="AJ130" i="1"/>
  <c r="AI131" i="1"/>
  <c r="AJ109" i="1"/>
  <c r="AI130" i="1"/>
  <c r="AJ118" i="1"/>
  <c r="AI138" i="1"/>
  <c r="AJ14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<sst xmlns="http://schemas.openxmlformats.org/spreadsheetml/2006/main" count="623" uniqueCount="140">
  <si>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</si>
  <si>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</si>
  <si>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</si>
  <si>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</si>
  <si>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</si>
  <si>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</si>
  <si>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</si>
  <si>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</si>
  <si>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</si>
  <si>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</si>
  <si>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</si>
  <si>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</si>
  <si>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</si>
  <si>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</si>
  <si>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CVO</t>
  </si>
  <si>
    <t>IA</t>
  </si>
  <si>
    <t>IL</t>
  </si>
  <si>
    <t>KY</t>
  </si>
  <si>
    <t xml:space="preserve">LA </t>
  </si>
  <si>
    <t>MO</t>
  </si>
  <si>
    <t>%</t>
  </si>
  <si>
    <t>Median</t>
  </si>
  <si>
    <t>Name</t>
  </si>
  <si>
    <t>USACE</t>
  </si>
  <si>
    <t xml:space="preserve">Participating Laboratories 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</si>
  <si>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</si>
  <si>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</si>
  <si>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</si>
  <si>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</si>
  <si>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</si>
  <si>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</si>
  <si>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</si>
  <si>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Weight (g)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</si>
  <si>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</si>
  <si>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</si>
  <si>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</si>
  <si>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</si>
  <si>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</si>
  <si>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</si>
  <si>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</si>
  <si>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</si>
  <si>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</si>
  <si>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</si>
  <si>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</si>
  <si>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</si>
  <si>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</si>
  <si>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</si>
  <si>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</si>
  <si>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</si>
  <si>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</si>
  <si>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</si>
  <si>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</si>
  <si>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</si>
  <si>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</si>
  <si>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</si>
  <si>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</si>
  <si>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</si>
  <si>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</si>
  <si>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</si>
  <si>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</si>
  <si>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</si>
  <si>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</si>
  <si>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</si>
  <si>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</si>
  <si>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</si>
  <si>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</si>
  <si>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</si>
  <si>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</si>
  <si>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</si>
  <si>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</si>
  <si>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</si>
  <si>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</si>
  <si>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</si>
  <si>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</si>
  <si>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</si>
  <si>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</si>
  <si>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</si>
  <si>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</si>
  <si>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Louisiana Water Science Center (LA)</t>
  </si>
  <si>
    <t>California Water Science Center (CA)</t>
  </si>
  <si>
    <t>SRWQL</t>
  </si>
  <si>
    <t>Spraugue River Water Quality Laboratory (SRWQL)</t>
  </si>
  <si>
    <t>Comments</t>
  </si>
  <si>
    <t>Target Sed</t>
  </si>
  <si>
    <t>Analyst</t>
  </si>
  <si>
    <t>Illinois State Water Survey (IL)</t>
  </si>
  <si>
    <t>16-Other</t>
  </si>
  <si>
    <t>23-Other</t>
  </si>
  <si>
    <t>28-Other</t>
  </si>
  <si>
    <t>29-Other</t>
  </si>
  <si>
    <t>30-Other</t>
  </si>
  <si>
    <t>31-Other</t>
  </si>
  <si>
    <t>36-Other</t>
  </si>
  <si>
    <t>Contract/Volunteer Laboratories</t>
  </si>
  <si>
    <t>Arizona Test Dust</t>
  </si>
  <si>
    <t>&lt;0.063 mm</t>
  </si>
  <si>
    <t>NM</t>
  </si>
  <si>
    <t>12-USGS</t>
  </si>
  <si>
    <t>Volume (L)</t>
  </si>
  <si>
    <t>New Mexico Water Science Center (NM)</t>
  </si>
  <si>
    <t>% Sand</t>
  </si>
  <si>
    <t>City of Ithaca Water Treatment Plant (NY)</t>
  </si>
  <si>
    <t>NY</t>
  </si>
  <si>
    <t>21-Other</t>
  </si>
  <si>
    <t>* 10 mg is the smallest mass I am confident in transferring to bottle</t>
  </si>
  <si>
    <t>&lt; 0.002 mm</t>
  </si>
  <si>
    <t>&lt; 0.004 mm</t>
  </si>
  <si>
    <t>&lt; 0.008 mm</t>
  </si>
  <si>
    <t>&lt; 0.016 mm</t>
  </si>
  <si>
    <t>&lt; 0.031 mm</t>
  </si>
  <si>
    <t>Method</t>
  </si>
  <si>
    <t>Pipette</t>
  </si>
  <si>
    <t>Number of Labs: 18</t>
  </si>
  <si>
    <t>Kimberly Attig</t>
  </si>
  <si>
    <t>Elisabeth Hernandez</t>
  </si>
  <si>
    <t>Ben Michels</t>
  </si>
  <si>
    <t>Jeff Gorlitz</t>
  </si>
  <si>
    <t>Renée Styles</t>
  </si>
  <si>
    <t>Taylor Roe</t>
  </si>
  <si>
    <t>Lindsey Klicko</t>
  </si>
  <si>
    <t>Participating Laboratories - Study 2, 2022</t>
  </si>
  <si>
    <t>Stephen Low</t>
  </si>
  <si>
    <t>Sierra Keller</t>
  </si>
  <si>
    <t>Sharon Mulready</t>
  </si>
  <si>
    <t xml:space="preserve">Laser Diffraction </t>
  </si>
  <si>
    <t>Laser Diffraction</t>
  </si>
  <si>
    <t>Trevor Stamp</t>
  </si>
  <si>
    <t>Logan Young</t>
  </si>
  <si>
    <t>DS</t>
  </si>
  <si>
    <t>Michael Connich</t>
  </si>
  <si>
    <t>Allison Plesha</t>
  </si>
  <si>
    <t>Teresa Coley</t>
  </si>
  <si>
    <t>Sedigraph</t>
  </si>
  <si>
    <t>Tristan Joel Austring</t>
  </si>
  <si>
    <t>Tami Christianson</t>
  </si>
  <si>
    <t>Marlon Johnson</t>
  </si>
  <si>
    <t>Lyndsey Bennett</t>
  </si>
  <si>
    <t>Elizabeth Steen</t>
  </si>
  <si>
    <t>Sample Specifications for SLQA Study 2-2022</t>
  </si>
  <si>
    <t>(conducted Oct/Nov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</si>
</sst>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0000"/>
    <numFmt numFmtId="168" formatCode="#,##0.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9"/>
      <name val="Geneva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0" fillId="0" borderId="0"/>
    <xf numFmtId="0" fontId="1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5" fillId="0" borderId="0"/>
    <xf numFmtId="0" fontId="5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Fill="1" applyBorder="1"/>
    <xf numFmtId="1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0" xfId="0" applyFont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right"/>
    </xf>
    <xf numFmtId="2" fontId="16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0" fillId="0" borderId="0" xfId="0" applyFill="1"/>
    <xf numFmtId="0" fontId="11" fillId="4" borderId="0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5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2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2" fillId="0" borderId="0" xfId="2" applyFont="1" applyBorder="1"/>
    <xf numFmtId="0" fontId="14" fillId="0" borderId="0" xfId="2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166" fontId="16" fillId="0" borderId="0" xfId="0" applyNumberFormat="1" applyFont="1" applyAlignment="1">
      <alignment horizontal="center"/>
    </xf>
    <xf numFmtId="1" fontId="13" fillId="0" borderId="0" xfId="1" applyNumberFormat="1" applyFont="1"/>
    <xf numFmtId="166" fontId="13" fillId="0" borderId="0" xfId="1" applyNumberFormat="1" applyFont="1"/>
    <xf numFmtId="1" fontId="14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11" xfId="1" applyNumberFormat="1" applyFont="1" applyBorder="1" applyAlignment="1">
      <alignment horizontal="center"/>
    </xf>
    <xf numFmtId="1" fontId="14" fillId="0" borderId="11" xfId="1" applyNumberFormat="1" applyFont="1" applyBorder="1" applyAlignment="1">
      <alignment horizontal="center"/>
    </xf>
    <xf numFmtId="166" fontId="13" fillId="0" borderId="0" xfId="1" applyNumberFormat="1" applyFont="1" applyAlignment="1">
      <alignment horizontal="center"/>
    </xf>
    <xf numFmtId="1" fontId="13" fillId="0" borderId="0" xfId="1" applyNumberFormat="1" applyFont="1" applyAlignment="1">
      <alignment horizontal="center"/>
    </xf>
    <xf numFmtId="0" fontId="13" fillId="0" borderId="0" xfId="2" applyFont="1" applyBorder="1"/>
    <xf numFmtId="2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NumberFormat="1" applyFont="1" applyAlignment="1">
      <alignment horizontal="right"/>
    </xf>
    <xf numFmtId="2" fontId="23" fillId="0" borderId="0" xfId="0" applyNumberFormat="1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NumberFormat="1" applyFont="1" applyFill="1"/>
    <xf numFmtId="14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" fontId="13" fillId="0" borderId="0" xfId="0" applyNumberFormat="1" applyFont="1"/>
    <xf numFmtId="165" fontId="13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5" borderId="15" xfId="0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2" fontId="23" fillId="0" borderId="0" xfId="0" applyNumberFormat="1" applyFont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5" fillId="0" borderId="0" xfId="0" applyFont="1"/>
    <xf numFmtId="0" fontId="17" fillId="0" borderId="0" xfId="1" applyFont="1"/>
    <xf numFmtId="166" fontId="18" fillId="0" borderId="0" xfId="1" applyNumberFormat="1" applyFont="1"/>
    <xf numFmtId="0" fontId="13" fillId="0" borderId="0" xfId="2" applyFont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3" fillId="0" borderId="0" xfId="2" quotePrefix="1" applyFont="1" applyAlignment="1">
      <alignment horizontal="left"/>
    </xf>
    <xf numFmtId="166" fontId="10" fillId="5" borderId="16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166" fontId="10" fillId="5" borderId="15" xfId="0" applyNumberFormat="1" applyFont="1" applyFill="1" applyBorder="1" applyAlignment="1">
      <alignment horizontal="center"/>
    </xf>
    <xf numFmtId="164" fontId="10" fillId="5" borderId="15" xfId="0" applyNumberFormat="1" applyFont="1" applyFill="1" applyBorder="1" applyAlignment="1">
      <alignment horizontal="center"/>
    </xf>
    <xf numFmtId="166" fontId="10" fillId="5" borderId="16" xfId="12" applyNumberFormat="1" applyFont="1" applyFill="1" applyBorder="1" applyAlignment="1">
      <alignment horizontal="center"/>
    </xf>
    <xf numFmtId="0" fontId="10" fillId="5" borderId="15" xfId="12" applyFont="1" applyFill="1" applyBorder="1" applyAlignment="1">
      <alignment horizontal="center"/>
    </xf>
    <xf numFmtId="0" fontId="10" fillId="5" borderId="15" xfId="12" applyFont="1" applyFill="1" applyBorder="1" applyAlignment="1">
      <alignment horizontal="center"/>
    </xf>
    <xf numFmtId="0" fontId="10" fillId="5" borderId="15" xfId="12" applyFont="1" applyFill="1" applyBorder="1" applyAlignment="1">
      <alignment horizontal="center"/>
    </xf>
    <xf numFmtId="166" fontId="10" fillId="5" borderId="16" xfId="12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2" fontId="10" fillId="5" borderId="16" xfId="0" applyNumberFormat="1" applyFont="1" applyFill="1" applyBorder="1" applyAlignment="1">
      <alignment horizontal="center"/>
    </xf>
    <xf numFmtId="2" fontId="10" fillId="5" borderId="15" xfId="0" applyNumberFormat="1" applyFont="1" applyFill="1" applyBorder="1" applyAlignment="1">
      <alignment horizontal="center"/>
    </xf>
    <xf numFmtId="164" fontId="26" fillId="0" borderId="8" xfId="0" applyNumberFormat="1" applyFont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28" fillId="5" borderId="15" xfId="0" applyFont="1" applyFill="1" applyBorder="1" applyAlignment="1">
      <alignment horizontal="center"/>
    </xf>
    <xf numFmtId="0" fontId="28" fillId="5" borderId="15" xfId="0" applyFont="1" applyFill="1" applyBorder="1" applyAlignment="1">
      <alignment horizontal="center" vertical="center"/>
    </xf>
    <xf numFmtId="166" fontId="10" fillId="5" borderId="16" xfId="3" applyNumberFormat="1" applyFont="1" applyFill="1" applyBorder="1" applyAlignment="1">
      <alignment horizontal="center"/>
    </xf>
    <xf numFmtId="164" fontId="10" fillId="5" borderId="16" xfId="3" applyNumberFormat="1" applyFont="1" applyFill="1" applyBorder="1" applyAlignment="1">
      <alignment horizontal="center"/>
    </xf>
    <xf numFmtId="1" fontId="10" fillId="5" borderId="16" xfId="3" applyNumberFormat="1" applyFont="1" applyFill="1" applyBorder="1" applyAlignment="1">
      <alignment horizontal="center"/>
    </xf>
    <xf numFmtId="166" fontId="10" fillId="5" borderId="15" xfId="3" applyNumberFormat="1" applyFont="1" applyFill="1" applyBorder="1" applyAlignment="1">
      <alignment horizontal="center"/>
    </xf>
    <xf numFmtId="164" fontId="10" fillId="5" borderId="15" xfId="3" applyNumberFormat="1" applyFont="1" applyFill="1" applyBorder="1" applyAlignment="1">
      <alignment horizontal="center"/>
    </xf>
    <xf numFmtId="1" fontId="10" fillId="5" borderId="15" xfId="3" applyNumberFormat="1" applyFont="1" applyFill="1" applyBorder="1" applyAlignment="1">
      <alignment horizontal="center"/>
    </xf>
    <xf numFmtId="164" fontId="25" fillId="5" borderId="15" xfId="14" applyNumberFormat="1" applyFont="1" applyFill="1" applyBorder="1" applyAlignment="1">
      <alignment horizontal="center"/>
    </xf>
    <xf numFmtId="164" fontId="27" fillId="5" borderId="15" xfId="14" applyNumberFormat="1" applyFont="1" applyFill="1" applyBorder="1" applyAlignment="1">
      <alignment horizontal="center"/>
    </xf>
    <xf numFmtId="3" fontId="27" fillId="5" borderId="15" xfId="14" applyNumberFormat="1" applyFont="1" applyFill="1" applyBorder="1" applyAlignment="1">
      <alignment horizontal="center"/>
    </xf>
    <xf numFmtId="166" fontId="29" fillId="5" borderId="15" xfId="14" applyNumberFormat="1" applyFont="1" applyFill="1" applyBorder="1" applyAlignment="1">
      <alignment horizontal="center"/>
    </xf>
    <xf numFmtId="166" fontId="29" fillId="5" borderId="15" xfId="14" applyNumberFormat="1" applyFont="1" applyFill="1" applyBorder="1" applyAlignment="1">
      <alignment horizontal="center" vertical="center"/>
    </xf>
    <xf numFmtId="164" fontId="1" fillId="5" borderId="15" xfId="14" applyNumberFormat="1" applyFont="1" applyFill="1" applyBorder="1" applyAlignment="1">
      <alignment horizontal="center"/>
    </xf>
    <xf numFmtId="168" fontId="27" fillId="5" borderId="15" xfId="14" applyNumberFormat="1" applyFont="1" applyFill="1" applyBorder="1" applyAlignment="1">
      <alignment horizontal="center"/>
    </xf>
    <xf numFmtId="166" fontId="10" fillId="5" borderId="16" xfId="14" applyNumberFormat="1" applyFont="1" applyFill="1" applyBorder="1" applyAlignment="1">
      <alignment horizontal="center"/>
    </xf>
    <xf numFmtId="164" fontId="10" fillId="5" borderId="16" xfId="14" applyNumberFormat="1" applyFont="1" applyFill="1" applyBorder="1" applyAlignment="1">
      <alignment horizontal="center"/>
    </xf>
    <xf numFmtId="166" fontId="10" fillId="5" borderId="15" xfId="14" applyNumberFormat="1" applyFont="1" applyFill="1" applyBorder="1" applyAlignment="1">
      <alignment horizontal="center"/>
    </xf>
    <xf numFmtId="164" fontId="10" fillId="5" borderId="15" xfId="14" applyNumberFormat="1" applyFont="1" applyFill="1" applyBorder="1" applyAlignment="1">
      <alignment horizontal="center"/>
    </xf>
    <xf numFmtId="14" fontId="10" fillId="5" borderId="15" xfId="14" applyNumberFormat="1" applyFont="1" applyFill="1" applyBorder="1" applyAlignment="1">
      <alignment horizontal="center"/>
    </xf>
    <xf numFmtId="166" fontId="10" fillId="5" borderId="16" xfId="14" applyNumberFormat="1" applyFont="1" applyFill="1" applyBorder="1" applyAlignment="1">
      <alignment horizontal="center"/>
    </xf>
    <xf numFmtId="164" fontId="10" fillId="5" borderId="16" xfId="14" applyNumberFormat="1" applyFont="1" applyFill="1" applyBorder="1" applyAlignment="1">
      <alignment horizontal="center"/>
    </xf>
    <xf numFmtId="1" fontId="10" fillId="5" borderId="16" xfId="14" applyNumberFormat="1" applyFont="1" applyFill="1" applyBorder="1" applyAlignment="1">
      <alignment horizontal="center"/>
    </xf>
    <xf numFmtId="166" fontId="10" fillId="5" borderId="15" xfId="14" applyNumberFormat="1" applyFont="1" applyFill="1" applyBorder="1" applyAlignment="1">
      <alignment horizontal="center"/>
    </xf>
    <xf numFmtId="164" fontId="10" fillId="5" borderId="15" xfId="14" applyNumberFormat="1" applyFont="1" applyFill="1" applyBorder="1" applyAlignment="1">
      <alignment horizontal="center"/>
    </xf>
    <xf numFmtId="1" fontId="10" fillId="5" borderId="15" xfId="14" applyNumberFormat="1" applyFont="1" applyFill="1" applyBorder="1" applyAlignment="1">
      <alignment horizontal="center"/>
    </xf>
    <xf numFmtId="14" fontId="10" fillId="5" borderId="15" xfId="14" applyNumberFormat="1" applyFont="1" applyFill="1" applyBorder="1" applyAlignment="1">
      <alignment horizontal="center"/>
    </xf>
    <xf numFmtId="166" fontId="10" fillId="5" borderId="16" xfId="14" applyNumberFormat="1" applyFont="1" applyFill="1" applyBorder="1" applyAlignment="1">
      <alignment horizontal="center"/>
    </xf>
    <xf numFmtId="164" fontId="10" fillId="5" borderId="16" xfId="14" applyNumberFormat="1" applyFont="1" applyFill="1" applyBorder="1" applyAlignment="1">
      <alignment horizontal="center"/>
    </xf>
    <xf numFmtId="1" fontId="10" fillId="5" borderId="16" xfId="14" applyNumberFormat="1" applyFont="1" applyFill="1" applyBorder="1" applyAlignment="1">
      <alignment horizontal="center"/>
    </xf>
    <xf numFmtId="166" fontId="10" fillId="5" borderId="15" xfId="14" applyNumberFormat="1" applyFont="1" applyFill="1" applyBorder="1" applyAlignment="1">
      <alignment horizontal="center"/>
    </xf>
    <xf numFmtId="164" fontId="10" fillId="5" borderId="15" xfId="14" applyNumberFormat="1" applyFont="1" applyFill="1" applyBorder="1" applyAlignment="1">
      <alignment horizontal="center"/>
    </xf>
    <xf numFmtId="1" fontId="10" fillId="5" borderId="15" xfId="14" applyNumberFormat="1" applyFont="1" applyFill="1" applyBorder="1" applyAlignment="1">
      <alignment horizontal="center"/>
    </xf>
    <xf numFmtId="166" fontId="10" fillId="5" borderId="16" xfId="14" applyNumberFormat="1" applyFont="1" applyFill="1" applyBorder="1" applyAlignment="1">
      <alignment horizontal="center"/>
    </xf>
    <xf numFmtId="164" fontId="10" fillId="5" borderId="16" xfId="14" applyNumberFormat="1" applyFont="1" applyFill="1" applyBorder="1" applyAlignment="1">
      <alignment horizontal="center"/>
    </xf>
    <xf numFmtId="1" fontId="10" fillId="5" borderId="16" xfId="14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</cellXfs>
  <cellStyles count="23">
    <cellStyle name="Normal" xfId="0" builtinId="0"/>
    <cellStyle name="Normal 10" xfId="14" xr:uid="{54C5A81C-6BFF-48EB-AC54-2139679BCC35}"/>
    <cellStyle name="Normal 12" xfId="10" xr:uid="{CCCB66A4-02E7-46ED-8748-807004F112D8}"/>
    <cellStyle name="Normal 12 2" xfId="21" xr:uid="{18C75D20-7F2C-4919-8C7E-440802634EBB}"/>
    <cellStyle name="Normal 13" xfId="11" xr:uid="{4D6A52D4-2815-4823-B300-D5DBE4865949}"/>
    <cellStyle name="Normal 2" xfId="3" xr:uid="{E1FD7AC1-3A5C-490A-ACAA-F4C4C7C4808D}"/>
    <cellStyle name="Normal 2 2" xfId="15" xr:uid="{E08DF46E-112B-407B-8C61-BE6EDEE275BF}"/>
    <cellStyle name="Normal 3" xfId="4" xr:uid="{812DD7B1-480C-48C9-9E30-178F8A327DAD}"/>
    <cellStyle name="Normal 3 2" xfId="7" xr:uid="{34CF07E4-575F-4D82-9278-84FD51DA0947}"/>
    <cellStyle name="Normal 3 3" xfId="16" xr:uid="{6F3A3A80-6DD5-4F15-BEB5-FC3066014074}"/>
    <cellStyle name="Normal 4" xfId="5" xr:uid="{DA386F94-3BF7-4FF6-B4CD-AE3EE1D6E4E0}"/>
    <cellStyle name="Normal 4 2" xfId="17" xr:uid="{3C0439A2-7D52-4881-96CF-503C4CA57587}"/>
    <cellStyle name="Normal 5" xfId="6" xr:uid="{7ECC9E2C-5BEA-468D-9849-F5A164B63E3D}"/>
    <cellStyle name="Normal 5 2" xfId="18" xr:uid="{5E2C9722-F36A-4A6D-BE96-6D59779ECFCA}"/>
    <cellStyle name="Normal 6" xfId="8" xr:uid="{FE802735-3BC2-42EE-AB48-EF11F05D1B74}"/>
    <cellStyle name="Normal 6 2" xfId="19" xr:uid="{4043CBEB-FD8D-462D-B944-56552542FD42}"/>
    <cellStyle name="Normal 7" xfId="9" xr:uid="{53741C7B-38AF-43A9-90D0-40A8FDE64C5D}"/>
    <cellStyle name="Normal 7 2" xfId="20" xr:uid="{D8028F53-F9BD-4BE4-8559-04D0A80F79C5}"/>
    <cellStyle name="Normal 8" xfId="12" xr:uid="{754C0DBF-638F-464A-BACF-F510FD654B77}"/>
    <cellStyle name="Normal 8 2" xfId="22" xr:uid="{D1FD3561-D8BF-4DD9-9B95-105F931C7010}"/>
    <cellStyle name="Normal 9" xfId="13" xr:uid="{B20A1B3F-01EA-4D93-A381-71677D26C777}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CC00"/>
      <color rgb="FFFF6600"/>
      <color rgb="FF0000FF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2022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96001888244E-2"/>
          <c:y val="0.18924750967534634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Results!$Q$4:$Q$147</c:f>
              <c:numCache>
                <c:formatCode>0.00</c:formatCode>
                <c:ptCount val="144"/>
                <c:pt idx="0">
                  <c:v>-6.1611374407582895</c:v>
                </c:pt>
                <c:pt idx="1">
                  <c:v>-10.631229235880392</c:v>
                </c:pt>
                <c:pt idx="2">
                  <c:v>-0.5689900426742498</c:v>
                </c:pt>
                <c:pt idx="3">
                  <c:v>-5.3061224489795871</c:v>
                </c:pt>
                <c:pt idx="4">
                  <c:v>-2.3153252480705673</c:v>
                </c:pt>
                <c:pt idx="5">
                  <c:v>-2.1587047771337153</c:v>
                </c:pt>
                <c:pt idx="6">
                  <c:v>-7.0871058382766128</c:v>
                </c:pt>
                <c:pt idx="7">
                  <c:v>-7.664841704356097</c:v>
                </c:pt>
                <c:pt idx="8">
                  <c:v>-2.2829470771359435</c:v>
                </c:pt>
                <c:pt idx="12">
                  <c:v>-4.403086699954601</c:v>
                </c:pt>
                <c:pt idx="13">
                  <c:v>-2.1666666666666594</c:v>
                </c:pt>
                <c:pt idx="14">
                  <c:v>-1.6993202718912339</c:v>
                </c:pt>
                <c:pt idx="15">
                  <c:v>-11.296469853170889</c:v>
                </c:pt>
                <c:pt idx="16">
                  <c:v>-10.235658176624607</c:v>
                </c:pt>
                <c:pt idx="17">
                  <c:v>-9.8927706675890725</c:v>
                </c:pt>
                <c:pt idx="18">
                  <c:v>-0.99502487562188446</c:v>
                </c:pt>
                <c:pt idx="19">
                  <c:v>-5.6478405315614513</c:v>
                </c:pt>
                <c:pt idx="20">
                  <c:v>-4.7210300429184509</c:v>
                </c:pt>
                <c:pt idx="21">
                  <c:v>-3.6281179138322024</c:v>
                </c:pt>
                <c:pt idx="22">
                  <c:v>-2.8579356270810146</c:v>
                </c:pt>
                <c:pt idx="23">
                  <c:v>-2.1739130434782541</c:v>
                </c:pt>
                <c:pt idx="24">
                  <c:v>-11.100699650174912</c:v>
                </c:pt>
                <c:pt idx="25">
                  <c:v>-9.7538915599561982</c:v>
                </c:pt>
                <c:pt idx="26">
                  <c:v>-8.893159108378164</c:v>
                </c:pt>
                <c:pt idx="27">
                  <c:v>-4.5226130653266399</c:v>
                </c:pt>
                <c:pt idx="28">
                  <c:v>-5.2459016393442655</c:v>
                </c:pt>
                <c:pt idx="29">
                  <c:v>-6.214689265536725</c:v>
                </c:pt>
                <c:pt idx="30">
                  <c:v>-4.2304230423042393</c:v>
                </c:pt>
                <c:pt idx="31">
                  <c:v>-2.9395452024403768</c:v>
                </c:pt>
                <c:pt idx="32">
                  <c:v>-1.4544730025901631</c:v>
                </c:pt>
                <c:pt idx="33">
                  <c:v>-5.2575710271620251</c:v>
                </c:pt>
                <c:pt idx="34">
                  <c:v>5.3342850344991604</c:v>
                </c:pt>
                <c:pt idx="35">
                  <c:v>8.8676199261992679</c:v>
                </c:pt>
                <c:pt idx="36">
                  <c:v>-0.48780487804877753</c:v>
                </c:pt>
                <c:pt idx="37">
                  <c:v>-5.629139072847682</c:v>
                </c:pt>
                <c:pt idx="38">
                  <c:v>-6.5620542082738851</c:v>
                </c:pt>
                <c:pt idx="39">
                  <c:v>-4.2043399638336361</c:v>
                </c:pt>
                <c:pt idx="40">
                  <c:v>9.608442099416834</c:v>
                </c:pt>
                <c:pt idx="41">
                  <c:v>-3.0303030303030396</c:v>
                </c:pt>
                <c:pt idx="42">
                  <c:v>-5.5052177716678159</c:v>
                </c:pt>
                <c:pt idx="43">
                  <c:v>-4.1623061554561849</c:v>
                </c:pt>
                <c:pt idx="44">
                  <c:v>-3.9144812735522527</c:v>
                </c:pt>
                <c:pt idx="48">
                  <c:v>-3.987313094698687</c:v>
                </c:pt>
                <c:pt idx="49">
                  <c:v>-3.2463928967813507</c:v>
                </c:pt>
                <c:pt idx="50">
                  <c:v>-2.7711323763955389</c:v>
                </c:pt>
                <c:pt idx="51">
                  <c:v>-2.0102384817080652</c:v>
                </c:pt>
                <c:pt idx="52">
                  <c:v>-4.0637639781108899</c:v>
                </c:pt>
                <c:pt idx="53">
                  <c:v>-3.2563146361154973</c:v>
                </c:pt>
                <c:pt idx="54">
                  <c:v>-5.6603773584905648</c:v>
                </c:pt>
                <c:pt idx="55">
                  <c:v>-2.9999999999999938</c:v>
                </c:pt>
                <c:pt idx="56">
                  <c:v>-2.9787234042553066</c:v>
                </c:pt>
                <c:pt idx="57">
                  <c:v>-5.0587172538392116</c:v>
                </c:pt>
                <c:pt idx="58">
                  <c:v>2.3236514522821627</c:v>
                </c:pt>
                <c:pt idx="61">
                  <c:v>-9.438811937740974</c:v>
                </c:pt>
                <c:pt idx="62">
                  <c:v>-8.2878240135374206</c:v>
                </c:pt>
                <c:pt idx="63">
                  <c:v>-4.3478260869565126</c:v>
                </c:pt>
                <c:pt idx="64">
                  <c:v>-5.629139072847682</c:v>
                </c:pt>
                <c:pt idx="65">
                  <c:v>-4.0000000000000151</c:v>
                </c:pt>
                <c:pt idx="66">
                  <c:v>4.5045045045040089E-2</c:v>
                </c:pt>
                <c:pt idx="67">
                  <c:v>-2.7731558513588337</c:v>
                </c:pt>
                <c:pt idx="68">
                  <c:v>-1.6603320664132886</c:v>
                </c:pt>
                <c:pt idx="69">
                  <c:v>-5.3429873291305237</c:v>
                </c:pt>
                <c:pt idx="70">
                  <c:v>-4.8616732536545815</c:v>
                </c:pt>
                <c:pt idx="71">
                  <c:v>-3.1680123029603919</c:v>
                </c:pt>
                <c:pt idx="81">
                  <c:v>-9.9526066350704863</c:v>
                </c:pt>
                <c:pt idx="82">
                  <c:v>3.6423841059598749</c:v>
                </c:pt>
                <c:pt idx="83">
                  <c:v>-3.7089871611978005</c:v>
                </c:pt>
                <c:pt idx="84">
                  <c:v>-2.3129251700679108</c:v>
                </c:pt>
                <c:pt idx="85">
                  <c:v>3.1578947368420653</c:v>
                </c:pt>
                <c:pt idx="86">
                  <c:v>-1.9142572283149992</c:v>
                </c:pt>
                <c:pt idx="87">
                  <c:v>-6.3921519620095015</c:v>
                </c:pt>
                <c:pt idx="88">
                  <c:v>-5.3085126642544243</c:v>
                </c:pt>
                <c:pt idx="89">
                  <c:v>-4.601722282023661</c:v>
                </c:pt>
                <c:pt idx="90">
                  <c:v>7.4766355140186951</c:v>
                </c:pt>
                <c:pt idx="91">
                  <c:v>-4.9504950495049549</c:v>
                </c:pt>
                <c:pt idx="92">
                  <c:v>1.5580736543909404</c:v>
                </c:pt>
                <c:pt idx="93">
                  <c:v>-2.7465105808194483</c:v>
                </c:pt>
                <c:pt idx="94">
                  <c:v>0.4716981132075414</c:v>
                </c:pt>
                <c:pt idx="95">
                  <c:v>-1.9322709163346588</c:v>
                </c:pt>
                <c:pt idx="96">
                  <c:v>-5.8290641009621353</c:v>
                </c:pt>
                <c:pt idx="97">
                  <c:v>-5.9195812514870356</c:v>
                </c:pt>
                <c:pt idx="98">
                  <c:v>-5.4840321278967004</c:v>
                </c:pt>
                <c:pt idx="126">
                  <c:v>-8.3333333333333321</c:v>
                </c:pt>
                <c:pt idx="127">
                  <c:v>-9.57095709570957</c:v>
                </c:pt>
                <c:pt idx="128">
                  <c:v>-4.9645390070921831</c:v>
                </c:pt>
                <c:pt idx="129">
                  <c:v>-6.8387681159420302</c:v>
                </c:pt>
                <c:pt idx="130">
                  <c:v>-5.2980132450331112</c:v>
                </c:pt>
                <c:pt idx="131">
                  <c:v>1.0787055533359888</c:v>
                </c:pt>
                <c:pt idx="132">
                  <c:v>-8.2416895776056069</c:v>
                </c:pt>
                <c:pt idx="133">
                  <c:v>-7.8200856734888093</c:v>
                </c:pt>
                <c:pt idx="134">
                  <c:v>-7.1085310061128091</c:v>
                </c:pt>
                <c:pt idx="135">
                  <c:v>-6.6350710900474024</c:v>
                </c:pt>
                <c:pt idx="136">
                  <c:v>-5.9602649006622501</c:v>
                </c:pt>
                <c:pt idx="137">
                  <c:v>-6.9701280227596047</c:v>
                </c:pt>
                <c:pt idx="138">
                  <c:v>-7.0262919310970018</c:v>
                </c:pt>
                <c:pt idx="139">
                  <c:v>-5.3888888888888813</c:v>
                </c:pt>
                <c:pt idx="140">
                  <c:v>-3.8699381607819618</c:v>
                </c:pt>
                <c:pt idx="141">
                  <c:v>-7.139733899681433</c:v>
                </c:pt>
                <c:pt idx="142">
                  <c:v>-6.7221693625118828</c:v>
                </c:pt>
                <c:pt idx="143">
                  <c:v>-4.8758084886524449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(-4.56)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Results!$V$4:$V$147</c:f>
              <c:numCache>
                <c:formatCode>0.00</c:formatCode>
                <c:ptCount val="144"/>
                <c:pt idx="0">
                  <c:v>-4.56216767367515</c:v>
                </c:pt>
                <c:pt idx="1">
                  <c:v>-4.56216767367515</c:v>
                </c:pt>
                <c:pt idx="2">
                  <c:v>-4.56216767367515</c:v>
                </c:pt>
                <c:pt idx="3">
                  <c:v>-4.56216767367515</c:v>
                </c:pt>
                <c:pt idx="4">
                  <c:v>-4.56216767367515</c:v>
                </c:pt>
                <c:pt idx="5">
                  <c:v>-4.56216767367515</c:v>
                </c:pt>
                <c:pt idx="6">
                  <c:v>-4.56216767367515</c:v>
                </c:pt>
                <c:pt idx="7">
                  <c:v>-4.56216767367515</c:v>
                </c:pt>
                <c:pt idx="8">
                  <c:v>-4.56216767367515</c:v>
                </c:pt>
                <c:pt idx="9">
                  <c:v>-4.56216767367515</c:v>
                </c:pt>
                <c:pt idx="10">
                  <c:v>-4.56216767367515</c:v>
                </c:pt>
                <c:pt idx="11">
                  <c:v>-4.56216767367515</c:v>
                </c:pt>
                <c:pt idx="12">
                  <c:v>-4.56216767367515</c:v>
                </c:pt>
                <c:pt idx="13">
                  <c:v>-4.56216767367515</c:v>
                </c:pt>
                <c:pt idx="14">
                  <c:v>-4.56216767367515</c:v>
                </c:pt>
                <c:pt idx="15">
                  <c:v>-4.56216767367515</c:v>
                </c:pt>
                <c:pt idx="16">
                  <c:v>-4.56216767367515</c:v>
                </c:pt>
                <c:pt idx="17">
                  <c:v>-4.56216767367515</c:v>
                </c:pt>
                <c:pt idx="18">
                  <c:v>-4.56216767367515</c:v>
                </c:pt>
                <c:pt idx="19">
                  <c:v>-4.56216767367515</c:v>
                </c:pt>
                <c:pt idx="20">
                  <c:v>-4.56216767367515</c:v>
                </c:pt>
                <c:pt idx="21">
                  <c:v>-4.56216767367515</c:v>
                </c:pt>
                <c:pt idx="22">
                  <c:v>-4.56216767367515</c:v>
                </c:pt>
                <c:pt idx="23">
                  <c:v>-4.56216767367515</c:v>
                </c:pt>
                <c:pt idx="24">
                  <c:v>-4.56216767367515</c:v>
                </c:pt>
                <c:pt idx="25">
                  <c:v>-4.56216767367515</c:v>
                </c:pt>
                <c:pt idx="26">
                  <c:v>-4.56216767367515</c:v>
                </c:pt>
                <c:pt idx="27">
                  <c:v>-4.56216767367515</c:v>
                </c:pt>
                <c:pt idx="28">
                  <c:v>-4.56216767367515</c:v>
                </c:pt>
                <c:pt idx="29">
                  <c:v>-4.56216767367515</c:v>
                </c:pt>
                <c:pt idx="30">
                  <c:v>-4.56216767367515</c:v>
                </c:pt>
                <c:pt idx="31">
                  <c:v>-4.56216767367515</c:v>
                </c:pt>
                <c:pt idx="32">
                  <c:v>-4.56216767367515</c:v>
                </c:pt>
                <c:pt idx="33">
                  <c:v>-4.56216767367515</c:v>
                </c:pt>
                <c:pt idx="34">
                  <c:v>-4.56216767367515</c:v>
                </c:pt>
                <c:pt idx="35">
                  <c:v>-4.56216767367515</c:v>
                </c:pt>
                <c:pt idx="36">
                  <c:v>-4.56216767367515</c:v>
                </c:pt>
                <c:pt idx="37">
                  <c:v>-4.56216767367515</c:v>
                </c:pt>
                <c:pt idx="38">
                  <c:v>-4.56216767367515</c:v>
                </c:pt>
                <c:pt idx="39">
                  <c:v>-4.56216767367515</c:v>
                </c:pt>
                <c:pt idx="40">
                  <c:v>-4.56216767367515</c:v>
                </c:pt>
                <c:pt idx="41">
                  <c:v>-4.56216767367515</c:v>
                </c:pt>
                <c:pt idx="42">
                  <c:v>-4.56216767367515</c:v>
                </c:pt>
                <c:pt idx="43">
                  <c:v>-4.56216767367515</c:v>
                </c:pt>
                <c:pt idx="44">
                  <c:v>-4.56216767367515</c:v>
                </c:pt>
                <c:pt idx="45">
                  <c:v>-4.56216767367515</c:v>
                </c:pt>
                <c:pt idx="46">
                  <c:v>-4.56216767367515</c:v>
                </c:pt>
                <c:pt idx="47">
                  <c:v>-4.56216767367515</c:v>
                </c:pt>
                <c:pt idx="48">
                  <c:v>-4.56216767367515</c:v>
                </c:pt>
                <c:pt idx="49">
                  <c:v>-4.56216767367515</c:v>
                </c:pt>
                <c:pt idx="50">
                  <c:v>-4.56216767367515</c:v>
                </c:pt>
                <c:pt idx="51">
                  <c:v>-4.56216767367515</c:v>
                </c:pt>
                <c:pt idx="52">
                  <c:v>-4.56216767367515</c:v>
                </c:pt>
                <c:pt idx="53">
                  <c:v>-4.56216767367515</c:v>
                </c:pt>
                <c:pt idx="54">
                  <c:v>-4.56216767367515</c:v>
                </c:pt>
                <c:pt idx="55">
                  <c:v>-4.56216767367515</c:v>
                </c:pt>
                <c:pt idx="56">
                  <c:v>-4.56216767367515</c:v>
                </c:pt>
                <c:pt idx="57">
                  <c:v>-4.56216767367515</c:v>
                </c:pt>
                <c:pt idx="58">
                  <c:v>-4.56216767367515</c:v>
                </c:pt>
                <c:pt idx="59">
                  <c:v>-4.56216767367515</c:v>
                </c:pt>
                <c:pt idx="60">
                  <c:v>-4.56216767367515</c:v>
                </c:pt>
                <c:pt idx="61">
                  <c:v>-4.56216767367515</c:v>
                </c:pt>
                <c:pt idx="62">
                  <c:v>-4.56216767367515</c:v>
                </c:pt>
                <c:pt idx="63">
                  <c:v>-4.56216767367515</c:v>
                </c:pt>
                <c:pt idx="64">
                  <c:v>-4.56216767367515</c:v>
                </c:pt>
                <c:pt idx="65">
                  <c:v>-4.56216767367515</c:v>
                </c:pt>
                <c:pt idx="66">
                  <c:v>-4.56216767367515</c:v>
                </c:pt>
                <c:pt idx="67">
                  <c:v>-4.56216767367515</c:v>
                </c:pt>
                <c:pt idx="68">
                  <c:v>-4.56216767367515</c:v>
                </c:pt>
                <c:pt idx="69">
                  <c:v>-4.56216767367515</c:v>
                </c:pt>
                <c:pt idx="70">
                  <c:v>-4.56216767367515</c:v>
                </c:pt>
                <c:pt idx="71">
                  <c:v>-4.56216767367515</c:v>
                </c:pt>
                <c:pt idx="72">
                  <c:v>-4.56216767367515</c:v>
                </c:pt>
                <c:pt idx="73">
                  <c:v>-4.56216767367515</c:v>
                </c:pt>
                <c:pt idx="74">
                  <c:v>-4.56216767367515</c:v>
                </c:pt>
                <c:pt idx="75">
                  <c:v>-4.56216767367515</c:v>
                </c:pt>
                <c:pt idx="76">
                  <c:v>-4.56216767367515</c:v>
                </c:pt>
                <c:pt idx="77">
                  <c:v>-4.56216767367515</c:v>
                </c:pt>
                <c:pt idx="78">
                  <c:v>-4.56216767367515</c:v>
                </c:pt>
                <c:pt idx="79">
                  <c:v>-4.56216767367515</c:v>
                </c:pt>
                <c:pt idx="80">
                  <c:v>-4.56216767367515</c:v>
                </c:pt>
                <c:pt idx="81">
                  <c:v>-4.56216767367515</c:v>
                </c:pt>
                <c:pt idx="82">
                  <c:v>-4.56216767367515</c:v>
                </c:pt>
                <c:pt idx="83">
                  <c:v>-4.56216767367515</c:v>
                </c:pt>
                <c:pt idx="84">
                  <c:v>-4.56216767367515</c:v>
                </c:pt>
                <c:pt idx="85">
                  <c:v>-4.56216767367515</c:v>
                </c:pt>
                <c:pt idx="86">
                  <c:v>-4.56216767367515</c:v>
                </c:pt>
                <c:pt idx="87">
                  <c:v>-4.56216767367515</c:v>
                </c:pt>
                <c:pt idx="88">
                  <c:v>-4.56216767367515</c:v>
                </c:pt>
                <c:pt idx="89">
                  <c:v>-4.56216767367515</c:v>
                </c:pt>
                <c:pt idx="90">
                  <c:v>-4.56216767367515</c:v>
                </c:pt>
                <c:pt idx="91">
                  <c:v>-4.56216767367515</c:v>
                </c:pt>
                <c:pt idx="92">
                  <c:v>-4.56216767367515</c:v>
                </c:pt>
                <c:pt idx="93">
                  <c:v>-4.56216767367515</c:v>
                </c:pt>
                <c:pt idx="94">
                  <c:v>-4.56216767367515</c:v>
                </c:pt>
                <c:pt idx="95">
                  <c:v>-4.56216767367515</c:v>
                </c:pt>
                <c:pt idx="96">
                  <c:v>-4.56216767367515</c:v>
                </c:pt>
                <c:pt idx="97">
                  <c:v>-4.56216767367515</c:v>
                </c:pt>
                <c:pt idx="98">
                  <c:v>-4.56216767367515</c:v>
                </c:pt>
                <c:pt idx="99">
                  <c:v>-4.56216767367515</c:v>
                </c:pt>
                <c:pt idx="100">
                  <c:v>-4.56216767367515</c:v>
                </c:pt>
                <c:pt idx="101">
                  <c:v>-4.56216767367515</c:v>
                </c:pt>
                <c:pt idx="102">
                  <c:v>-4.56216767367515</c:v>
                </c:pt>
                <c:pt idx="103">
                  <c:v>-4.56216767367515</c:v>
                </c:pt>
                <c:pt idx="104">
                  <c:v>-4.56216767367515</c:v>
                </c:pt>
                <c:pt idx="105">
                  <c:v>-4.56216767367515</c:v>
                </c:pt>
                <c:pt idx="106">
                  <c:v>-4.56216767367515</c:v>
                </c:pt>
                <c:pt idx="107">
                  <c:v>-4.56216767367515</c:v>
                </c:pt>
                <c:pt idx="108">
                  <c:v>-4.56216767367515</c:v>
                </c:pt>
                <c:pt idx="109">
                  <c:v>-4.56216767367515</c:v>
                </c:pt>
                <c:pt idx="110">
                  <c:v>-4.56216767367515</c:v>
                </c:pt>
                <c:pt idx="111">
                  <c:v>-4.56216767367515</c:v>
                </c:pt>
                <c:pt idx="112">
                  <c:v>-4.56216767367515</c:v>
                </c:pt>
                <c:pt idx="113">
                  <c:v>-4.56216767367515</c:v>
                </c:pt>
                <c:pt idx="114">
                  <c:v>-4.56216767367515</c:v>
                </c:pt>
                <c:pt idx="115">
                  <c:v>-4.56216767367515</c:v>
                </c:pt>
                <c:pt idx="116">
                  <c:v>-4.56216767367515</c:v>
                </c:pt>
                <c:pt idx="117">
                  <c:v>-4.56216767367515</c:v>
                </c:pt>
                <c:pt idx="118">
                  <c:v>-4.56216767367515</c:v>
                </c:pt>
                <c:pt idx="119">
                  <c:v>-4.56216767367515</c:v>
                </c:pt>
                <c:pt idx="120">
                  <c:v>-4.56216767367515</c:v>
                </c:pt>
                <c:pt idx="121">
                  <c:v>-4.56216767367515</c:v>
                </c:pt>
                <c:pt idx="122">
                  <c:v>-4.56216767367515</c:v>
                </c:pt>
                <c:pt idx="123">
                  <c:v>-4.56216767367515</c:v>
                </c:pt>
                <c:pt idx="124">
                  <c:v>-4.56216767367515</c:v>
                </c:pt>
                <c:pt idx="125">
                  <c:v>-4.56216767367515</c:v>
                </c:pt>
                <c:pt idx="126">
                  <c:v>-4.56216767367515</c:v>
                </c:pt>
                <c:pt idx="127">
                  <c:v>-4.56216767367515</c:v>
                </c:pt>
                <c:pt idx="128">
                  <c:v>-4.56216767367515</c:v>
                </c:pt>
                <c:pt idx="129">
                  <c:v>-4.56216767367515</c:v>
                </c:pt>
                <c:pt idx="130">
                  <c:v>-4.56216767367515</c:v>
                </c:pt>
                <c:pt idx="131">
                  <c:v>-4.56216767367515</c:v>
                </c:pt>
                <c:pt idx="132">
                  <c:v>-4.56216767367515</c:v>
                </c:pt>
                <c:pt idx="133">
                  <c:v>-4.56216767367515</c:v>
                </c:pt>
                <c:pt idx="134">
                  <c:v>-4.56216767367515</c:v>
                </c:pt>
                <c:pt idx="135">
                  <c:v>-4.56216767367515</c:v>
                </c:pt>
                <c:pt idx="136">
                  <c:v>-4.56216767367515</c:v>
                </c:pt>
                <c:pt idx="137">
                  <c:v>-4.56216767367515</c:v>
                </c:pt>
                <c:pt idx="138">
                  <c:v>-4.56216767367515</c:v>
                </c:pt>
                <c:pt idx="139">
                  <c:v>-4.56216767367515</c:v>
                </c:pt>
                <c:pt idx="140">
                  <c:v>-4.56216767367515</c:v>
                </c:pt>
                <c:pt idx="141">
                  <c:v>-4.56216767367515</c:v>
                </c:pt>
                <c:pt idx="142">
                  <c:v>-4.56216767367515</c:v>
                </c:pt>
                <c:pt idx="143">
                  <c:v>-4.56216767367515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Results!$W$4:$W$147</c:f>
              <c:numCache>
                <c:formatCode>0.00</c:formatCode>
                <c:ptCount val="144"/>
                <c:pt idx="0">
                  <c:v>-9.56216767367515</c:v>
                </c:pt>
                <c:pt idx="1">
                  <c:v>-9.56216767367515</c:v>
                </c:pt>
                <c:pt idx="2">
                  <c:v>-9.56216767367515</c:v>
                </c:pt>
                <c:pt idx="3">
                  <c:v>-9.56216767367515</c:v>
                </c:pt>
                <c:pt idx="4">
                  <c:v>-9.56216767367515</c:v>
                </c:pt>
                <c:pt idx="5">
                  <c:v>-9.56216767367515</c:v>
                </c:pt>
                <c:pt idx="6">
                  <c:v>-9.56216767367515</c:v>
                </c:pt>
                <c:pt idx="7">
                  <c:v>-9.56216767367515</c:v>
                </c:pt>
                <c:pt idx="8">
                  <c:v>-9.56216767367515</c:v>
                </c:pt>
                <c:pt idx="9">
                  <c:v>-9.56216767367515</c:v>
                </c:pt>
                <c:pt idx="10">
                  <c:v>-9.56216767367515</c:v>
                </c:pt>
                <c:pt idx="11">
                  <c:v>-9.56216767367515</c:v>
                </c:pt>
                <c:pt idx="12">
                  <c:v>-9.56216767367515</c:v>
                </c:pt>
                <c:pt idx="13">
                  <c:v>-9.56216767367515</c:v>
                </c:pt>
                <c:pt idx="14">
                  <c:v>-9.56216767367515</c:v>
                </c:pt>
                <c:pt idx="15">
                  <c:v>-9.56216767367515</c:v>
                </c:pt>
                <c:pt idx="16">
                  <c:v>-9.56216767367515</c:v>
                </c:pt>
                <c:pt idx="17">
                  <c:v>-9.56216767367515</c:v>
                </c:pt>
                <c:pt idx="18">
                  <c:v>-9.56216767367515</c:v>
                </c:pt>
                <c:pt idx="19">
                  <c:v>-9.56216767367515</c:v>
                </c:pt>
                <c:pt idx="20">
                  <c:v>-9.56216767367515</c:v>
                </c:pt>
                <c:pt idx="21">
                  <c:v>-9.56216767367515</c:v>
                </c:pt>
                <c:pt idx="22">
                  <c:v>-9.56216767367515</c:v>
                </c:pt>
                <c:pt idx="23">
                  <c:v>-9.56216767367515</c:v>
                </c:pt>
                <c:pt idx="24">
                  <c:v>-9.56216767367515</c:v>
                </c:pt>
                <c:pt idx="25">
                  <c:v>-9.56216767367515</c:v>
                </c:pt>
                <c:pt idx="26">
                  <c:v>-9.56216767367515</c:v>
                </c:pt>
                <c:pt idx="27">
                  <c:v>-9.56216767367515</c:v>
                </c:pt>
                <c:pt idx="28">
                  <c:v>-9.56216767367515</c:v>
                </c:pt>
                <c:pt idx="29">
                  <c:v>-9.56216767367515</c:v>
                </c:pt>
                <c:pt idx="30">
                  <c:v>-9.56216767367515</c:v>
                </c:pt>
                <c:pt idx="31">
                  <c:v>-9.56216767367515</c:v>
                </c:pt>
                <c:pt idx="32">
                  <c:v>-9.56216767367515</c:v>
                </c:pt>
                <c:pt idx="33">
                  <c:v>-9.56216767367515</c:v>
                </c:pt>
                <c:pt idx="34">
                  <c:v>-9.56216767367515</c:v>
                </c:pt>
                <c:pt idx="35">
                  <c:v>-9.56216767367515</c:v>
                </c:pt>
                <c:pt idx="36">
                  <c:v>-9.56216767367515</c:v>
                </c:pt>
                <c:pt idx="37">
                  <c:v>-9.56216767367515</c:v>
                </c:pt>
                <c:pt idx="38">
                  <c:v>-9.56216767367515</c:v>
                </c:pt>
                <c:pt idx="39">
                  <c:v>-9.56216767367515</c:v>
                </c:pt>
                <c:pt idx="40">
                  <c:v>-9.56216767367515</c:v>
                </c:pt>
                <c:pt idx="41">
                  <c:v>-9.56216767367515</c:v>
                </c:pt>
                <c:pt idx="42">
                  <c:v>-9.56216767367515</c:v>
                </c:pt>
                <c:pt idx="43">
                  <c:v>-9.56216767367515</c:v>
                </c:pt>
                <c:pt idx="44">
                  <c:v>-9.56216767367515</c:v>
                </c:pt>
                <c:pt idx="45">
                  <c:v>-9.56216767367515</c:v>
                </c:pt>
                <c:pt idx="46">
                  <c:v>-9.56216767367515</c:v>
                </c:pt>
                <c:pt idx="47">
                  <c:v>-9.56216767367515</c:v>
                </c:pt>
                <c:pt idx="48">
                  <c:v>-9.56216767367515</c:v>
                </c:pt>
                <c:pt idx="49">
                  <c:v>-9.56216767367515</c:v>
                </c:pt>
                <c:pt idx="50">
                  <c:v>-9.56216767367515</c:v>
                </c:pt>
                <c:pt idx="51">
                  <c:v>-9.56216767367515</c:v>
                </c:pt>
                <c:pt idx="52">
                  <c:v>-9.56216767367515</c:v>
                </c:pt>
                <c:pt idx="53">
                  <c:v>-9.56216767367515</c:v>
                </c:pt>
                <c:pt idx="54">
                  <c:v>-9.56216767367515</c:v>
                </c:pt>
                <c:pt idx="55">
                  <c:v>-9.56216767367515</c:v>
                </c:pt>
                <c:pt idx="56">
                  <c:v>-9.56216767367515</c:v>
                </c:pt>
                <c:pt idx="57">
                  <c:v>-9.56216767367515</c:v>
                </c:pt>
                <c:pt idx="58">
                  <c:v>-9.56216767367515</c:v>
                </c:pt>
                <c:pt idx="59">
                  <c:v>-9.56216767367515</c:v>
                </c:pt>
                <c:pt idx="60">
                  <c:v>-9.56216767367515</c:v>
                </c:pt>
                <c:pt idx="61">
                  <c:v>-9.56216767367515</c:v>
                </c:pt>
                <c:pt idx="62">
                  <c:v>-9.56216767367515</c:v>
                </c:pt>
                <c:pt idx="63">
                  <c:v>-9.56216767367515</c:v>
                </c:pt>
                <c:pt idx="64">
                  <c:v>-9.56216767367515</c:v>
                </c:pt>
                <c:pt idx="65">
                  <c:v>-9.56216767367515</c:v>
                </c:pt>
                <c:pt idx="66">
                  <c:v>-9.56216767367515</c:v>
                </c:pt>
                <c:pt idx="67">
                  <c:v>-9.56216767367515</c:v>
                </c:pt>
                <c:pt idx="68">
                  <c:v>-9.56216767367515</c:v>
                </c:pt>
                <c:pt idx="69">
                  <c:v>-9.56216767367515</c:v>
                </c:pt>
                <c:pt idx="70">
                  <c:v>-9.56216767367515</c:v>
                </c:pt>
                <c:pt idx="71">
                  <c:v>-9.56216767367515</c:v>
                </c:pt>
                <c:pt idx="72">
                  <c:v>-9.56216767367515</c:v>
                </c:pt>
                <c:pt idx="73">
                  <c:v>-9.56216767367515</c:v>
                </c:pt>
                <c:pt idx="74">
                  <c:v>-9.56216767367515</c:v>
                </c:pt>
                <c:pt idx="75">
                  <c:v>-9.56216767367515</c:v>
                </c:pt>
                <c:pt idx="76">
                  <c:v>-9.56216767367515</c:v>
                </c:pt>
                <c:pt idx="77">
                  <c:v>-9.56216767367515</c:v>
                </c:pt>
                <c:pt idx="78">
                  <c:v>-9.56216767367515</c:v>
                </c:pt>
                <c:pt idx="79">
                  <c:v>-9.56216767367515</c:v>
                </c:pt>
                <c:pt idx="80">
                  <c:v>-9.56216767367515</c:v>
                </c:pt>
                <c:pt idx="81">
                  <c:v>-9.56216767367515</c:v>
                </c:pt>
                <c:pt idx="82">
                  <c:v>-9.56216767367515</c:v>
                </c:pt>
                <c:pt idx="83">
                  <c:v>-9.56216767367515</c:v>
                </c:pt>
                <c:pt idx="84">
                  <c:v>-9.56216767367515</c:v>
                </c:pt>
                <c:pt idx="85">
                  <c:v>-9.56216767367515</c:v>
                </c:pt>
                <c:pt idx="86">
                  <c:v>-9.56216767367515</c:v>
                </c:pt>
                <c:pt idx="87">
                  <c:v>-9.56216767367515</c:v>
                </c:pt>
                <c:pt idx="88">
                  <c:v>-9.56216767367515</c:v>
                </c:pt>
                <c:pt idx="89">
                  <c:v>-9.56216767367515</c:v>
                </c:pt>
                <c:pt idx="90">
                  <c:v>-9.56216767367515</c:v>
                </c:pt>
                <c:pt idx="91">
                  <c:v>-9.56216767367515</c:v>
                </c:pt>
                <c:pt idx="92">
                  <c:v>-9.56216767367515</c:v>
                </c:pt>
                <c:pt idx="93">
                  <c:v>-9.56216767367515</c:v>
                </c:pt>
                <c:pt idx="94">
                  <c:v>-9.56216767367515</c:v>
                </c:pt>
                <c:pt idx="95">
                  <c:v>-9.56216767367515</c:v>
                </c:pt>
                <c:pt idx="96">
                  <c:v>-9.56216767367515</c:v>
                </c:pt>
                <c:pt idx="97">
                  <c:v>-9.56216767367515</c:v>
                </c:pt>
                <c:pt idx="98">
                  <c:v>-9.56216767367515</c:v>
                </c:pt>
                <c:pt idx="99">
                  <c:v>-9.56216767367515</c:v>
                </c:pt>
                <c:pt idx="100">
                  <c:v>-9.56216767367515</c:v>
                </c:pt>
                <c:pt idx="101">
                  <c:v>-9.56216767367515</c:v>
                </c:pt>
                <c:pt idx="102">
                  <c:v>-9.56216767367515</c:v>
                </c:pt>
                <c:pt idx="103">
                  <c:v>-9.56216767367515</c:v>
                </c:pt>
                <c:pt idx="104">
                  <c:v>-9.56216767367515</c:v>
                </c:pt>
                <c:pt idx="105">
                  <c:v>-9.56216767367515</c:v>
                </c:pt>
                <c:pt idx="106">
                  <c:v>-9.56216767367515</c:v>
                </c:pt>
                <c:pt idx="107">
                  <c:v>-9.56216767367515</c:v>
                </c:pt>
                <c:pt idx="108">
                  <c:v>-9.56216767367515</c:v>
                </c:pt>
                <c:pt idx="109">
                  <c:v>-9.56216767367515</c:v>
                </c:pt>
                <c:pt idx="110">
                  <c:v>-9.56216767367515</c:v>
                </c:pt>
                <c:pt idx="111">
                  <c:v>-9.56216767367515</c:v>
                </c:pt>
                <c:pt idx="112">
                  <c:v>-9.56216767367515</c:v>
                </c:pt>
                <c:pt idx="113">
                  <c:v>-9.56216767367515</c:v>
                </c:pt>
                <c:pt idx="114">
                  <c:v>-9.56216767367515</c:v>
                </c:pt>
                <c:pt idx="115">
                  <c:v>-9.56216767367515</c:v>
                </c:pt>
                <c:pt idx="116">
                  <c:v>-9.56216767367515</c:v>
                </c:pt>
                <c:pt idx="117">
                  <c:v>-9.56216767367515</c:v>
                </c:pt>
                <c:pt idx="118">
                  <c:v>-9.56216767367515</c:v>
                </c:pt>
                <c:pt idx="119">
                  <c:v>-9.56216767367515</c:v>
                </c:pt>
                <c:pt idx="120">
                  <c:v>-9.56216767367515</c:v>
                </c:pt>
                <c:pt idx="121">
                  <c:v>-9.56216767367515</c:v>
                </c:pt>
                <c:pt idx="122">
                  <c:v>-9.56216767367515</c:v>
                </c:pt>
                <c:pt idx="123">
                  <c:v>-9.56216767367515</c:v>
                </c:pt>
                <c:pt idx="124">
                  <c:v>-9.56216767367515</c:v>
                </c:pt>
                <c:pt idx="125">
                  <c:v>-9.56216767367515</c:v>
                </c:pt>
                <c:pt idx="126">
                  <c:v>-9.56216767367515</c:v>
                </c:pt>
                <c:pt idx="127">
                  <c:v>-9.56216767367515</c:v>
                </c:pt>
                <c:pt idx="128">
                  <c:v>-9.56216767367515</c:v>
                </c:pt>
                <c:pt idx="129">
                  <c:v>-9.56216767367515</c:v>
                </c:pt>
                <c:pt idx="130">
                  <c:v>-9.56216767367515</c:v>
                </c:pt>
                <c:pt idx="131">
                  <c:v>-9.56216767367515</c:v>
                </c:pt>
                <c:pt idx="132">
                  <c:v>-9.56216767367515</c:v>
                </c:pt>
                <c:pt idx="133">
                  <c:v>-9.56216767367515</c:v>
                </c:pt>
                <c:pt idx="134">
                  <c:v>-9.56216767367515</c:v>
                </c:pt>
                <c:pt idx="135">
                  <c:v>-9.56216767367515</c:v>
                </c:pt>
                <c:pt idx="136">
                  <c:v>-9.56216767367515</c:v>
                </c:pt>
                <c:pt idx="137">
                  <c:v>-9.56216767367515</c:v>
                </c:pt>
                <c:pt idx="138">
                  <c:v>-9.56216767367515</c:v>
                </c:pt>
                <c:pt idx="139">
                  <c:v>-9.56216767367515</c:v>
                </c:pt>
                <c:pt idx="140">
                  <c:v>-9.56216767367515</c:v>
                </c:pt>
                <c:pt idx="141">
                  <c:v>-9.56216767367515</c:v>
                </c:pt>
                <c:pt idx="142">
                  <c:v>-9.56216767367515</c:v>
                </c:pt>
                <c:pt idx="143">
                  <c:v>-9.56216767367515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Results!$X$4:$X$147</c:f>
              <c:numCache>
                <c:formatCode>0.00</c:formatCode>
                <c:ptCount val="144"/>
                <c:pt idx="0">
                  <c:v>0.43783232632485003</c:v>
                </c:pt>
                <c:pt idx="1">
                  <c:v>0.43783232632485003</c:v>
                </c:pt>
                <c:pt idx="2">
                  <c:v>0.43783232632485003</c:v>
                </c:pt>
                <c:pt idx="3">
                  <c:v>0.43783232632485003</c:v>
                </c:pt>
                <c:pt idx="4">
                  <c:v>0.43783232632485003</c:v>
                </c:pt>
                <c:pt idx="5">
                  <c:v>0.43783232632485003</c:v>
                </c:pt>
                <c:pt idx="6">
                  <c:v>0.43783232632485003</c:v>
                </c:pt>
                <c:pt idx="7">
                  <c:v>0.43783232632485003</c:v>
                </c:pt>
                <c:pt idx="8">
                  <c:v>0.43783232632485003</c:v>
                </c:pt>
                <c:pt idx="9">
                  <c:v>0.43783232632485003</c:v>
                </c:pt>
                <c:pt idx="10">
                  <c:v>0.43783232632485003</c:v>
                </c:pt>
                <c:pt idx="11">
                  <c:v>0.43783232632485003</c:v>
                </c:pt>
                <c:pt idx="12">
                  <c:v>0.43783232632485003</c:v>
                </c:pt>
                <c:pt idx="13">
                  <c:v>0.43783232632485003</c:v>
                </c:pt>
                <c:pt idx="14">
                  <c:v>0.43783232632485003</c:v>
                </c:pt>
                <c:pt idx="15">
                  <c:v>0.43783232632485003</c:v>
                </c:pt>
                <c:pt idx="16">
                  <c:v>0.43783232632485003</c:v>
                </c:pt>
                <c:pt idx="17">
                  <c:v>0.43783232632485003</c:v>
                </c:pt>
                <c:pt idx="18">
                  <c:v>0.43783232632485003</c:v>
                </c:pt>
                <c:pt idx="19">
                  <c:v>0.43783232632485003</c:v>
                </c:pt>
                <c:pt idx="20">
                  <c:v>0.43783232632485003</c:v>
                </c:pt>
                <c:pt idx="21">
                  <c:v>0.43783232632485003</c:v>
                </c:pt>
                <c:pt idx="22">
                  <c:v>0.43783232632485003</c:v>
                </c:pt>
                <c:pt idx="23">
                  <c:v>0.43783232632485003</c:v>
                </c:pt>
                <c:pt idx="24">
                  <c:v>0.43783232632485003</c:v>
                </c:pt>
                <c:pt idx="25">
                  <c:v>0.43783232632485003</c:v>
                </c:pt>
                <c:pt idx="26">
                  <c:v>0.43783232632485003</c:v>
                </c:pt>
                <c:pt idx="27">
                  <c:v>0.43783232632485003</c:v>
                </c:pt>
                <c:pt idx="28">
                  <c:v>0.43783232632485003</c:v>
                </c:pt>
                <c:pt idx="29">
                  <c:v>0.43783232632485003</c:v>
                </c:pt>
                <c:pt idx="30">
                  <c:v>0.43783232632485003</c:v>
                </c:pt>
                <c:pt idx="31">
                  <c:v>0.43783232632485003</c:v>
                </c:pt>
                <c:pt idx="32">
                  <c:v>0.43783232632485003</c:v>
                </c:pt>
                <c:pt idx="33">
                  <c:v>0.43783232632485003</c:v>
                </c:pt>
                <c:pt idx="34">
                  <c:v>0.43783232632485003</c:v>
                </c:pt>
                <c:pt idx="35">
                  <c:v>0.43783232632485003</c:v>
                </c:pt>
                <c:pt idx="36">
                  <c:v>0.43783232632485003</c:v>
                </c:pt>
                <c:pt idx="37">
                  <c:v>0.43783232632485003</c:v>
                </c:pt>
                <c:pt idx="38">
                  <c:v>0.43783232632485003</c:v>
                </c:pt>
                <c:pt idx="39">
                  <c:v>0.43783232632485003</c:v>
                </c:pt>
                <c:pt idx="40">
                  <c:v>0.43783232632485003</c:v>
                </c:pt>
                <c:pt idx="41">
                  <c:v>0.43783232632485003</c:v>
                </c:pt>
                <c:pt idx="42">
                  <c:v>0.43783232632485003</c:v>
                </c:pt>
                <c:pt idx="43">
                  <c:v>0.43783232632485003</c:v>
                </c:pt>
                <c:pt idx="44">
                  <c:v>0.43783232632485003</c:v>
                </c:pt>
                <c:pt idx="45">
                  <c:v>0.43783232632485003</c:v>
                </c:pt>
                <c:pt idx="46">
                  <c:v>0.43783232632485003</c:v>
                </c:pt>
                <c:pt idx="47">
                  <c:v>0.43783232632485003</c:v>
                </c:pt>
                <c:pt idx="48">
                  <c:v>0.43783232632485003</c:v>
                </c:pt>
                <c:pt idx="49">
                  <c:v>0.43783232632485003</c:v>
                </c:pt>
                <c:pt idx="50">
                  <c:v>0.43783232632485003</c:v>
                </c:pt>
                <c:pt idx="51">
                  <c:v>0.43783232632485003</c:v>
                </c:pt>
                <c:pt idx="52">
                  <c:v>0.43783232632485003</c:v>
                </c:pt>
                <c:pt idx="53">
                  <c:v>0.43783232632485003</c:v>
                </c:pt>
                <c:pt idx="54">
                  <c:v>0.43783232632485003</c:v>
                </c:pt>
                <c:pt idx="55">
                  <c:v>0.43783232632485003</c:v>
                </c:pt>
                <c:pt idx="56">
                  <c:v>0.43783232632485003</c:v>
                </c:pt>
                <c:pt idx="57">
                  <c:v>0.43783232632485003</c:v>
                </c:pt>
                <c:pt idx="58">
                  <c:v>0.43783232632485003</c:v>
                </c:pt>
                <c:pt idx="59">
                  <c:v>0.43783232632485003</c:v>
                </c:pt>
                <c:pt idx="60">
                  <c:v>0.43783232632485003</c:v>
                </c:pt>
                <c:pt idx="61">
                  <c:v>0.43783232632485003</c:v>
                </c:pt>
                <c:pt idx="62">
                  <c:v>0.43783232632485003</c:v>
                </c:pt>
                <c:pt idx="63">
                  <c:v>0.43783232632485003</c:v>
                </c:pt>
                <c:pt idx="64">
                  <c:v>0.43783232632485003</c:v>
                </c:pt>
                <c:pt idx="65">
                  <c:v>0.43783232632485003</c:v>
                </c:pt>
                <c:pt idx="66">
                  <c:v>0.43783232632485003</c:v>
                </c:pt>
                <c:pt idx="67">
                  <c:v>0.43783232632485003</c:v>
                </c:pt>
                <c:pt idx="68">
                  <c:v>0.43783232632485003</c:v>
                </c:pt>
                <c:pt idx="69">
                  <c:v>0.43783232632485003</c:v>
                </c:pt>
                <c:pt idx="70">
                  <c:v>0.43783232632485003</c:v>
                </c:pt>
                <c:pt idx="71">
                  <c:v>0.43783232632485003</c:v>
                </c:pt>
                <c:pt idx="72">
                  <c:v>0.43783232632485003</c:v>
                </c:pt>
                <c:pt idx="73">
                  <c:v>0.43783232632485003</c:v>
                </c:pt>
                <c:pt idx="74">
                  <c:v>0.43783232632485003</c:v>
                </c:pt>
                <c:pt idx="75">
                  <c:v>0.43783232632485003</c:v>
                </c:pt>
                <c:pt idx="76">
                  <c:v>0.43783232632485003</c:v>
                </c:pt>
                <c:pt idx="77">
                  <c:v>0.43783232632485003</c:v>
                </c:pt>
                <c:pt idx="78">
                  <c:v>0.43783232632485003</c:v>
                </c:pt>
                <c:pt idx="79">
                  <c:v>0.43783232632485003</c:v>
                </c:pt>
                <c:pt idx="80">
                  <c:v>0.43783232632485003</c:v>
                </c:pt>
                <c:pt idx="81">
                  <c:v>0.43783232632485003</c:v>
                </c:pt>
                <c:pt idx="82">
                  <c:v>0.43783232632485003</c:v>
                </c:pt>
                <c:pt idx="83">
                  <c:v>0.43783232632485003</c:v>
                </c:pt>
                <c:pt idx="84">
                  <c:v>0.43783232632485003</c:v>
                </c:pt>
                <c:pt idx="85">
                  <c:v>0.43783232632485003</c:v>
                </c:pt>
                <c:pt idx="86">
                  <c:v>0.43783232632485003</c:v>
                </c:pt>
                <c:pt idx="87">
                  <c:v>0.43783232632485003</c:v>
                </c:pt>
                <c:pt idx="88">
                  <c:v>0.43783232632485003</c:v>
                </c:pt>
                <c:pt idx="89">
                  <c:v>0.43783232632485003</c:v>
                </c:pt>
                <c:pt idx="90">
                  <c:v>0.43783232632485003</c:v>
                </c:pt>
                <c:pt idx="91">
                  <c:v>0.43783232632485003</c:v>
                </c:pt>
                <c:pt idx="92">
                  <c:v>0.43783232632485003</c:v>
                </c:pt>
                <c:pt idx="93">
                  <c:v>0.43783232632485003</c:v>
                </c:pt>
                <c:pt idx="94">
                  <c:v>0.43783232632485003</c:v>
                </c:pt>
                <c:pt idx="95">
                  <c:v>0.43783232632485003</c:v>
                </c:pt>
                <c:pt idx="96">
                  <c:v>0.43783232632485003</c:v>
                </c:pt>
                <c:pt idx="97">
                  <c:v>0.43783232632485003</c:v>
                </c:pt>
                <c:pt idx="98">
                  <c:v>0.43783232632485003</c:v>
                </c:pt>
                <c:pt idx="99">
                  <c:v>0.43783232632485003</c:v>
                </c:pt>
                <c:pt idx="100">
                  <c:v>0.43783232632485003</c:v>
                </c:pt>
                <c:pt idx="101">
                  <c:v>0.43783232632485003</c:v>
                </c:pt>
                <c:pt idx="102">
                  <c:v>0.43783232632485003</c:v>
                </c:pt>
                <c:pt idx="103">
                  <c:v>0.43783232632485003</c:v>
                </c:pt>
                <c:pt idx="104">
                  <c:v>0.43783232632485003</c:v>
                </c:pt>
                <c:pt idx="105">
                  <c:v>0.43783232632485003</c:v>
                </c:pt>
                <c:pt idx="106">
                  <c:v>0.43783232632485003</c:v>
                </c:pt>
                <c:pt idx="107">
                  <c:v>0.43783232632485003</c:v>
                </c:pt>
                <c:pt idx="108">
                  <c:v>0.43783232632485003</c:v>
                </c:pt>
                <c:pt idx="109">
                  <c:v>0.43783232632485003</c:v>
                </c:pt>
                <c:pt idx="110">
                  <c:v>0.43783232632485003</c:v>
                </c:pt>
                <c:pt idx="111">
                  <c:v>0.43783232632485003</c:v>
                </c:pt>
                <c:pt idx="112">
                  <c:v>0.43783232632485003</c:v>
                </c:pt>
                <c:pt idx="113">
                  <c:v>0.43783232632485003</c:v>
                </c:pt>
                <c:pt idx="114">
                  <c:v>0.43783232632485003</c:v>
                </c:pt>
                <c:pt idx="115">
                  <c:v>0.43783232632485003</c:v>
                </c:pt>
                <c:pt idx="116">
                  <c:v>0.43783232632485003</c:v>
                </c:pt>
                <c:pt idx="117">
                  <c:v>0.43783232632485003</c:v>
                </c:pt>
                <c:pt idx="118">
                  <c:v>0.43783232632485003</c:v>
                </c:pt>
                <c:pt idx="119">
                  <c:v>0.43783232632485003</c:v>
                </c:pt>
                <c:pt idx="120">
                  <c:v>0.43783232632485003</c:v>
                </c:pt>
                <c:pt idx="121">
                  <c:v>0.43783232632485003</c:v>
                </c:pt>
                <c:pt idx="122">
                  <c:v>0.43783232632485003</c:v>
                </c:pt>
                <c:pt idx="123">
                  <c:v>0.43783232632485003</c:v>
                </c:pt>
                <c:pt idx="124">
                  <c:v>0.43783232632485003</c:v>
                </c:pt>
                <c:pt idx="125">
                  <c:v>0.43783232632485003</c:v>
                </c:pt>
                <c:pt idx="126">
                  <c:v>0.43783232632485003</c:v>
                </c:pt>
                <c:pt idx="127">
                  <c:v>0.43783232632485003</c:v>
                </c:pt>
                <c:pt idx="128">
                  <c:v>0.43783232632485003</c:v>
                </c:pt>
                <c:pt idx="129">
                  <c:v>0.43783232632485003</c:v>
                </c:pt>
                <c:pt idx="130">
                  <c:v>0.43783232632485003</c:v>
                </c:pt>
                <c:pt idx="131">
                  <c:v>0.43783232632485003</c:v>
                </c:pt>
                <c:pt idx="132">
                  <c:v>0.43783232632485003</c:v>
                </c:pt>
                <c:pt idx="133">
                  <c:v>0.43783232632485003</c:v>
                </c:pt>
                <c:pt idx="134">
                  <c:v>0.43783232632485003</c:v>
                </c:pt>
                <c:pt idx="135">
                  <c:v>0.43783232632485003</c:v>
                </c:pt>
                <c:pt idx="136">
                  <c:v>0.43783232632485003</c:v>
                </c:pt>
                <c:pt idx="137">
                  <c:v>0.43783232632485003</c:v>
                </c:pt>
                <c:pt idx="138">
                  <c:v>0.43783232632485003</c:v>
                </c:pt>
                <c:pt idx="139">
                  <c:v>0.43783232632485003</c:v>
                </c:pt>
                <c:pt idx="140">
                  <c:v>0.43783232632485003</c:v>
                </c:pt>
                <c:pt idx="141">
                  <c:v>0.43783232632485003</c:v>
                </c:pt>
                <c:pt idx="142">
                  <c:v>0.43783232632485003</c:v>
                </c:pt>
                <c:pt idx="143">
                  <c:v>0.43783232632485003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Results!$Y$4:$Y$147</c:f>
              <c:numCache>
                <c:formatCode>0.00</c:formatCode>
                <c:ptCount val="144"/>
                <c:pt idx="0">
                  <c:v>-13.333842346214103</c:v>
                </c:pt>
                <c:pt idx="1">
                  <c:v>-13.333842346214103</c:v>
                </c:pt>
                <c:pt idx="2">
                  <c:v>-13.333842346214103</c:v>
                </c:pt>
                <c:pt idx="3">
                  <c:v>-13.333842346214103</c:v>
                </c:pt>
                <c:pt idx="4">
                  <c:v>-13.333842346214103</c:v>
                </c:pt>
                <c:pt idx="5">
                  <c:v>-13.333842346214103</c:v>
                </c:pt>
                <c:pt idx="6">
                  <c:v>-13.333842346214103</c:v>
                </c:pt>
                <c:pt idx="7">
                  <c:v>-13.333842346214103</c:v>
                </c:pt>
                <c:pt idx="8">
                  <c:v>-13.333842346214103</c:v>
                </c:pt>
                <c:pt idx="9">
                  <c:v>-13.333842346214103</c:v>
                </c:pt>
                <c:pt idx="10">
                  <c:v>-13.333842346214103</c:v>
                </c:pt>
                <c:pt idx="11">
                  <c:v>-13.333842346214103</c:v>
                </c:pt>
                <c:pt idx="12">
                  <c:v>-13.333842346214103</c:v>
                </c:pt>
                <c:pt idx="13">
                  <c:v>-13.333842346214103</c:v>
                </c:pt>
                <c:pt idx="14">
                  <c:v>-13.333842346214103</c:v>
                </c:pt>
                <c:pt idx="15">
                  <c:v>-13.333842346214103</c:v>
                </c:pt>
                <c:pt idx="16">
                  <c:v>-13.333842346214103</c:v>
                </c:pt>
                <c:pt idx="17">
                  <c:v>-13.333842346214103</c:v>
                </c:pt>
                <c:pt idx="18">
                  <c:v>-13.333842346214103</c:v>
                </c:pt>
                <c:pt idx="19">
                  <c:v>-13.333842346214103</c:v>
                </c:pt>
                <c:pt idx="20">
                  <c:v>-13.333842346214103</c:v>
                </c:pt>
                <c:pt idx="21">
                  <c:v>-13.333842346214103</c:v>
                </c:pt>
                <c:pt idx="22">
                  <c:v>-13.333842346214103</c:v>
                </c:pt>
                <c:pt idx="23">
                  <c:v>-13.333842346214103</c:v>
                </c:pt>
                <c:pt idx="24">
                  <c:v>-13.333842346214103</c:v>
                </c:pt>
                <c:pt idx="25">
                  <c:v>-13.333842346214103</c:v>
                </c:pt>
                <c:pt idx="26">
                  <c:v>-13.333842346214103</c:v>
                </c:pt>
                <c:pt idx="27">
                  <c:v>-13.333842346214103</c:v>
                </c:pt>
                <c:pt idx="28">
                  <c:v>-13.333842346214103</c:v>
                </c:pt>
                <c:pt idx="29">
                  <c:v>-13.333842346214103</c:v>
                </c:pt>
                <c:pt idx="30">
                  <c:v>-13.333842346214103</c:v>
                </c:pt>
                <c:pt idx="31">
                  <c:v>-13.333842346214103</c:v>
                </c:pt>
                <c:pt idx="32">
                  <c:v>-13.333842346214103</c:v>
                </c:pt>
                <c:pt idx="33">
                  <c:v>-13.333842346214103</c:v>
                </c:pt>
                <c:pt idx="34">
                  <c:v>-13.333842346214103</c:v>
                </c:pt>
                <c:pt idx="35">
                  <c:v>-13.333842346214103</c:v>
                </c:pt>
                <c:pt idx="36">
                  <c:v>-13.333842346214103</c:v>
                </c:pt>
                <c:pt idx="37">
                  <c:v>-13.333842346214103</c:v>
                </c:pt>
                <c:pt idx="38">
                  <c:v>-13.333842346214103</c:v>
                </c:pt>
                <c:pt idx="39">
                  <c:v>-13.333842346214103</c:v>
                </c:pt>
                <c:pt idx="40">
                  <c:v>-13.333842346214103</c:v>
                </c:pt>
                <c:pt idx="41">
                  <c:v>-13.333842346214103</c:v>
                </c:pt>
                <c:pt idx="42">
                  <c:v>-13.333842346214103</c:v>
                </c:pt>
                <c:pt idx="43">
                  <c:v>-13.333842346214103</c:v>
                </c:pt>
                <c:pt idx="44">
                  <c:v>-13.333842346214103</c:v>
                </c:pt>
                <c:pt idx="45">
                  <c:v>-13.333842346214103</c:v>
                </c:pt>
                <c:pt idx="46">
                  <c:v>-13.333842346214103</c:v>
                </c:pt>
                <c:pt idx="47">
                  <c:v>-13.333842346214103</c:v>
                </c:pt>
                <c:pt idx="48">
                  <c:v>-13.333842346214103</c:v>
                </c:pt>
                <c:pt idx="49">
                  <c:v>-13.333842346214103</c:v>
                </c:pt>
                <c:pt idx="50">
                  <c:v>-13.333842346214103</c:v>
                </c:pt>
                <c:pt idx="51">
                  <c:v>-13.333842346214103</c:v>
                </c:pt>
                <c:pt idx="52">
                  <c:v>-13.333842346214103</c:v>
                </c:pt>
                <c:pt idx="53">
                  <c:v>-13.333842346214103</c:v>
                </c:pt>
                <c:pt idx="54">
                  <c:v>-13.333842346214103</c:v>
                </c:pt>
                <c:pt idx="55">
                  <c:v>-13.333842346214103</c:v>
                </c:pt>
                <c:pt idx="56">
                  <c:v>-13.333842346214103</c:v>
                </c:pt>
                <c:pt idx="57">
                  <c:v>-13.333842346214103</c:v>
                </c:pt>
                <c:pt idx="58">
                  <c:v>-13.333842346214103</c:v>
                </c:pt>
                <c:pt idx="59">
                  <c:v>-13.333842346214103</c:v>
                </c:pt>
                <c:pt idx="60">
                  <c:v>-13.333842346214103</c:v>
                </c:pt>
                <c:pt idx="61">
                  <c:v>-13.333842346214103</c:v>
                </c:pt>
                <c:pt idx="62">
                  <c:v>-13.333842346214103</c:v>
                </c:pt>
                <c:pt idx="63">
                  <c:v>-13.333842346214103</c:v>
                </c:pt>
                <c:pt idx="64">
                  <c:v>-13.333842346214103</c:v>
                </c:pt>
                <c:pt idx="65">
                  <c:v>-13.333842346214103</c:v>
                </c:pt>
                <c:pt idx="66">
                  <c:v>-13.333842346214103</c:v>
                </c:pt>
                <c:pt idx="67">
                  <c:v>-13.333842346214103</c:v>
                </c:pt>
                <c:pt idx="68">
                  <c:v>-13.333842346214103</c:v>
                </c:pt>
                <c:pt idx="69">
                  <c:v>-13.333842346214103</c:v>
                </c:pt>
                <c:pt idx="70">
                  <c:v>-13.333842346214103</c:v>
                </c:pt>
                <c:pt idx="71">
                  <c:v>-13.333842346214103</c:v>
                </c:pt>
                <c:pt idx="72">
                  <c:v>-13.333842346214103</c:v>
                </c:pt>
                <c:pt idx="73">
                  <c:v>-13.333842346214103</c:v>
                </c:pt>
                <c:pt idx="74">
                  <c:v>-13.333842346214103</c:v>
                </c:pt>
                <c:pt idx="75">
                  <c:v>-13.333842346214103</c:v>
                </c:pt>
                <c:pt idx="76">
                  <c:v>-13.333842346214103</c:v>
                </c:pt>
                <c:pt idx="77">
                  <c:v>-13.333842346214103</c:v>
                </c:pt>
                <c:pt idx="78">
                  <c:v>-13.333842346214103</c:v>
                </c:pt>
                <c:pt idx="79">
                  <c:v>-13.333842346214103</c:v>
                </c:pt>
                <c:pt idx="80">
                  <c:v>-13.333842346214103</c:v>
                </c:pt>
                <c:pt idx="81">
                  <c:v>-13.333842346214103</c:v>
                </c:pt>
                <c:pt idx="82">
                  <c:v>-13.333842346214103</c:v>
                </c:pt>
                <c:pt idx="83">
                  <c:v>-13.333842346214103</c:v>
                </c:pt>
                <c:pt idx="84">
                  <c:v>-13.333842346214103</c:v>
                </c:pt>
                <c:pt idx="85">
                  <c:v>-13.333842346214103</c:v>
                </c:pt>
                <c:pt idx="86">
                  <c:v>-13.333842346214103</c:v>
                </c:pt>
                <c:pt idx="87">
                  <c:v>-13.333842346214103</c:v>
                </c:pt>
                <c:pt idx="88">
                  <c:v>-13.333842346214103</c:v>
                </c:pt>
                <c:pt idx="89">
                  <c:v>-13.333842346214103</c:v>
                </c:pt>
                <c:pt idx="90">
                  <c:v>-13.333842346214103</c:v>
                </c:pt>
                <c:pt idx="91">
                  <c:v>-13.333842346214103</c:v>
                </c:pt>
                <c:pt idx="92">
                  <c:v>-13.333842346214103</c:v>
                </c:pt>
                <c:pt idx="93">
                  <c:v>-13.333842346214103</c:v>
                </c:pt>
                <c:pt idx="94">
                  <c:v>-13.333842346214103</c:v>
                </c:pt>
                <c:pt idx="95">
                  <c:v>-13.333842346214103</c:v>
                </c:pt>
                <c:pt idx="96">
                  <c:v>-13.333842346214103</c:v>
                </c:pt>
                <c:pt idx="97">
                  <c:v>-13.333842346214103</c:v>
                </c:pt>
                <c:pt idx="98">
                  <c:v>-13.333842346214103</c:v>
                </c:pt>
                <c:pt idx="99">
                  <c:v>-13.333842346214103</c:v>
                </c:pt>
                <c:pt idx="100">
                  <c:v>-13.333842346214103</c:v>
                </c:pt>
                <c:pt idx="101">
                  <c:v>-13.333842346214103</c:v>
                </c:pt>
                <c:pt idx="102">
                  <c:v>-13.333842346214103</c:v>
                </c:pt>
                <c:pt idx="103">
                  <c:v>-13.333842346214103</c:v>
                </c:pt>
                <c:pt idx="104">
                  <c:v>-13.333842346214103</c:v>
                </c:pt>
                <c:pt idx="105">
                  <c:v>-13.333842346214103</c:v>
                </c:pt>
                <c:pt idx="106">
                  <c:v>-13.333842346214103</c:v>
                </c:pt>
                <c:pt idx="107">
                  <c:v>-13.333842346214103</c:v>
                </c:pt>
                <c:pt idx="108">
                  <c:v>-13.333842346214103</c:v>
                </c:pt>
                <c:pt idx="109">
                  <c:v>-13.333842346214103</c:v>
                </c:pt>
                <c:pt idx="110">
                  <c:v>-13.333842346214103</c:v>
                </c:pt>
                <c:pt idx="111">
                  <c:v>-13.333842346214103</c:v>
                </c:pt>
                <c:pt idx="112">
                  <c:v>-13.333842346214103</c:v>
                </c:pt>
                <c:pt idx="113">
                  <c:v>-13.333842346214103</c:v>
                </c:pt>
                <c:pt idx="114">
                  <c:v>-13.333842346214103</c:v>
                </c:pt>
                <c:pt idx="115">
                  <c:v>-13.333842346214103</c:v>
                </c:pt>
                <c:pt idx="116">
                  <c:v>-13.333842346214103</c:v>
                </c:pt>
                <c:pt idx="117">
                  <c:v>-13.333842346214103</c:v>
                </c:pt>
                <c:pt idx="118">
                  <c:v>-13.333842346214103</c:v>
                </c:pt>
                <c:pt idx="119">
                  <c:v>-13.333842346214103</c:v>
                </c:pt>
                <c:pt idx="120">
                  <c:v>-13.333842346214103</c:v>
                </c:pt>
                <c:pt idx="121">
                  <c:v>-13.333842346214103</c:v>
                </c:pt>
                <c:pt idx="122">
                  <c:v>-13.333842346214103</c:v>
                </c:pt>
                <c:pt idx="123">
                  <c:v>-13.333842346214103</c:v>
                </c:pt>
                <c:pt idx="124">
                  <c:v>-13.333842346214103</c:v>
                </c:pt>
                <c:pt idx="125">
                  <c:v>-13.333842346214103</c:v>
                </c:pt>
                <c:pt idx="126">
                  <c:v>-13.333842346214103</c:v>
                </c:pt>
                <c:pt idx="127">
                  <c:v>-13.333842346214103</c:v>
                </c:pt>
                <c:pt idx="128">
                  <c:v>-13.333842346214103</c:v>
                </c:pt>
                <c:pt idx="129">
                  <c:v>-13.333842346214103</c:v>
                </c:pt>
                <c:pt idx="130">
                  <c:v>-13.333842346214103</c:v>
                </c:pt>
                <c:pt idx="131">
                  <c:v>-13.333842346214103</c:v>
                </c:pt>
                <c:pt idx="132">
                  <c:v>-13.333842346214103</c:v>
                </c:pt>
                <c:pt idx="133">
                  <c:v>-13.333842346214103</c:v>
                </c:pt>
                <c:pt idx="134">
                  <c:v>-13.333842346214103</c:v>
                </c:pt>
                <c:pt idx="135">
                  <c:v>-13.333842346214103</c:v>
                </c:pt>
                <c:pt idx="136">
                  <c:v>-13.333842346214103</c:v>
                </c:pt>
                <c:pt idx="137">
                  <c:v>-13.333842346214103</c:v>
                </c:pt>
                <c:pt idx="138">
                  <c:v>-13.333842346214103</c:v>
                </c:pt>
                <c:pt idx="139">
                  <c:v>-13.333842346214103</c:v>
                </c:pt>
                <c:pt idx="140">
                  <c:v>-13.333842346214103</c:v>
                </c:pt>
                <c:pt idx="141">
                  <c:v>-13.333842346214103</c:v>
                </c:pt>
                <c:pt idx="142">
                  <c:v>-13.333842346214103</c:v>
                </c:pt>
                <c:pt idx="143">
                  <c:v>-13.333842346214103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Results!$Z$4:$Z$147</c:f>
              <c:numCache>
                <c:formatCode>0.00</c:formatCode>
                <c:ptCount val="144"/>
                <c:pt idx="0">
                  <c:v>4.2095069988638034</c:v>
                </c:pt>
                <c:pt idx="1">
                  <c:v>4.2095069988638034</c:v>
                </c:pt>
                <c:pt idx="2">
                  <c:v>4.2095069988638034</c:v>
                </c:pt>
                <c:pt idx="3">
                  <c:v>4.2095069988638034</c:v>
                </c:pt>
                <c:pt idx="4">
                  <c:v>4.2095069988638034</c:v>
                </c:pt>
                <c:pt idx="5">
                  <c:v>4.2095069988638034</c:v>
                </c:pt>
                <c:pt idx="6">
                  <c:v>4.2095069988638034</c:v>
                </c:pt>
                <c:pt idx="7">
                  <c:v>4.2095069988638034</c:v>
                </c:pt>
                <c:pt idx="8">
                  <c:v>4.2095069988638034</c:v>
                </c:pt>
                <c:pt idx="9">
                  <c:v>4.2095069988638034</c:v>
                </c:pt>
                <c:pt idx="10">
                  <c:v>4.2095069988638034</c:v>
                </c:pt>
                <c:pt idx="11">
                  <c:v>4.2095069988638034</c:v>
                </c:pt>
                <c:pt idx="12">
                  <c:v>4.2095069988638034</c:v>
                </c:pt>
                <c:pt idx="13">
                  <c:v>4.2095069988638034</c:v>
                </c:pt>
                <c:pt idx="14">
                  <c:v>4.2095069988638034</c:v>
                </c:pt>
                <c:pt idx="15">
                  <c:v>4.2095069988638034</c:v>
                </c:pt>
                <c:pt idx="16">
                  <c:v>4.2095069988638034</c:v>
                </c:pt>
                <c:pt idx="17">
                  <c:v>4.2095069988638034</c:v>
                </c:pt>
                <c:pt idx="18">
                  <c:v>4.2095069988638034</c:v>
                </c:pt>
                <c:pt idx="19">
                  <c:v>4.2095069988638034</c:v>
                </c:pt>
                <c:pt idx="20">
                  <c:v>4.2095069988638034</c:v>
                </c:pt>
                <c:pt idx="21">
                  <c:v>4.2095069988638034</c:v>
                </c:pt>
                <c:pt idx="22">
                  <c:v>4.2095069988638034</c:v>
                </c:pt>
                <c:pt idx="23">
                  <c:v>4.2095069988638034</c:v>
                </c:pt>
                <c:pt idx="24">
                  <c:v>4.2095069988638034</c:v>
                </c:pt>
                <c:pt idx="25">
                  <c:v>4.2095069988638034</c:v>
                </c:pt>
                <c:pt idx="26">
                  <c:v>4.2095069988638034</c:v>
                </c:pt>
                <c:pt idx="27">
                  <c:v>4.2095069988638034</c:v>
                </c:pt>
                <c:pt idx="28">
                  <c:v>4.2095069988638034</c:v>
                </c:pt>
                <c:pt idx="29">
                  <c:v>4.2095069988638034</c:v>
                </c:pt>
                <c:pt idx="30">
                  <c:v>4.2095069988638034</c:v>
                </c:pt>
                <c:pt idx="31">
                  <c:v>4.2095069988638034</c:v>
                </c:pt>
                <c:pt idx="32">
                  <c:v>4.2095069988638034</c:v>
                </c:pt>
                <c:pt idx="33">
                  <c:v>4.2095069988638034</c:v>
                </c:pt>
                <c:pt idx="34">
                  <c:v>4.2095069988638034</c:v>
                </c:pt>
                <c:pt idx="35">
                  <c:v>4.2095069988638034</c:v>
                </c:pt>
                <c:pt idx="36">
                  <c:v>4.2095069988638034</c:v>
                </c:pt>
                <c:pt idx="37">
                  <c:v>4.2095069988638034</c:v>
                </c:pt>
                <c:pt idx="38">
                  <c:v>4.2095069988638034</c:v>
                </c:pt>
                <c:pt idx="39">
                  <c:v>4.2095069988638034</c:v>
                </c:pt>
                <c:pt idx="40">
                  <c:v>4.2095069988638034</c:v>
                </c:pt>
                <c:pt idx="41">
                  <c:v>4.2095069988638034</c:v>
                </c:pt>
                <c:pt idx="42">
                  <c:v>4.2095069988638034</c:v>
                </c:pt>
                <c:pt idx="43">
                  <c:v>4.2095069988638034</c:v>
                </c:pt>
                <c:pt idx="44">
                  <c:v>4.2095069988638034</c:v>
                </c:pt>
                <c:pt idx="45">
                  <c:v>4.2095069988638034</c:v>
                </c:pt>
                <c:pt idx="46">
                  <c:v>4.2095069988638034</c:v>
                </c:pt>
                <c:pt idx="47">
                  <c:v>4.2095069988638034</c:v>
                </c:pt>
                <c:pt idx="48">
                  <c:v>4.2095069988638034</c:v>
                </c:pt>
                <c:pt idx="49">
                  <c:v>4.2095069988638034</c:v>
                </c:pt>
                <c:pt idx="50">
                  <c:v>4.2095069988638034</c:v>
                </c:pt>
                <c:pt idx="51">
                  <c:v>4.2095069988638034</c:v>
                </c:pt>
                <c:pt idx="52">
                  <c:v>4.2095069988638034</c:v>
                </c:pt>
                <c:pt idx="53">
                  <c:v>4.2095069988638034</c:v>
                </c:pt>
                <c:pt idx="54">
                  <c:v>4.2095069988638034</c:v>
                </c:pt>
                <c:pt idx="55">
                  <c:v>4.2095069988638034</c:v>
                </c:pt>
                <c:pt idx="56">
                  <c:v>4.2095069988638034</c:v>
                </c:pt>
                <c:pt idx="57">
                  <c:v>4.2095069988638034</c:v>
                </c:pt>
                <c:pt idx="58">
                  <c:v>4.2095069988638034</c:v>
                </c:pt>
                <c:pt idx="59">
                  <c:v>4.2095069988638034</c:v>
                </c:pt>
                <c:pt idx="60">
                  <c:v>4.2095069988638034</c:v>
                </c:pt>
                <c:pt idx="61">
                  <c:v>4.2095069988638034</c:v>
                </c:pt>
                <c:pt idx="62">
                  <c:v>4.2095069988638034</c:v>
                </c:pt>
                <c:pt idx="63">
                  <c:v>4.2095069988638034</c:v>
                </c:pt>
                <c:pt idx="64">
                  <c:v>4.2095069988638034</c:v>
                </c:pt>
                <c:pt idx="65">
                  <c:v>4.2095069988638034</c:v>
                </c:pt>
                <c:pt idx="66">
                  <c:v>4.2095069988638034</c:v>
                </c:pt>
                <c:pt idx="67">
                  <c:v>4.2095069988638034</c:v>
                </c:pt>
                <c:pt idx="68">
                  <c:v>4.2095069988638034</c:v>
                </c:pt>
                <c:pt idx="69">
                  <c:v>4.2095069988638034</c:v>
                </c:pt>
                <c:pt idx="70">
                  <c:v>4.2095069988638034</c:v>
                </c:pt>
                <c:pt idx="71">
                  <c:v>4.2095069988638034</c:v>
                </c:pt>
                <c:pt idx="72">
                  <c:v>4.2095069988638034</c:v>
                </c:pt>
                <c:pt idx="73">
                  <c:v>4.2095069988638034</c:v>
                </c:pt>
                <c:pt idx="74">
                  <c:v>4.2095069988638034</c:v>
                </c:pt>
                <c:pt idx="75">
                  <c:v>4.2095069988638034</c:v>
                </c:pt>
                <c:pt idx="76">
                  <c:v>4.2095069988638034</c:v>
                </c:pt>
                <c:pt idx="77">
                  <c:v>4.2095069988638034</c:v>
                </c:pt>
                <c:pt idx="78">
                  <c:v>4.2095069988638034</c:v>
                </c:pt>
                <c:pt idx="79">
                  <c:v>4.2095069988638034</c:v>
                </c:pt>
                <c:pt idx="80">
                  <c:v>4.2095069988638034</c:v>
                </c:pt>
                <c:pt idx="81">
                  <c:v>4.2095069988638034</c:v>
                </c:pt>
                <c:pt idx="82">
                  <c:v>4.2095069988638034</c:v>
                </c:pt>
                <c:pt idx="83">
                  <c:v>4.2095069988638034</c:v>
                </c:pt>
                <c:pt idx="84">
                  <c:v>4.2095069988638034</c:v>
                </c:pt>
                <c:pt idx="85">
                  <c:v>4.2095069988638034</c:v>
                </c:pt>
                <c:pt idx="86">
                  <c:v>4.2095069988638034</c:v>
                </c:pt>
                <c:pt idx="87">
                  <c:v>4.2095069988638034</c:v>
                </c:pt>
                <c:pt idx="88">
                  <c:v>4.2095069988638034</c:v>
                </c:pt>
                <c:pt idx="89">
                  <c:v>4.2095069988638034</c:v>
                </c:pt>
                <c:pt idx="90">
                  <c:v>4.2095069988638034</c:v>
                </c:pt>
                <c:pt idx="91">
                  <c:v>4.2095069988638034</c:v>
                </c:pt>
                <c:pt idx="92">
                  <c:v>4.2095069988638034</c:v>
                </c:pt>
                <c:pt idx="93">
                  <c:v>4.2095069988638034</c:v>
                </c:pt>
                <c:pt idx="94">
                  <c:v>4.2095069988638034</c:v>
                </c:pt>
                <c:pt idx="95">
                  <c:v>4.2095069988638034</c:v>
                </c:pt>
                <c:pt idx="96">
                  <c:v>4.2095069988638034</c:v>
                </c:pt>
                <c:pt idx="97">
                  <c:v>4.2095069988638034</c:v>
                </c:pt>
                <c:pt idx="98">
                  <c:v>4.2095069988638034</c:v>
                </c:pt>
                <c:pt idx="99">
                  <c:v>4.2095069988638034</c:v>
                </c:pt>
                <c:pt idx="100">
                  <c:v>4.2095069988638034</c:v>
                </c:pt>
                <c:pt idx="101">
                  <c:v>4.2095069988638034</c:v>
                </c:pt>
                <c:pt idx="102">
                  <c:v>4.2095069988638034</c:v>
                </c:pt>
                <c:pt idx="103">
                  <c:v>4.2095069988638034</c:v>
                </c:pt>
                <c:pt idx="104">
                  <c:v>4.2095069988638034</c:v>
                </c:pt>
                <c:pt idx="105">
                  <c:v>4.2095069988638034</c:v>
                </c:pt>
                <c:pt idx="106">
                  <c:v>4.2095069988638034</c:v>
                </c:pt>
                <c:pt idx="107">
                  <c:v>4.2095069988638034</c:v>
                </c:pt>
                <c:pt idx="108">
                  <c:v>4.2095069988638034</c:v>
                </c:pt>
                <c:pt idx="109">
                  <c:v>4.2095069988638034</c:v>
                </c:pt>
                <c:pt idx="110">
                  <c:v>4.2095069988638034</c:v>
                </c:pt>
                <c:pt idx="111">
                  <c:v>4.2095069988638034</c:v>
                </c:pt>
                <c:pt idx="112">
                  <c:v>4.2095069988638034</c:v>
                </c:pt>
                <c:pt idx="113">
                  <c:v>4.2095069988638034</c:v>
                </c:pt>
                <c:pt idx="114">
                  <c:v>4.2095069988638034</c:v>
                </c:pt>
                <c:pt idx="115">
                  <c:v>4.2095069988638034</c:v>
                </c:pt>
                <c:pt idx="116">
                  <c:v>4.2095069988638034</c:v>
                </c:pt>
                <c:pt idx="117">
                  <c:v>4.2095069988638034</c:v>
                </c:pt>
                <c:pt idx="118">
                  <c:v>4.2095069988638034</c:v>
                </c:pt>
                <c:pt idx="119">
                  <c:v>4.2095069988638034</c:v>
                </c:pt>
                <c:pt idx="120">
                  <c:v>4.2095069988638034</c:v>
                </c:pt>
                <c:pt idx="121">
                  <c:v>4.2095069988638034</c:v>
                </c:pt>
                <c:pt idx="122">
                  <c:v>4.2095069988638034</c:v>
                </c:pt>
                <c:pt idx="123">
                  <c:v>4.2095069988638034</c:v>
                </c:pt>
                <c:pt idx="124">
                  <c:v>4.2095069988638034</c:v>
                </c:pt>
                <c:pt idx="125">
                  <c:v>4.2095069988638034</c:v>
                </c:pt>
                <c:pt idx="126">
                  <c:v>4.2095069988638034</c:v>
                </c:pt>
                <c:pt idx="127">
                  <c:v>4.2095069988638034</c:v>
                </c:pt>
                <c:pt idx="128">
                  <c:v>4.2095069988638034</c:v>
                </c:pt>
                <c:pt idx="129">
                  <c:v>4.2095069988638034</c:v>
                </c:pt>
                <c:pt idx="130">
                  <c:v>4.2095069988638034</c:v>
                </c:pt>
                <c:pt idx="131">
                  <c:v>4.2095069988638034</c:v>
                </c:pt>
                <c:pt idx="132">
                  <c:v>4.2095069988638034</c:v>
                </c:pt>
                <c:pt idx="133">
                  <c:v>4.2095069988638034</c:v>
                </c:pt>
                <c:pt idx="134">
                  <c:v>4.2095069988638034</c:v>
                </c:pt>
                <c:pt idx="135">
                  <c:v>4.2095069988638034</c:v>
                </c:pt>
                <c:pt idx="136">
                  <c:v>4.2095069988638034</c:v>
                </c:pt>
                <c:pt idx="137">
                  <c:v>4.2095069988638034</c:v>
                </c:pt>
                <c:pt idx="138">
                  <c:v>4.2095069988638034</c:v>
                </c:pt>
                <c:pt idx="139">
                  <c:v>4.2095069988638034</c:v>
                </c:pt>
                <c:pt idx="140">
                  <c:v>4.2095069988638034</c:v>
                </c:pt>
                <c:pt idx="141">
                  <c:v>4.2095069988638034</c:v>
                </c:pt>
                <c:pt idx="142">
                  <c:v>4.2095069988638034</c:v>
                </c:pt>
                <c:pt idx="143">
                  <c:v>4.2095069988638034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2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15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45492467687E-2"/>
          <c:y val="0.17835244793882044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Results!$R$4:$R$147</c:f>
              <c:numCache>
                <c:formatCode>0.00</c:formatCode>
                <c:ptCount val="144"/>
                <c:pt idx="0">
                  <c:v>-1.9047619047619098</c:v>
                </c:pt>
                <c:pt idx="1">
                  <c:v>1.2987012987012907</c:v>
                </c:pt>
                <c:pt idx="2">
                  <c:v>9.5959595959595898</c:v>
                </c:pt>
                <c:pt idx="3">
                  <c:v>0.98814229249011942</c:v>
                </c:pt>
                <c:pt idx="4">
                  <c:v>0.87173100871731779</c:v>
                </c:pt>
                <c:pt idx="5">
                  <c:v>0.46082949308754945</c:v>
                </c:pt>
                <c:pt idx="6">
                  <c:v>16.435698447893561</c:v>
                </c:pt>
                <c:pt idx="7">
                  <c:v>11.813643926788679</c:v>
                </c:pt>
                <c:pt idx="8">
                  <c:v>9.6241002399360234</c:v>
                </c:pt>
                <c:pt idx="12">
                  <c:v>-0.39603960396040733</c:v>
                </c:pt>
                <c:pt idx="13">
                  <c:v>-7.9701120797011251</c:v>
                </c:pt>
                <c:pt idx="14">
                  <c:v>0.45801526717556446</c:v>
                </c:pt>
                <c:pt idx="15">
                  <c:v>13.632585203657529</c:v>
                </c:pt>
                <c:pt idx="16">
                  <c:v>12.481797378822538</c:v>
                </c:pt>
                <c:pt idx="17">
                  <c:v>9.4123903217229419</c:v>
                </c:pt>
                <c:pt idx="18">
                  <c:v>-7.7669902912621396</c:v>
                </c:pt>
                <c:pt idx="19">
                  <c:v>5.031446540880494</c:v>
                </c:pt>
                <c:pt idx="20">
                  <c:v>-8.8235294117647207</c:v>
                </c:pt>
                <c:pt idx="21">
                  <c:v>0.59999999999998943</c:v>
                </c:pt>
                <c:pt idx="22">
                  <c:v>-1.1070110701106988</c:v>
                </c:pt>
                <c:pt idx="23">
                  <c:v>-0.99769762087490066</c:v>
                </c:pt>
                <c:pt idx="24">
                  <c:v>15.461346633416465</c:v>
                </c:pt>
                <c:pt idx="25">
                  <c:v>14.701601164483257</c:v>
                </c:pt>
                <c:pt idx="26">
                  <c:v>9.8642172523961733</c:v>
                </c:pt>
                <c:pt idx="27">
                  <c:v>-0.98039215686275616</c:v>
                </c:pt>
                <c:pt idx="28">
                  <c:v>5.7324840764331313</c:v>
                </c:pt>
                <c:pt idx="29">
                  <c:v>-3.8647342995169018</c:v>
                </c:pt>
                <c:pt idx="30">
                  <c:v>-0.59760956175299129</c:v>
                </c:pt>
                <c:pt idx="31">
                  <c:v>-2.4968789013732855</c:v>
                </c:pt>
                <c:pt idx="32">
                  <c:v>0.6060606060606023</c:v>
                </c:pt>
                <c:pt idx="33">
                  <c:v>16.074403109383677</c:v>
                </c:pt>
                <c:pt idx="34">
                  <c:v>7.0686070686070748</c:v>
                </c:pt>
                <c:pt idx="35">
                  <c:v>9.0570058604155506</c:v>
                </c:pt>
                <c:pt idx="36">
                  <c:v>8.9108910891089099</c:v>
                </c:pt>
                <c:pt idx="37">
                  <c:v>-0.63291139240508132</c:v>
                </c:pt>
                <c:pt idx="38">
                  <c:v>-4.4117647058823604</c:v>
                </c:pt>
                <c:pt idx="39">
                  <c:v>2.594810379241522</c:v>
                </c:pt>
                <c:pt idx="40">
                  <c:v>0</c:v>
                </c:pt>
                <c:pt idx="41">
                  <c:v>0.61396776669224495</c:v>
                </c:pt>
                <c:pt idx="42">
                  <c:v>17.635817635817634</c:v>
                </c:pt>
                <c:pt idx="43">
                  <c:v>14.182044370723606</c:v>
                </c:pt>
                <c:pt idx="44">
                  <c:v>10.848178675884075</c:v>
                </c:pt>
                <c:pt idx="48">
                  <c:v>-0.19417475728154548</c:v>
                </c:pt>
                <c:pt idx="49">
                  <c:v>-1.6009852216748715</c:v>
                </c:pt>
                <c:pt idx="50">
                  <c:v>-1.2987012987012829</c:v>
                </c:pt>
                <c:pt idx="51">
                  <c:v>-5.8676999723221694</c:v>
                </c:pt>
                <c:pt idx="52">
                  <c:v>11.895833333333341</c:v>
                </c:pt>
                <c:pt idx="53">
                  <c:v>3.7338501291989568</c:v>
                </c:pt>
                <c:pt idx="54">
                  <c:v>11.538461538461537</c:v>
                </c:pt>
                <c:pt idx="55">
                  <c:v>6.2893081761006124</c:v>
                </c:pt>
                <c:pt idx="56">
                  <c:v>-1.4285714285714364</c:v>
                </c:pt>
                <c:pt idx="57">
                  <c:v>6.1999999999999975</c:v>
                </c:pt>
                <c:pt idx="58">
                  <c:v>9.8400984009840187</c:v>
                </c:pt>
                <c:pt idx="61">
                  <c:v>21.345514950166127</c:v>
                </c:pt>
                <c:pt idx="62">
                  <c:v>20.45998404679607</c:v>
                </c:pt>
                <c:pt idx="63">
                  <c:v>12.121212121212118</c:v>
                </c:pt>
                <c:pt idx="64">
                  <c:v>3.9215686274509909</c:v>
                </c:pt>
                <c:pt idx="65">
                  <c:v>16.336633663366342</c:v>
                </c:pt>
                <c:pt idx="66">
                  <c:v>17</c:v>
                </c:pt>
                <c:pt idx="67">
                  <c:v>0.96969696969696384</c:v>
                </c:pt>
                <c:pt idx="68">
                  <c:v>1.0687022900763241</c:v>
                </c:pt>
                <c:pt idx="69">
                  <c:v>17.369589345172027</c:v>
                </c:pt>
                <c:pt idx="70">
                  <c:v>15.088449531737789</c:v>
                </c:pt>
                <c:pt idx="71">
                  <c:v>9.6391958460924005</c:v>
                </c:pt>
                <c:pt idx="81">
                  <c:v>27.999999999999226</c:v>
                </c:pt>
                <c:pt idx="82">
                  <c:v>7.3825503355705644</c:v>
                </c:pt>
                <c:pt idx="83">
                  <c:v>5.4726368159209349</c:v>
                </c:pt>
                <c:pt idx="84">
                  <c:v>10.546874999999963</c:v>
                </c:pt>
                <c:pt idx="85">
                  <c:v>14.601226993865209</c:v>
                </c:pt>
                <c:pt idx="86">
                  <c:v>-3.9909638554217279</c:v>
                </c:pt>
                <c:pt idx="87">
                  <c:v>24.7571468220927</c:v>
                </c:pt>
                <c:pt idx="88">
                  <c:v>17.315296566076981</c:v>
                </c:pt>
                <c:pt idx="89">
                  <c:v>13.177881412391738</c:v>
                </c:pt>
                <c:pt idx="90">
                  <c:v>0</c:v>
                </c:pt>
                <c:pt idx="91">
                  <c:v>-3.9999999999999996</c:v>
                </c:pt>
                <c:pt idx="92">
                  <c:v>22.885572139303481</c:v>
                </c:pt>
                <c:pt idx="93">
                  <c:v>2.1912350597609498</c:v>
                </c:pt>
                <c:pt idx="94">
                  <c:v>13.933415536374833</c:v>
                </c:pt>
                <c:pt idx="95">
                  <c:v>0.15384615384615824</c:v>
                </c:pt>
                <c:pt idx="96">
                  <c:v>22.028262676641734</c:v>
                </c:pt>
                <c:pt idx="97">
                  <c:v>17.917876399834086</c:v>
                </c:pt>
                <c:pt idx="98">
                  <c:v>10.820895522388067</c:v>
                </c:pt>
                <c:pt idx="126">
                  <c:v>11.881188118811878</c:v>
                </c:pt>
                <c:pt idx="127">
                  <c:v>9.5541401273885445</c:v>
                </c:pt>
                <c:pt idx="128">
                  <c:v>0</c:v>
                </c:pt>
                <c:pt idx="129">
                  <c:v>1.3972055888223538</c:v>
                </c:pt>
                <c:pt idx="130">
                  <c:v>8.1481481481481417</c:v>
                </c:pt>
                <c:pt idx="131">
                  <c:v>3.9423805913570966</c:v>
                </c:pt>
                <c:pt idx="132">
                  <c:v>30.069348127600552</c:v>
                </c:pt>
                <c:pt idx="133">
                  <c:v>25.583333333333343</c:v>
                </c:pt>
                <c:pt idx="134">
                  <c:v>16.302610548747996</c:v>
                </c:pt>
                <c:pt idx="135">
                  <c:v>-15.686274509803926</c:v>
                </c:pt>
                <c:pt idx="136">
                  <c:v>-3.8961038961038947</c:v>
                </c:pt>
                <c:pt idx="137">
                  <c:v>-3.92156862745099</c:v>
                </c:pt>
                <c:pt idx="138">
                  <c:v>-1.9607843137254783</c:v>
                </c:pt>
                <c:pt idx="139">
                  <c:v>-2.3543990086741005</c:v>
                </c:pt>
                <c:pt idx="140">
                  <c:v>-0.91393754760091905</c:v>
                </c:pt>
                <c:pt idx="141">
                  <c:v>21.383125864453675</c:v>
                </c:pt>
                <c:pt idx="142">
                  <c:v>-22.35367372353674</c:v>
                </c:pt>
                <c:pt idx="143">
                  <c:v>11.734150239744267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(5.97%)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Results!$AA$4:$AA$147</c:f>
              <c:numCache>
                <c:formatCode>0.00</c:formatCode>
                <c:ptCount val="144"/>
                <c:pt idx="0">
                  <c:v>5.9662420382165644</c:v>
                </c:pt>
                <c:pt idx="1">
                  <c:v>5.9662420382165644</c:v>
                </c:pt>
                <c:pt idx="2">
                  <c:v>5.9662420382165644</c:v>
                </c:pt>
                <c:pt idx="3">
                  <c:v>5.9662420382165644</c:v>
                </c:pt>
                <c:pt idx="4">
                  <c:v>5.9662420382165644</c:v>
                </c:pt>
                <c:pt idx="5">
                  <c:v>5.9662420382165644</c:v>
                </c:pt>
                <c:pt idx="6">
                  <c:v>5.9662420382165644</c:v>
                </c:pt>
                <c:pt idx="7">
                  <c:v>5.9662420382165644</c:v>
                </c:pt>
                <c:pt idx="8">
                  <c:v>5.9662420382165644</c:v>
                </c:pt>
                <c:pt idx="9">
                  <c:v>5.9662420382165644</c:v>
                </c:pt>
                <c:pt idx="10">
                  <c:v>5.9662420382165644</c:v>
                </c:pt>
                <c:pt idx="11">
                  <c:v>5.9662420382165644</c:v>
                </c:pt>
                <c:pt idx="12">
                  <c:v>5.9662420382165644</c:v>
                </c:pt>
                <c:pt idx="13">
                  <c:v>5.9662420382165644</c:v>
                </c:pt>
                <c:pt idx="14">
                  <c:v>5.9662420382165644</c:v>
                </c:pt>
                <c:pt idx="15">
                  <c:v>5.9662420382165644</c:v>
                </c:pt>
                <c:pt idx="16">
                  <c:v>5.9662420382165644</c:v>
                </c:pt>
                <c:pt idx="17">
                  <c:v>5.9662420382165644</c:v>
                </c:pt>
                <c:pt idx="18">
                  <c:v>5.9662420382165644</c:v>
                </c:pt>
                <c:pt idx="19">
                  <c:v>5.9662420382165644</c:v>
                </c:pt>
                <c:pt idx="20">
                  <c:v>5.9662420382165644</c:v>
                </c:pt>
                <c:pt idx="21">
                  <c:v>5.9662420382165644</c:v>
                </c:pt>
                <c:pt idx="22">
                  <c:v>5.9662420382165644</c:v>
                </c:pt>
                <c:pt idx="23">
                  <c:v>5.9662420382165644</c:v>
                </c:pt>
                <c:pt idx="24">
                  <c:v>5.9662420382165644</c:v>
                </c:pt>
                <c:pt idx="25">
                  <c:v>5.9662420382165644</c:v>
                </c:pt>
                <c:pt idx="26">
                  <c:v>5.9662420382165644</c:v>
                </c:pt>
                <c:pt idx="27">
                  <c:v>5.9662420382165644</c:v>
                </c:pt>
                <c:pt idx="28">
                  <c:v>5.9662420382165644</c:v>
                </c:pt>
                <c:pt idx="29">
                  <c:v>5.9662420382165644</c:v>
                </c:pt>
                <c:pt idx="30">
                  <c:v>5.9662420382165644</c:v>
                </c:pt>
                <c:pt idx="31">
                  <c:v>5.9662420382165644</c:v>
                </c:pt>
                <c:pt idx="32">
                  <c:v>5.9662420382165644</c:v>
                </c:pt>
                <c:pt idx="33">
                  <c:v>5.9662420382165644</c:v>
                </c:pt>
                <c:pt idx="34">
                  <c:v>5.9662420382165644</c:v>
                </c:pt>
                <c:pt idx="35">
                  <c:v>5.9662420382165644</c:v>
                </c:pt>
                <c:pt idx="36">
                  <c:v>5.9662420382165644</c:v>
                </c:pt>
                <c:pt idx="37">
                  <c:v>5.9662420382165644</c:v>
                </c:pt>
                <c:pt idx="38">
                  <c:v>5.9662420382165644</c:v>
                </c:pt>
                <c:pt idx="39">
                  <c:v>5.9662420382165644</c:v>
                </c:pt>
                <c:pt idx="40">
                  <c:v>5.9662420382165644</c:v>
                </c:pt>
                <c:pt idx="41">
                  <c:v>5.9662420382165644</c:v>
                </c:pt>
                <c:pt idx="42">
                  <c:v>5.9662420382165644</c:v>
                </c:pt>
                <c:pt idx="43">
                  <c:v>5.9662420382165644</c:v>
                </c:pt>
                <c:pt idx="44">
                  <c:v>5.9662420382165644</c:v>
                </c:pt>
                <c:pt idx="45">
                  <c:v>5.9662420382165644</c:v>
                </c:pt>
                <c:pt idx="46">
                  <c:v>5.9662420382165644</c:v>
                </c:pt>
                <c:pt idx="47">
                  <c:v>5.9662420382165644</c:v>
                </c:pt>
                <c:pt idx="48">
                  <c:v>5.9662420382165644</c:v>
                </c:pt>
                <c:pt idx="49">
                  <c:v>5.9662420382165644</c:v>
                </c:pt>
                <c:pt idx="50">
                  <c:v>5.9662420382165644</c:v>
                </c:pt>
                <c:pt idx="51">
                  <c:v>5.9662420382165644</c:v>
                </c:pt>
                <c:pt idx="52">
                  <c:v>5.9662420382165644</c:v>
                </c:pt>
                <c:pt idx="53">
                  <c:v>5.9662420382165644</c:v>
                </c:pt>
                <c:pt idx="54">
                  <c:v>5.9662420382165644</c:v>
                </c:pt>
                <c:pt idx="55">
                  <c:v>5.9662420382165644</c:v>
                </c:pt>
                <c:pt idx="56">
                  <c:v>5.9662420382165644</c:v>
                </c:pt>
                <c:pt idx="57">
                  <c:v>5.9662420382165644</c:v>
                </c:pt>
                <c:pt idx="58">
                  <c:v>5.9662420382165644</c:v>
                </c:pt>
                <c:pt idx="59">
                  <c:v>5.9662420382165644</c:v>
                </c:pt>
                <c:pt idx="60">
                  <c:v>5.9662420382165644</c:v>
                </c:pt>
                <c:pt idx="61">
                  <c:v>5.9662420382165644</c:v>
                </c:pt>
                <c:pt idx="62">
                  <c:v>5.9662420382165644</c:v>
                </c:pt>
                <c:pt idx="63">
                  <c:v>5.9662420382165644</c:v>
                </c:pt>
                <c:pt idx="64">
                  <c:v>5.9662420382165644</c:v>
                </c:pt>
                <c:pt idx="65">
                  <c:v>5.9662420382165644</c:v>
                </c:pt>
                <c:pt idx="66">
                  <c:v>5.9662420382165644</c:v>
                </c:pt>
                <c:pt idx="67">
                  <c:v>5.9662420382165644</c:v>
                </c:pt>
                <c:pt idx="68">
                  <c:v>5.9662420382165644</c:v>
                </c:pt>
                <c:pt idx="69">
                  <c:v>5.9662420382165644</c:v>
                </c:pt>
                <c:pt idx="70">
                  <c:v>5.9662420382165644</c:v>
                </c:pt>
                <c:pt idx="71">
                  <c:v>5.9662420382165644</c:v>
                </c:pt>
                <c:pt idx="72">
                  <c:v>5.9662420382165644</c:v>
                </c:pt>
                <c:pt idx="73">
                  <c:v>5.9662420382165644</c:v>
                </c:pt>
                <c:pt idx="74">
                  <c:v>5.9662420382165644</c:v>
                </c:pt>
                <c:pt idx="75">
                  <c:v>5.9662420382165644</c:v>
                </c:pt>
                <c:pt idx="76">
                  <c:v>5.9662420382165644</c:v>
                </c:pt>
                <c:pt idx="77">
                  <c:v>5.9662420382165644</c:v>
                </c:pt>
                <c:pt idx="78">
                  <c:v>5.9662420382165644</c:v>
                </c:pt>
                <c:pt idx="79">
                  <c:v>5.9662420382165644</c:v>
                </c:pt>
                <c:pt idx="80">
                  <c:v>5.9662420382165644</c:v>
                </c:pt>
                <c:pt idx="81">
                  <c:v>5.9662420382165644</c:v>
                </c:pt>
                <c:pt idx="82">
                  <c:v>5.9662420382165644</c:v>
                </c:pt>
                <c:pt idx="83">
                  <c:v>5.9662420382165644</c:v>
                </c:pt>
                <c:pt idx="84">
                  <c:v>5.9662420382165644</c:v>
                </c:pt>
                <c:pt idx="85">
                  <c:v>5.9662420382165644</c:v>
                </c:pt>
                <c:pt idx="86">
                  <c:v>5.9662420382165644</c:v>
                </c:pt>
                <c:pt idx="87">
                  <c:v>5.9662420382165644</c:v>
                </c:pt>
                <c:pt idx="88">
                  <c:v>5.9662420382165644</c:v>
                </c:pt>
                <c:pt idx="89">
                  <c:v>5.9662420382165644</c:v>
                </c:pt>
                <c:pt idx="90">
                  <c:v>5.9662420382165644</c:v>
                </c:pt>
                <c:pt idx="91">
                  <c:v>5.9662420382165644</c:v>
                </c:pt>
                <c:pt idx="92">
                  <c:v>5.9662420382165644</c:v>
                </c:pt>
                <c:pt idx="93">
                  <c:v>5.9662420382165644</c:v>
                </c:pt>
                <c:pt idx="94">
                  <c:v>5.9662420382165644</c:v>
                </c:pt>
                <c:pt idx="95">
                  <c:v>5.9662420382165644</c:v>
                </c:pt>
                <c:pt idx="96">
                  <c:v>5.9662420382165644</c:v>
                </c:pt>
                <c:pt idx="97">
                  <c:v>5.9662420382165644</c:v>
                </c:pt>
                <c:pt idx="98">
                  <c:v>5.9662420382165644</c:v>
                </c:pt>
                <c:pt idx="99">
                  <c:v>5.9662420382165644</c:v>
                </c:pt>
                <c:pt idx="100">
                  <c:v>5.9662420382165644</c:v>
                </c:pt>
                <c:pt idx="101">
                  <c:v>5.9662420382165644</c:v>
                </c:pt>
                <c:pt idx="102">
                  <c:v>5.9662420382165644</c:v>
                </c:pt>
                <c:pt idx="103">
                  <c:v>5.9662420382165644</c:v>
                </c:pt>
                <c:pt idx="104">
                  <c:v>5.9662420382165644</c:v>
                </c:pt>
                <c:pt idx="105">
                  <c:v>5.9662420382165644</c:v>
                </c:pt>
                <c:pt idx="106">
                  <c:v>5.9662420382165644</c:v>
                </c:pt>
                <c:pt idx="107">
                  <c:v>5.9662420382165644</c:v>
                </c:pt>
                <c:pt idx="108">
                  <c:v>5.9662420382165644</c:v>
                </c:pt>
                <c:pt idx="109">
                  <c:v>5.9662420382165644</c:v>
                </c:pt>
                <c:pt idx="110">
                  <c:v>5.9662420382165644</c:v>
                </c:pt>
                <c:pt idx="111">
                  <c:v>5.9662420382165644</c:v>
                </c:pt>
                <c:pt idx="112">
                  <c:v>5.9662420382165644</c:v>
                </c:pt>
                <c:pt idx="113">
                  <c:v>5.9662420382165644</c:v>
                </c:pt>
                <c:pt idx="114">
                  <c:v>5.9662420382165644</c:v>
                </c:pt>
                <c:pt idx="115">
                  <c:v>5.9662420382165644</c:v>
                </c:pt>
                <c:pt idx="116">
                  <c:v>5.9662420382165644</c:v>
                </c:pt>
                <c:pt idx="117">
                  <c:v>5.9662420382165644</c:v>
                </c:pt>
                <c:pt idx="118">
                  <c:v>5.9662420382165644</c:v>
                </c:pt>
                <c:pt idx="119">
                  <c:v>5.9662420382165644</c:v>
                </c:pt>
                <c:pt idx="120">
                  <c:v>5.9662420382165644</c:v>
                </c:pt>
                <c:pt idx="121">
                  <c:v>5.9662420382165644</c:v>
                </c:pt>
                <c:pt idx="122">
                  <c:v>5.9662420382165644</c:v>
                </c:pt>
                <c:pt idx="123">
                  <c:v>5.9662420382165644</c:v>
                </c:pt>
                <c:pt idx="124">
                  <c:v>5.9662420382165644</c:v>
                </c:pt>
                <c:pt idx="125">
                  <c:v>5.9662420382165644</c:v>
                </c:pt>
                <c:pt idx="126">
                  <c:v>5.9662420382165644</c:v>
                </c:pt>
                <c:pt idx="127">
                  <c:v>5.9662420382165644</c:v>
                </c:pt>
                <c:pt idx="128">
                  <c:v>5.9662420382165644</c:v>
                </c:pt>
                <c:pt idx="129">
                  <c:v>5.9662420382165644</c:v>
                </c:pt>
                <c:pt idx="130">
                  <c:v>5.9662420382165644</c:v>
                </c:pt>
                <c:pt idx="131">
                  <c:v>5.9662420382165644</c:v>
                </c:pt>
                <c:pt idx="132">
                  <c:v>5.9662420382165644</c:v>
                </c:pt>
                <c:pt idx="133">
                  <c:v>5.9662420382165644</c:v>
                </c:pt>
                <c:pt idx="134">
                  <c:v>5.9662420382165644</c:v>
                </c:pt>
                <c:pt idx="135">
                  <c:v>5.9662420382165644</c:v>
                </c:pt>
                <c:pt idx="136">
                  <c:v>5.9662420382165644</c:v>
                </c:pt>
                <c:pt idx="137">
                  <c:v>5.9662420382165644</c:v>
                </c:pt>
                <c:pt idx="138">
                  <c:v>5.9662420382165644</c:v>
                </c:pt>
                <c:pt idx="139">
                  <c:v>5.9662420382165644</c:v>
                </c:pt>
                <c:pt idx="140">
                  <c:v>5.9662420382165644</c:v>
                </c:pt>
                <c:pt idx="141">
                  <c:v>5.9662420382165644</c:v>
                </c:pt>
                <c:pt idx="142">
                  <c:v>5.9662420382165644</c:v>
                </c:pt>
                <c:pt idx="143">
                  <c:v>5.9662420382165644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Results!$AB$4:$AB$147</c:f>
              <c:numCache>
                <c:formatCode>0.00</c:formatCode>
                <c:ptCount val="144"/>
                <c:pt idx="0">
                  <c:v>0.9662420382165644</c:v>
                </c:pt>
                <c:pt idx="1">
                  <c:v>0.9662420382165644</c:v>
                </c:pt>
                <c:pt idx="2">
                  <c:v>0.9662420382165644</c:v>
                </c:pt>
                <c:pt idx="3">
                  <c:v>0.9662420382165644</c:v>
                </c:pt>
                <c:pt idx="4">
                  <c:v>0.9662420382165644</c:v>
                </c:pt>
                <c:pt idx="5">
                  <c:v>0.9662420382165644</c:v>
                </c:pt>
                <c:pt idx="6">
                  <c:v>0.9662420382165644</c:v>
                </c:pt>
                <c:pt idx="7">
                  <c:v>0.9662420382165644</c:v>
                </c:pt>
                <c:pt idx="8">
                  <c:v>0.9662420382165644</c:v>
                </c:pt>
                <c:pt idx="9">
                  <c:v>0.9662420382165644</c:v>
                </c:pt>
                <c:pt idx="10">
                  <c:v>0.9662420382165644</c:v>
                </c:pt>
                <c:pt idx="11">
                  <c:v>0.9662420382165644</c:v>
                </c:pt>
                <c:pt idx="12">
                  <c:v>0.9662420382165644</c:v>
                </c:pt>
                <c:pt idx="13">
                  <c:v>0.9662420382165644</c:v>
                </c:pt>
                <c:pt idx="14">
                  <c:v>0.9662420382165644</c:v>
                </c:pt>
                <c:pt idx="15">
                  <c:v>0.9662420382165644</c:v>
                </c:pt>
                <c:pt idx="16">
                  <c:v>0.9662420382165644</c:v>
                </c:pt>
                <c:pt idx="17">
                  <c:v>0.9662420382165644</c:v>
                </c:pt>
                <c:pt idx="18">
                  <c:v>0.9662420382165644</c:v>
                </c:pt>
                <c:pt idx="19">
                  <c:v>0.9662420382165644</c:v>
                </c:pt>
                <c:pt idx="20">
                  <c:v>0.9662420382165644</c:v>
                </c:pt>
                <c:pt idx="21">
                  <c:v>0.9662420382165644</c:v>
                </c:pt>
                <c:pt idx="22">
                  <c:v>0.9662420382165644</c:v>
                </c:pt>
                <c:pt idx="23">
                  <c:v>0.9662420382165644</c:v>
                </c:pt>
                <c:pt idx="24">
                  <c:v>0.9662420382165644</c:v>
                </c:pt>
                <c:pt idx="25">
                  <c:v>0.9662420382165644</c:v>
                </c:pt>
                <c:pt idx="26">
                  <c:v>0.9662420382165644</c:v>
                </c:pt>
                <c:pt idx="27">
                  <c:v>0.9662420382165644</c:v>
                </c:pt>
                <c:pt idx="28">
                  <c:v>0.9662420382165644</c:v>
                </c:pt>
                <c:pt idx="29">
                  <c:v>0.9662420382165644</c:v>
                </c:pt>
                <c:pt idx="30">
                  <c:v>0.9662420382165644</c:v>
                </c:pt>
                <c:pt idx="31">
                  <c:v>0.9662420382165644</c:v>
                </c:pt>
                <c:pt idx="32">
                  <c:v>0.9662420382165644</c:v>
                </c:pt>
                <c:pt idx="33">
                  <c:v>0.9662420382165644</c:v>
                </c:pt>
                <c:pt idx="34">
                  <c:v>0.9662420382165644</c:v>
                </c:pt>
                <c:pt idx="35">
                  <c:v>0.9662420382165644</c:v>
                </c:pt>
                <c:pt idx="36">
                  <c:v>0.9662420382165644</c:v>
                </c:pt>
                <c:pt idx="37">
                  <c:v>0.9662420382165644</c:v>
                </c:pt>
                <c:pt idx="38">
                  <c:v>0.9662420382165644</c:v>
                </c:pt>
                <c:pt idx="39">
                  <c:v>0.9662420382165644</c:v>
                </c:pt>
                <c:pt idx="40">
                  <c:v>0.9662420382165644</c:v>
                </c:pt>
                <c:pt idx="41">
                  <c:v>0.9662420382165644</c:v>
                </c:pt>
                <c:pt idx="42">
                  <c:v>0.9662420382165644</c:v>
                </c:pt>
                <c:pt idx="43">
                  <c:v>0.9662420382165644</c:v>
                </c:pt>
                <c:pt idx="44">
                  <c:v>0.9662420382165644</c:v>
                </c:pt>
                <c:pt idx="45">
                  <c:v>0.9662420382165644</c:v>
                </c:pt>
                <c:pt idx="46">
                  <c:v>0.9662420382165644</c:v>
                </c:pt>
                <c:pt idx="47">
                  <c:v>0.9662420382165644</c:v>
                </c:pt>
                <c:pt idx="48">
                  <c:v>0.9662420382165644</c:v>
                </c:pt>
                <c:pt idx="49">
                  <c:v>0.9662420382165644</c:v>
                </c:pt>
                <c:pt idx="50">
                  <c:v>0.9662420382165644</c:v>
                </c:pt>
                <c:pt idx="51">
                  <c:v>0.9662420382165644</c:v>
                </c:pt>
                <c:pt idx="52">
                  <c:v>0.9662420382165644</c:v>
                </c:pt>
                <c:pt idx="53">
                  <c:v>0.9662420382165644</c:v>
                </c:pt>
                <c:pt idx="54">
                  <c:v>0.9662420382165644</c:v>
                </c:pt>
                <c:pt idx="55">
                  <c:v>0.9662420382165644</c:v>
                </c:pt>
                <c:pt idx="56">
                  <c:v>0.9662420382165644</c:v>
                </c:pt>
                <c:pt idx="57">
                  <c:v>0.9662420382165644</c:v>
                </c:pt>
                <c:pt idx="58">
                  <c:v>0.9662420382165644</c:v>
                </c:pt>
                <c:pt idx="59">
                  <c:v>0.9662420382165644</c:v>
                </c:pt>
                <c:pt idx="60">
                  <c:v>0.9662420382165644</c:v>
                </c:pt>
                <c:pt idx="61">
                  <c:v>0.9662420382165644</c:v>
                </c:pt>
                <c:pt idx="62">
                  <c:v>0.9662420382165644</c:v>
                </c:pt>
                <c:pt idx="63">
                  <c:v>0.9662420382165644</c:v>
                </c:pt>
                <c:pt idx="64">
                  <c:v>0.9662420382165644</c:v>
                </c:pt>
                <c:pt idx="65">
                  <c:v>0.9662420382165644</c:v>
                </c:pt>
                <c:pt idx="66">
                  <c:v>0.9662420382165644</c:v>
                </c:pt>
                <c:pt idx="67">
                  <c:v>0.9662420382165644</c:v>
                </c:pt>
                <c:pt idx="68">
                  <c:v>0.9662420382165644</c:v>
                </c:pt>
                <c:pt idx="69">
                  <c:v>0.9662420382165644</c:v>
                </c:pt>
                <c:pt idx="70">
                  <c:v>0.9662420382165644</c:v>
                </c:pt>
                <c:pt idx="71">
                  <c:v>0.9662420382165644</c:v>
                </c:pt>
                <c:pt idx="72">
                  <c:v>0.9662420382165644</c:v>
                </c:pt>
                <c:pt idx="73">
                  <c:v>0.9662420382165644</c:v>
                </c:pt>
                <c:pt idx="74">
                  <c:v>0.9662420382165644</c:v>
                </c:pt>
                <c:pt idx="75">
                  <c:v>0.9662420382165644</c:v>
                </c:pt>
                <c:pt idx="76">
                  <c:v>0.9662420382165644</c:v>
                </c:pt>
                <c:pt idx="77">
                  <c:v>0.9662420382165644</c:v>
                </c:pt>
                <c:pt idx="78">
                  <c:v>0.9662420382165644</c:v>
                </c:pt>
                <c:pt idx="79">
                  <c:v>0.9662420382165644</c:v>
                </c:pt>
                <c:pt idx="80">
                  <c:v>0.9662420382165644</c:v>
                </c:pt>
                <c:pt idx="81">
                  <c:v>0.9662420382165644</c:v>
                </c:pt>
                <c:pt idx="82">
                  <c:v>0.9662420382165644</c:v>
                </c:pt>
                <c:pt idx="83">
                  <c:v>0.9662420382165644</c:v>
                </c:pt>
                <c:pt idx="84">
                  <c:v>0.9662420382165644</c:v>
                </c:pt>
                <c:pt idx="85">
                  <c:v>0.9662420382165644</c:v>
                </c:pt>
                <c:pt idx="86">
                  <c:v>0.9662420382165644</c:v>
                </c:pt>
                <c:pt idx="87">
                  <c:v>0.9662420382165644</c:v>
                </c:pt>
                <c:pt idx="88">
                  <c:v>0.9662420382165644</c:v>
                </c:pt>
                <c:pt idx="89">
                  <c:v>0.9662420382165644</c:v>
                </c:pt>
                <c:pt idx="90">
                  <c:v>0.9662420382165644</c:v>
                </c:pt>
                <c:pt idx="91">
                  <c:v>0.9662420382165644</c:v>
                </c:pt>
                <c:pt idx="92">
                  <c:v>0.9662420382165644</c:v>
                </c:pt>
                <c:pt idx="93">
                  <c:v>0.9662420382165644</c:v>
                </c:pt>
                <c:pt idx="94">
                  <c:v>0.9662420382165644</c:v>
                </c:pt>
                <c:pt idx="95">
                  <c:v>0.9662420382165644</c:v>
                </c:pt>
                <c:pt idx="96">
                  <c:v>0.9662420382165644</c:v>
                </c:pt>
                <c:pt idx="97">
                  <c:v>0.9662420382165644</c:v>
                </c:pt>
                <c:pt idx="98">
                  <c:v>0.9662420382165644</c:v>
                </c:pt>
                <c:pt idx="99">
                  <c:v>0.9662420382165644</c:v>
                </c:pt>
                <c:pt idx="100">
                  <c:v>0.9662420382165644</c:v>
                </c:pt>
                <c:pt idx="101">
                  <c:v>0.9662420382165644</c:v>
                </c:pt>
                <c:pt idx="102">
                  <c:v>0.9662420382165644</c:v>
                </c:pt>
                <c:pt idx="103">
                  <c:v>0.9662420382165644</c:v>
                </c:pt>
                <c:pt idx="104">
                  <c:v>0.9662420382165644</c:v>
                </c:pt>
                <c:pt idx="105">
                  <c:v>0.9662420382165644</c:v>
                </c:pt>
                <c:pt idx="106">
                  <c:v>0.9662420382165644</c:v>
                </c:pt>
                <c:pt idx="107">
                  <c:v>0.9662420382165644</c:v>
                </c:pt>
                <c:pt idx="108">
                  <c:v>0.9662420382165644</c:v>
                </c:pt>
                <c:pt idx="109">
                  <c:v>0.9662420382165644</c:v>
                </c:pt>
                <c:pt idx="110">
                  <c:v>0.9662420382165644</c:v>
                </c:pt>
                <c:pt idx="111">
                  <c:v>0.9662420382165644</c:v>
                </c:pt>
                <c:pt idx="112">
                  <c:v>0.9662420382165644</c:v>
                </c:pt>
                <c:pt idx="113">
                  <c:v>0.9662420382165644</c:v>
                </c:pt>
                <c:pt idx="114">
                  <c:v>0.9662420382165644</c:v>
                </c:pt>
                <c:pt idx="115">
                  <c:v>0.9662420382165644</c:v>
                </c:pt>
                <c:pt idx="116">
                  <c:v>0.9662420382165644</c:v>
                </c:pt>
                <c:pt idx="117">
                  <c:v>0.9662420382165644</c:v>
                </c:pt>
                <c:pt idx="118">
                  <c:v>0.9662420382165644</c:v>
                </c:pt>
                <c:pt idx="119">
                  <c:v>0.9662420382165644</c:v>
                </c:pt>
                <c:pt idx="120">
                  <c:v>0.9662420382165644</c:v>
                </c:pt>
                <c:pt idx="121">
                  <c:v>0.9662420382165644</c:v>
                </c:pt>
                <c:pt idx="122">
                  <c:v>0.9662420382165644</c:v>
                </c:pt>
                <c:pt idx="123">
                  <c:v>0.9662420382165644</c:v>
                </c:pt>
                <c:pt idx="124">
                  <c:v>0.9662420382165644</c:v>
                </c:pt>
                <c:pt idx="125">
                  <c:v>0.9662420382165644</c:v>
                </c:pt>
                <c:pt idx="126">
                  <c:v>0.9662420382165644</c:v>
                </c:pt>
                <c:pt idx="127">
                  <c:v>0.9662420382165644</c:v>
                </c:pt>
                <c:pt idx="128">
                  <c:v>0.9662420382165644</c:v>
                </c:pt>
                <c:pt idx="129">
                  <c:v>0.9662420382165644</c:v>
                </c:pt>
                <c:pt idx="130">
                  <c:v>0.9662420382165644</c:v>
                </c:pt>
                <c:pt idx="131">
                  <c:v>0.9662420382165644</c:v>
                </c:pt>
                <c:pt idx="132">
                  <c:v>0.9662420382165644</c:v>
                </c:pt>
                <c:pt idx="133">
                  <c:v>0.9662420382165644</c:v>
                </c:pt>
                <c:pt idx="134">
                  <c:v>0.9662420382165644</c:v>
                </c:pt>
                <c:pt idx="135">
                  <c:v>0.9662420382165644</c:v>
                </c:pt>
                <c:pt idx="136">
                  <c:v>0.9662420382165644</c:v>
                </c:pt>
                <c:pt idx="137">
                  <c:v>0.9662420382165644</c:v>
                </c:pt>
                <c:pt idx="138">
                  <c:v>0.9662420382165644</c:v>
                </c:pt>
                <c:pt idx="139">
                  <c:v>0.9662420382165644</c:v>
                </c:pt>
                <c:pt idx="140">
                  <c:v>0.9662420382165644</c:v>
                </c:pt>
                <c:pt idx="141">
                  <c:v>0.9662420382165644</c:v>
                </c:pt>
                <c:pt idx="142">
                  <c:v>0.9662420382165644</c:v>
                </c:pt>
                <c:pt idx="143">
                  <c:v>0.9662420382165644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Results!$AC$4:$AC$147</c:f>
              <c:numCache>
                <c:formatCode>0.00</c:formatCode>
                <c:ptCount val="144"/>
                <c:pt idx="0">
                  <c:v>10.966242038216564</c:v>
                </c:pt>
                <c:pt idx="1">
                  <c:v>10.966242038216564</c:v>
                </c:pt>
                <c:pt idx="2">
                  <c:v>10.966242038216564</c:v>
                </c:pt>
                <c:pt idx="3">
                  <c:v>10.966242038216564</c:v>
                </c:pt>
                <c:pt idx="4">
                  <c:v>10.966242038216564</c:v>
                </c:pt>
                <c:pt idx="5">
                  <c:v>10.966242038216564</c:v>
                </c:pt>
                <c:pt idx="6">
                  <c:v>10.966242038216564</c:v>
                </c:pt>
                <c:pt idx="7">
                  <c:v>10.966242038216564</c:v>
                </c:pt>
                <c:pt idx="8">
                  <c:v>10.966242038216564</c:v>
                </c:pt>
                <c:pt idx="9">
                  <c:v>10.966242038216564</c:v>
                </c:pt>
                <c:pt idx="10">
                  <c:v>10.966242038216564</c:v>
                </c:pt>
                <c:pt idx="11">
                  <c:v>10.966242038216564</c:v>
                </c:pt>
                <c:pt idx="12">
                  <c:v>10.966242038216564</c:v>
                </c:pt>
                <c:pt idx="13">
                  <c:v>10.966242038216564</c:v>
                </c:pt>
                <c:pt idx="14">
                  <c:v>10.966242038216564</c:v>
                </c:pt>
                <c:pt idx="15">
                  <c:v>10.966242038216564</c:v>
                </c:pt>
                <c:pt idx="16">
                  <c:v>10.966242038216564</c:v>
                </c:pt>
                <c:pt idx="17">
                  <c:v>10.966242038216564</c:v>
                </c:pt>
                <c:pt idx="18">
                  <c:v>10.966242038216564</c:v>
                </c:pt>
                <c:pt idx="19">
                  <c:v>10.966242038216564</c:v>
                </c:pt>
                <c:pt idx="20">
                  <c:v>10.966242038216564</c:v>
                </c:pt>
                <c:pt idx="21">
                  <c:v>10.966242038216564</c:v>
                </c:pt>
                <c:pt idx="22">
                  <c:v>10.966242038216564</c:v>
                </c:pt>
                <c:pt idx="23">
                  <c:v>10.966242038216564</c:v>
                </c:pt>
                <c:pt idx="24">
                  <c:v>10.966242038216564</c:v>
                </c:pt>
                <c:pt idx="25">
                  <c:v>10.966242038216564</c:v>
                </c:pt>
                <c:pt idx="26">
                  <c:v>10.966242038216564</c:v>
                </c:pt>
                <c:pt idx="27">
                  <c:v>10.966242038216564</c:v>
                </c:pt>
                <c:pt idx="28">
                  <c:v>10.966242038216564</c:v>
                </c:pt>
                <c:pt idx="29">
                  <c:v>10.966242038216564</c:v>
                </c:pt>
                <c:pt idx="30">
                  <c:v>10.966242038216564</c:v>
                </c:pt>
                <c:pt idx="31">
                  <c:v>10.966242038216564</c:v>
                </c:pt>
                <c:pt idx="32">
                  <c:v>10.966242038216564</c:v>
                </c:pt>
                <c:pt idx="33">
                  <c:v>10.966242038216564</c:v>
                </c:pt>
                <c:pt idx="34">
                  <c:v>10.966242038216564</c:v>
                </c:pt>
                <c:pt idx="35">
                  <c:v>10.966242038216564</c:v>
                </c:pt>
                <c:pt idx="36">
                  <c:v>10.966242038216564</c:v>
                </c:pt>
                <c:pt idx="37">
                  <c:v>10.966242038216564</c:v>
                </c:pt>
                <c:pt idx="38">
                  <c:v>10.966242038216564</c:v>
                </c:pt>
                <c:pt idx="39">
                  <c:v>10.966242038216564</c:v>
                </c:pt>
                <c:pt idx="40">
                  <c:v>10.966242038216564</c:v>
                </c:pt>
                <c:pt idx="41">
                  <c:v>10.966242038216564</c:v>
                </c:pt>
                <c:pt idx="42">
                  <c:v>10.966242038216564</c:v>
                </c:pt>
                <c:pt idx="43">
                  <c:v>10.966242038216564</c:v>
                </c:pt>
                <c:pt idx="44">
                  <c:v>10.966242038216564</c:v>
                </c:pt>
                <c:pt idx="45">
                  <c:v>10.966242038216564</c:v>
                </c:pt>
                <c:pt idx="46">
                  <c:v>10.966242038216564</c:v>
                </c:pt>
                <c:pt idx="47">
                  <c:v>10.966242038216564</c:v>
                </c:pt>
                <c:pt idx="48">
                  <c:v>10.966242038216564</c:v>
                </c:pt>
                <c:pt idx="49">
                  <c:v>10.966242038216564</c:v>
                </c:pt>
                <c:pt idx="50">
                  <c:v>10.966242038216564</c:v>
                </c:pt>
                <c:pt idx="51">
                  <c:v>10.966242038216564</c:v>
                </c:pt>
                <c:pt idx="52">
                  <c:v>10.966242038216564</c:v>
                </c:pt>
                <c:pt idx="53">
                  <c:v>10.966242038216564</c:v>
                </c:pt>
                <c:pt idx="54">
                  <c:v>10.966242038216564</c:v>
                </c:pt>
                <c:pt idx="55">
                  <c:v>10.966242038216564</c:v>
                </c:pt>
                <c:pt idx="56">
                  <c:v>10.966242038216564</c:v>
                </c:pt>
                <c:pt idx="57">
                  <c:v>10.966242038216564</c:v>
                </c:pt>
                <c:pt idx="58">
                  <c:v>10.966242038216564</c:v>
                </c:pt>
                <c:pt idx="59">
                  <c:v>10.966242038216564</c:v>
                </c:pt>
                <c:pt idx="60">
                  <c:v>10.966242038216564</c:v>
                </c:pt>
                <c:pt idx="61">
                  <c:v>10.966242038216564</c:v>
                </c:pt>
                <c:pt idx="62">
                  <c:v>10.966242038216564</c:v>
                </c:pt>
                <c:pt idx="63">
                  <c:v>10.966242038216564</c:v>
                </c:pt>
                <c:pt idx="64">
                  <c:v>10.966242038216564</c:v>
                </c:pt>
                <c:pt idx="65">
                  <c:v>10.966242038216564</c:v>
                </c:pt>
                <c:pt idx="66">
                  <c:v>10.966242038216564</c:v>
                </c:pt>
                <c:pt idx="67">
                  <c:v>10.966242038216564</c:v>
                </c:pt>
                <c:pt idx="68">
                  <c:v>10.966242038216564</c:v>
                </c:pt>
                <c:pt idx="69">
                  <c:v>10.966242038216564</c:v>
                </c:pt>
                <c:pt idx="70">
                  <c:v>10.966242038216564</c:v>
                </c:pt>
                <c:pt idx="71">
                  <c:v>10.966242038216564</c:v>
                </c:pt>
                <c:pt idx="72">
                  <c:v>10.966242038216564</c:v>
                </c:pt>
                <c:pt idx="73">
                  <c:v>10.966242038216564</c:v>
                </c:pt>
                <c:pt idx="74">
                  <c:v>10.966242038216564</c:v>
                </c:pt>
                <c:pt idx="75">
                  <c:v>10.966242038216564</c:v>
                </c:pt>
                <c:pt idx="76">
                  <c:v>10.966242038216564</c:v>
                </c:pt>
                <c:pt idx="77">
                  <c:v>10.966242038216564</c:v>
                </c:pt>
                <c:pt idx="78">
                  <c:v>10.966242038216564</c:v>
                </c:pt>
                <c:pt idx="79">
                  <c:v>10.966242038216564</c:v>
                </c:pt>
                <c:pt idx="80">
                  <c:v>10.966242038216564</c:v>
                </c:pt>
                <c:pt idx="81">
                  <c:v>10.966242038216564</c:v>
                </c:pt>
                <c:pt idx="82">
                  <c:v>10.966242038216564</c:v>
                </c:pt>
                <c:pt idx="83">
                  <c:v>10.966242038216564</c:v>
                </c:pt>
                <c:pt idx="84">
                  <c:v>10.966242038216564</c:v>
                </c:pt>
                <c:pt idx="85">
                  <c:v>10.966242038216564</c:v>
                </c:pt>
                <c:pt idx="86">
                  <c:v>10.966242038216564</c:v>
                </c:pt>
                <c:pt idx="87">
                  <c:v>10.966242038216564</c:v>
                </c:pt>
                <c:pt idx="88">
                  <c:v>10.966242038216564</c:v>
                </c:pt>
                <c:pt idx="89">
                  <c:v>10.966242038216564</c:v>
                </c:pt>
                <c:pt idx="90">
                  <c:v>10.966242038216564</c:v>
                </c:pt>
                <c:pt idx="91">
                  <c:v>10.966242038216564</c:v>
                </c:pt>
                <c:pt idx="92">
                  <c:v>10.966242038216564</c:v>
                </c:pt>
                <c:pt idx="93">
                  <c:v>10.966242038216564</c:v>
                </c:pt>
                <c:pt idx="94">
                  <c:v>10.966242038216564</c:v>
                </c:pt>
                <c:pt idx="95">
                  <c:v>10.966242038216564</c:v>
                </c:pt>
                <c:pt idx="96">
                  <c:v>10.966242038216564</c:v>
                </c:pt>
                <c:pt idx="97">
                  <c:v>10.966242038216564</c:v>
                </c:pt>
                <c:pt idx="98">
                  <c:v>10.966242038216564</c:v>
                </c:pt>
                <c:pt idx="99">
                  <c:v>10.966242038216564</c:v>
                </c:pt>
                <c:pt idx="100">
                  <c:v>10.966242038216564</c:v>
                </c:pt>
                <c:pt idx="101">
                  <c:v>10.966242038216564</c:v>
                </c:pt>
                <c:pt idx="102">
                  <c:v>10.966242038216564</c:v>
                </c:pt>
                <c:pt idx="103">
                  <c:v>10.966242038216564</c:v>
                </c:pt>
                <c:pt idx="104">
                  <c:v>10.966242038216564</c:v>
                </c:pt>
                <c:pt idx="105">
                  <c:v>10.966242038216564</c:v>
                </c:pt>
                <c:pt idx="106">
                  <c:v>10.966242038216564</c:v>
                </c:pt>
                <c:pt idx="107">
                  <c:v>10.966242038216564</c:v>
                </c:pt>
                <c:pt idx="108">
                  <c:v>10.966242038216564</c:v>
                </c:pt>
                <c:pt idx="109">
                  <c:v>10.966242038216564</c:v>
                </c:pt>
                <c:pt idx="110">
                  <c:v>10.966242038216564</c:v>
                </c:pt>
                <c:pt idx="111">
                  <c:v>10.966242038216564</c:v>
                </c:pt>
                <c:pt idx="112">
                  <c:v>10.966242038216564</c:v>
                </c:pt>
                <c:pt idx="113">
                  <c:v>10.966242038216564</c:v>
                </c:pt>
                <c:pt idx="114">
                  <c:v>10.966242038216564</c:v>
                </c:pt>
                <c:pt idx="115">
                  <c:v>10.966242038216564</c:v>
                </c:pt>
                <c:pt idx="116">
                  <c:v>10.966242038216564</c:v>
                </c:pt>
                <c:pt idx="117">
                  <c:v>10.966242038216564</c:v>
                </c:pt>
                <c:pt idx="118">
                  <c:v>10.966242038216564</c:v>
                </c:pt>
                <c:pt idx="119">
                  <c:v>10.966242038216564</c:v>
                </c:pt>
                <c:pt idx="120">
                  <c:v>10.966242038216564</c:v>
                </c:pt>
                <c:pt idx="121">
                  <c:v>10.966242038216564</c:v>
                </c:pt>
                <c:pt idx="122">
                  <c:v>10.966242038216564</c:v>
                </c:pt>
                <c:pt idx="123">
                  <c:v>10.966242038216564</c:v>
                </c:pt>
                <c:pt idx="124">
                  <c:v>10.966242038216564</c:v>
                </c:pt>
                <c:pt idx="125">
                  <c:v>10.966242038216564</c:v>
                </c:pt>
                <c:pt idx="126">
                  <c:v>10.966242038216564</c:v>
                </c:pt>
                <c:pt idx="127">
                  <c:v>10.966242038216564</c:v>
                </c:pt>
                <c:pt idx="128">
                  <c:v>10.966242038216564</c:v>
                </c:pt>
                <c:pt idx="129">
                  <c:v>10.966242038216564</c:v>
                </c:pt>
                <c:pt idx="130">
                  <c:v>10.966242038216564</c:v>
                </c:pt>
                <c:pt idx="131">
                  <c:v>10.966242038216564</c:v>
                </c:pt>
                <c:pt idx="132">
                  <c:v>10.966242038216564</c:v>
                </c:pt>
                <c:pt idx="133">
                  <c:v>10.966242038216564</c:v>
                </c:pt>
                <c:pt idx="134">
                  <c:v>10.966242038216564</c:v>
                </c:pt>
                <c:pt idx="135">
                  <c:v>10.966242038216564</c:v>
                </c:pt>
                <c:pt idx="136">
                  <c:v>10.966242038216564</c:v>
                </c:pt>
                <c:pt idx="137">
                  <c:v>10.966242038216564</c:v>
                </c:pt>
                <c:pt idx="138">
                  <c:v>10.966242038216564</c:v>
                </c:pt>
                <c:pt idx="139">
                  <c:v>10.966242038216564</c:v>
                </c:pt>
                <c:pt idx="140">
                  <c:v>10.966242038216564</c:v>
                </c:pt>
                <c:pt idx="141">
                  <c:v>10.966242038216564</c:v>
                </c:pt>
                <c:pt idx="142">
                  <c:v>10.966242038216564</c:v>
                </c:pt>
                <c:pt idx="143">
                  <c:v>10.966242038216564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Results!$AD$4:$AD$147</c:f>
              <c:numCache>
                <c:formatCode>0.00</c:formatCode>
                <c:ptCount val="144"/>
                <c:pt idx="0">
                  <c:v>-24.585254152183897</c:v>
                </c:pt>
                <c:pt idx="1">
                  <c:v>-24.585254152183897</c:v>
                </c:pt>
                <c:pt idx="2">
                  <c:v>-24.585254152183897</c:v>
                </c:pt>
                <c:pt idx="3">
                  <c:v>-24.585254152183897</c:v>
                </c:pt>
                <c:pt idx="4">
                  <c:v>-24.585254152183897</c:v>
                </c:pt>
                <c:pt idx="5">
                  <c:v>-24.585254152183897</c:v>
                </c:pt>
                <c:pt idx="6">
                  <c:v>-24.585254152183897</c:v>
                </c:pt>
                <c:pt idx="7">
                  <c:v>-24.585254152183897</c:v>
                </c:pt>
                <c:pt idx="8">
                  <c:v>-24.585254152183897</c:v>
                </c:pt>
                <c:pt idx="9">
                  <c:v>-24.585254152183897</c:v>
                </c:pt>
                <c:pt idx="10">
                  <c:v>-24.585254152183897</c:v>
                </c:pt>
                <c:pt idx="11">
                  <c:v>-24.585254152183897</c:v>
                </c:pt>
                <c:pt idx="12">
                  <c:v>-24.585254152183897</c:v>
                </c:pt>
                <c:pt idx="13">
                  <c:v>-24.585254152183897</c:v>
                </c:pt>
                <c:pt idx="14">
                  <c:v>-24.585254152183897</c:v>
                </c:pt>
                <c:pt idx="15">
                  <c:v>-24.585254152183897</c:v>
                </c:pt>
                <c:pt idx="16">
                  <c:v>-24.585254152183897</c:v>
                </c:pt>
                <c:pt idx="17">
                  <c:v>-24.585254152183897</c:v>
                </c:pt>
                <c:pt idx="18">
                  <c:v>-24.585254152183897</c:v>
                </c:pt>
                <c:pt idx="19">
                  <c:v>-24.585254152183897</c:v>
                </c:pt>
                <c:pt idx="20">
                  <c:v>-24.585254152183897</c:v>
                </c:pt>
                <c:pt idx="21">
                  <c:v>-24.585254152183897</c:v>
                </c:pt>
                <c:pt idx="22">
                  <c:v>-24.585254152183897</c:v>
                </c:pt>
                <c:pt idx="23">
                  <c:v>-24.585254152183897</c:v>
                </c:pt>
                <c:pt idx="24">
                  <c:v>-24.585254152183897</c:v>
                </c:pt>
                <c:pt idx="25">
                  <c:v>-24.585254152183897</c:v>
                </c:pt>
                <c:pt idx="26">
                  <c:v>-24.585254152183897</c:v>
                </c:pt>
                <c:pt idx="27">
                  <c:v>-24.585254152183897</c:v>
                </c:pt>
                <c:pt idx="28">
                  <c:v>-24.585254152183897</c:v>
                </c:pt>
                <c:pt idx="29">
                  <c:v>-24.585254152183897</c:v>
                </c:pt>
                <c:pt idx="30">
                  <c:v>-24.585254152183897</c:v>
                </c:pt>
                <c:pt idx="31">
                  <c:v>-24.585254152183897</c:v>
                </c:pt>
                <c:pt idx="32">
                  <c:v>-24.585254152183897</c:v>
                </c:pt>
                <c:pt idx="33">
                  <c:v>-24.585254152183897</c:v>
                </c:pt>
                <c:pt idx="34">
                  <c:v>-24.585254152183897</c:v>
                </c:pt>
                <c:pt idx="35">
                  <c:v>-24.585254152183897</c:v>
                </c:pt>
                <c:pt idx="36">
                  <c:v>-24.585254152183897</c:v>
                </c:pt>
                <c:pt idx="37">
                  <c:v>-24.585254152183897</c:v>
                </c:pt>
                <c:pt idx="38">
                  <c:v>-24.585254152183897</c:v>
                </c:pt>
                <c:pt idx="39">
                  <c:v>-24.585254152183897</c:v>
                </c:pt>
                <c:pt idx="40">
                  <c:v>-24.585254152183897</c:v>
                </c:pt>
                <c:pt idx="41">
                  <c:v>-24.585254152183897</c:v>
                </c:pt>
                <c:pt idx="42">
                  <c:v>-24.585254152183897</c:v>
                </c:pt>
                <c:pt idx="43">
                  <c:v>-24.585254152183897</c:v>
                </c:pt>
                <c:pt idx="44">
                  <c:v>-24.585254152183897</c:v>
                </c:pt>
                <c:pt idx="45">
                  <c:v>-24.585254152183897</c:v>
                </c:pt>
                <c:pt idx="46">
                  <c:v>-24.585254152183897</c:v>
                </c:pt>
                <c:pt idx="47">
                  <c:v>-24.585254152183897</c:v>
                </c:pt>
                <c:pt idx="48">
                  <c:v>-24.585254152183897</c:v>
                </c:pt>
                <c:pt idx="49">
                  <c:v>-24.585254152183897</c:v>
                </c:pt>
                <c:pt idx="50">
                  <c:v>-24.585254152183897</c:v>
                </c:pt>
                <c:pt idx="51">
                  <c:v>-24.585254152183897</c:v>
                </c:pt>
                <c:pt idx="52">
                  <c:v>-24.585254152183897</c:v>
                </c:pt>
                <c:pt idx="53">
                  <c:v>-24.585254152183897</c:v>
                </c:pt>
                <c:pt idx="54">
                  <c:v>-24.585254152183897</c:v>
                </c:pt>
                <c:pt idx="55">
                  <c:v>-24.585254152183897</c:v>
                </c:pt>
                <c:pt idx="56">
                  <c:v>-24.585254152183897</c:v>
                </c:pt>
                <c:pt idx="57">
                  <c:v>-24.585254152183897</c:v>
                </c:pt>
                <c:pt idx="58">
                  <c:v>-24.585254152183897</c:v>
                </c:pt>
                <c:pt idx="59">
                  <c:v>-24.585254152183897</c:v>
                </c:pt>
                <c:pt idx="60">
                  <c:v>-24.585254152183897</c:v>
                </c:pt>
                <c:pt idx="61">
                  <c:v>-24.585254152183897</c:v>
                </c:pt>
                <c:pt idx="62">
                  <c:v>-24.585254152183897</c:v>
                </c:pt>
                <c:pt idx="63">
                  <c:v>-24.585254152183897</c:v>
                </c:pt>
                <c:pt idx="64">
                  <c:v>-24.585254152183897</c:v>
                </c:pt>
                <c:pt idx="65">
                  <c:v>-24.585254152183897</c:v>
                </c:pt>
                <c:pt idx="66">
                  <c:v>-24.585254152183897</c:v>
                </c:pt>
                <c:pt idx="67">
                  <c:v>-24.585254152183897</c:v>
                </c:pt>
                <c:pt idx="68">
                  <c:v>-24.585254152183897</c:v>
                </c:pt>
                <c:pt idx="69">
                  <c:v>-24.585254152183897</c:v>
                </c:pt>
                <c:pt idx="70">
                  <c:v>-24.585254152183897</c:v>
                </c:pt>
                <c:pt idx="71">
                  <c:v>-24.585254152183897</c:v>
                </c:pt>
                <c:pt idx="72">
                  <c:v>-24.585254152183897</c:v>
                </c:pt>
                <c:pt idx="73">
                  <c:v>-24.585254152183897</c:v>
                </c:pt>
                <c:pt idx="74">
                  <c:v>-24.585254152183897</c:v>
                </c:pt>
                <c:pt idx="75">
                  <c:v>-24.585254152183897</c:v>
                </c:pt>
                <c:pt idx="76">
                  <c:v>-24.585254152183897</c:v>
                </c:pt>
                <c:pt idx="77">
                  <c:v>-24.585254152183897</c:v>
                </c:pt>
                <c:pt idx="78">
                  <c:v>-24.585254152183897</c:v>
                </c:pt>
                <c:pt idx="79">
                  <c:v>-24.585254152183897</c:v>
                </c:pt>
                <c:pt idx="80">
                  <c:v>-24.585254152183897</c:v>
                </c:pt>
                <c:pt idx="81">
                  <c:v>-24.585254152183897</c:v>
                </c:pt>
                <c:pt idx="82">
                  <c:v>-24.585254152183897</c:v>
                </c:pt>
                <c:pt idx="83">
                  <c:v>-24.585254152183897</c:v>
                </c:pt>
                <c:pt idx="84">
                  <c:v>-24.585254152183897</c:v>
                </c:pt>
                <c:pt idx="85">
                  <c:v>-24.585254152183897</c:v>
                </c:pt>
                <c:pt idx="86">
                  <c:v>-24.585254152183897</c:v>
                </c:pt>
                <c:pt idx="87">
                  <c:v>-24.585254152183897</c:v>
                </c:pt>
                <c:pt idx="88">
                  <c:v>-24.585254152183897</c:v>
                </c:pt>
                <c:pt idx="89">
                  <c:v>-24.585254152183897</c:v>
                </c:pt>
                <c:pt idx="90">
                  <c:v>-24.585254152183897</c:v>
                </c:pt>
                <c:pt idx="91">
                  <c:v>-24.585254152183897</c:v>
                </c:pt>
                <c:pt idx="92">
                  <c:v>-24.585254152183897</c:v>
                </c:pt>
                <c:pt idx="93">
                  <c:v>-24.585254152183897</c:v>
                </c:pt>
                <c:pt idx="94">
                  <c:v>-24.585254152183897</c:v>
                </c:pt>
                <c:pt idx="95">
                  <c:v>-24.585254152183897</c:v>
                </c:pt>
                <c:pt idx="96">
                  <c:v>-24.585254152183897</c:v>
                </c:pt>
                <c:pt idx="97">
                  <c:v>-24.585254152183897</c:v>
                </c:pt>
                <c:pt idx="98">
                  <c:v>-24.585254152183897</c:v>
                </c:pt>
                <c:pt idx="99">
                  <c:v>-24.585254152183897</c:v>
                </c:pt>
                <c:pt idx="100">
                  <c:v>-24.585254152183897</c:v>
                </c:pt>
                <c:pt idx="101">
                  <c:v>-24.585254152183897</c:v>
                </c:pt>
                <c:pt idx="102">
                  <c:v>-24.585254152183897</c:v>
                </c:pt>
                <c:pt idx="103">
                  <c:v>-24.585254152183897</c:v>
                </c:pt>
                <c:pt idx="104">
                  <c:v>-24.585254152183897</c:v>
                </c:pt>
                <c:pt idx="105">
                  <c:v>-24.585254152183897</c:v>
                </c:pt>
                <c:pt idx="106">
                  <c:v>-24.585254152183897</c:v>
                </c:pt>
                <c:pt idx="107">
                  <c:v>-24.585254152183897</c:v>
                </c:pt>
                <c:pt idx="108">
                  <c:v>-24.585254152183897</c:v>
                </c:pt>
                <c:pt idx="109">
                  <c:v>-24.585254152183897</c:v>
                </c:pt>
                <c:pt idx="110">
                  <c:v>-24.585254152183897</c:v>
                </c:pt>
                <c:pt idx="111">
                  <c:v>-24.585254152183897</c:v>
                </c:pt>
                <c:pt idx="112">
                  <c:v>-24.585254152183897</c:v>
                </c:pt>
                <c:pt idx="113">
                  <c:v>-24.585254152183897</c:v>
                </c:pt>
                <c:pt idx="114">
                  <c:v>-24.585254152183897</c:v>
                </c:pt>
                <c:pt idx="115">
                  <c:v>-24.585254152183897</c:v>
                </c:pt>
                <c:pt idx="116">
                  <c:v>-24.585254152183897</c:v>
                </c:pt>
                <c:pt idx="117">
                  <c:v>-24.585254152183897</c:v>
                </c:pt>
                <c:pt idx="118">
                  <c:v>-24.585254152183897</c:v>
                </c:pt>
                <c:pt idx="119">
                  <c:v>-24.585254152183897</c:v>
                </c:pt>
                <c:pt idx="120">
                  <c:v>-24.585254152183897</c:v>
                </c:pt>
                <c:pt idx="121">
                  <c:v>-24.585254152183897</c:v>
                </c:pt>
                <c:pt idx="122">
                  <c:v>-24.585254152183897</c:v>
                </c:pt>
                <c:pt idx="123">
                  <c:v>-24.585254152183897</c:v>
                </c:pt>
                <c:pt idx="124">
                  <c:v>-24.585254152183897</c:v>
                </c:pt>
                <c:pt idx="125">
                  <c:v>-24.585254152183897</c:v>
                </c:pt>
                <c:pt idx="126">
                  <c:v>-24.585254152183897</c:v>
                </c:pt>
                <c:pt idx="127">
                  <c:v>-24.585254152183897</c:v>
                </c:pt>
                <c:pt idx="128">
                  <c:v>-24.585254152183897</c:v>
                </c:pt>
                <c:pt idx="129">
                  <c:v>-24.585254152183897</c:v>
                </c:pt>
                <c:pt idx="130">
                  <c:v>-24.585254152183897</c:v>
                </c:pt>
                <c:pt idx="131">
                  <c:v>-24.585254152183897</c:v>
                </c:pt>
                <c:pt idx="132">
                  <c:v>-24.585254152183897</c:v>
                </c:pt>
                <c:pt idx="133">
                  <c:v>-24.585254152183897</c:v>
                </c:pt>
                <c:pt idx="134">
                  <c:v>-24.585254152183897</c:v>
                </c:pt>
                <c:pt idx="135">
                  <c:v>-24.585254152183897</c:v>
                </c:pt>
                <c:pt idx="136">
                  <c:v>-24.585254152183897</c:v>
                </c:pt>
                <c:pt idx="137">
                  <c:v>-24.585254152183897</c:v>
                </c:pt>
                <c:pt idx="138">
                  <c:v>-24.585254152183897</c:v>
                </c:pt>
                <c:pt idx="139">
                  <c:v>-24.585254152183897</c:v>
                </c:pt>
                <c:pt idx="140">
                  <c:v>-24.585254152183897</c:v>
                </c:pt>
                <c:pt idx="141">
                  <c:v>-24.585254152183897</c:v>
                </c:pt>
                <c:pt idx="142">
                  <c:v>-24.585254152183897</c:v>
                </c:pt>
                <c:pt idx="143">
                  <c:v>-24.585254152183897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Results!$AE$4:$AE$147</c:f>
              <c:numCache>
                <c:formatCode>0.00</c:formatCode>
                <c:ptCount val="144"/>
                <c:pt idx="0">
                  <c:v>36.517738228617027</c:v>
                </c:pt>
                <c:pt idx="1">
                  <c:v>36.517738228617027</c:v>
                </c:pt>
                <c:pt idx="2">
                  <c:v>36.517738228617027</c:v>
                </c:pt>
                <c:pt idx="3">
                  <c:v>36.517738228617027</c:v>
                </c:pt>
                <c:pt idx="4">
                  <c:v>36.517738228617027</c:v>
                </c:pt>
                <c:pt idx="5">
                  <c:v>36.517738228617027</c:v>
                </c:pt>
                <c:pt idx="6">
                  <c:v>36.517738228617027</c:v>
                </c:pt>
                <c:pt idx="7">
                  <c:v>36.517738228617027</c:v>
                </c:pt>
                <c:pt idx="8">
                  <c:v>36.517738228617027</c:v>
                </c:pt>
                <c:pt idx="9">
                  <c:v>36.517738228617027</c:v>
                </c:pt>
                <c:pt idx="10">
                  <c:v>36.517738228617027</c:v>
                </c:pt>
                <c:pt idx="11">
                  <c:v>36.517738228617027</c:v>
                </c:pt>
                <c:pt idx="12">
                  <c:v>36.517738228617027</c:v>
                </c:pt>
                <c:pt idx="13">
                  <c:v>36.517738228617027</c:v>
                </c:pt>
                <c:pt idx="14">
                  <c:v>36.517738228617027</c:v>
                </c:pt>
                <c:pt idx="15">
                  <c:v>36.517738228617027</c:v>
                </c:pt>
                <c:pt idx="16">
                  <c:v>36.517738228617027</c:v>
                </c:pt>
                <c:pt idx="17">
                  <c:v>36.517738228617027</c:v>
                </c:pt>
                <c:pt idx="18">
                  <c:v>36.517738228617027</c:v>
                </c:pt>
                <c:pt idx="19">
                  <c:v>36.517738228617027</c:v>
                </c:pt>
                <c:pt idx="20">
                  <c:v>36.517738228617027</c:v>
                </c:pt>
                <c:pt idx="21">
                  <c:v>36.517738228617027</c:v>
                </c:pt>
                <c:pt idx="22">
                  <c:v>36.517738228617027</c:v>
                </c:pt>
                <c:pt idx="23">
                  <c:v>36.517738228617027</c:v>
                </c:pt>
                <c:pt idx="24">
                  <c:v>36.517738228617027</c:v>
                </c:pt>
                <c:pt idx="25">
                  <c:v>36.517738228617027</c:v>
                </c:pt>
                <c:pt idx="26">
                  <c:v>36.517738228617027</c:v>
                </c:pt>
                <c:pt idx="27">
                  <c:v>36.517738228617027</c:v>
                </c:pt>
                <c:pt idx="28">
                  <c:v>36.517738228617027</c:v>
                </c:pt>
                <c:pt idx="29">
                  <c:v>36.517738228617027</c:v>
                </c:pt>
                <c:pt idx="30">
                  <c:v>36.517738228617027</c:v>
                </c:pt>
                <c:pt idx="31">
                  <c:v>36.517738228617027</c:v>
                </c:pt>
                <c:pt idx="32">
                  <c:v>36.517738228617027</c:v>
                </c:pt>
                <c:pt idx="33">
                  <c:v>36.517738228617027</c:v>
                </c:pt>
                <c:pt idx="34">
                  <c:v>36.517738228617027</c:v>
                </c:pt>
                <c:pt idx="35">
                  <c:v>36.517738228617027</c:v>
                </c:pt>
                <c:pt idx="36">
                  <c:v>36.517738228617027</c:v>
                </c:pt>
                <c:pt idx="37">
                  <c:v>36.517738228617027</c:v>
                </c:pt>
                <c:pt idx="38">
                  <c:v>36.517738228617027</c:v>
                </c:pt>
                <c:pt idx="39">
                  <c:v>36.517738228617027</c:v>
                </c:pt>
                <c:pt idx="40">
                  <c:v>36.517738228617027</c:v>
                </c:pt>
                <c:pt idx="41">
                  <c:v>36.517738228617027</c:v>
                </c:pt>
                <c:pt idx="42">
                  <c:v>36.517738228617027</c:v>
                </c:pt>
                <c:pt idx="43">
                  <c:v>36.517738228617027</c:v>
                </c:pt>
                <c:pt idx="44">
                  <c:v>36.517738228617027</c:v>
                </c:pt>
                <c:pt idx="45">
                  <c:v>36.517738228617027</c:v>
                </c:pt>
                <c:pt idx="46">
                  <c:v>36.517738228617027</c:v>
                </c:pt>
                <c:pt idx="47">
                  <c:v>36.517738228617027</c:v>
                </c:pt>
                <c:pt idx="48">
                  <c:v>36.517738228617027</c:v>
                </c:pt>
                <c:pt idx="49">
                  <c:v>36.517738228617027</c:v>
                </c:pt>
                <c:pt idx="50">
                  <c:v>36.517738228617027</c:v>
                </c:pt>
                <c:pt idx="51">
                  <c:v>36.517738228617027</c:v>
                </c:pt>
                <c:pt idx="52">
                  <c:v>36.517738228617027</c:v>
                </c:pt>
                <c:pt idx="53">
                  <c:v>36.517738228617027</c:v>
                </c:pt>
                <c:pt idx="54">
                  <c:v>36.517738228617027</c:v>
                </c:pt>
                <c:pt idx="55">
                  <c:v>36.517738228617027</c:v>
                </c:pt>
                <c:pt idx="56">
                  <c:v>36.517738228617027</c:v>
                </c:pt>
                <c:pt idx="57">
                  <c:v>36.517738228617027</c:v>
                </c:pt>
                <c:pt idx="58">
                  <c:v>36.517738228617027</c:v>
                </c:pt>
                <c:pt idx="59">
                  <c:v>36.517738228617027</c:v>
                </c:pt>
                <c:pt idx="60">
                  <c:v>36.517738228617027</c:v>
                </c:pt>
                <c:pt idx="61">
                  <c:v>36.517738228617027</c:v>
                </c:pt>
                <c:pt idx="62">
                  <c:v>36.517738228617027</c:v>
                </c:pt>
                <c:pt idx="63">
                  <c:v>36.517738228617027</c:v>
                </c:pt>
                <c:pt idx="64">
                  <c:v>36.517738228617027</c:v>
                </c:pt>
                <c:pt idx="65">
                  <c:v>36.517738228617027</c:v>
                </c:pt>
                <c:pt idx="66">
                  <c:v>36.517738228617027</c:v>
                </c:pt>
                <c:pt idx="67">
                  <c:v>36.517738228617027</c:v>
                </c:pt>
                <c:pt idx="68">
                  <c:v>36.517738228617027</c:v>
                </c:pt>
                <c:pt idx="69">
                  <c:v>36.517738228617027</c:v>
                </c:pt>
                <c:pt idx="70">
                  <c:v>36.517738228617027</c:v>
                </c:pt>
                <c:pt idx="71">
                  <c:v>36.517738228617027</c:v>
                </c:pt>
                <c:pt idx="72">
                  <c:v>36.517738228617027</c:v>
                </c:pt>
                <c:pt idx="73">
                  <c:v>36.517738228617027</c:v>
                </c:pt>
                <c:pt idx="74">
                  <c:v>36.517738228617027</c:v>
                </c:pt>
                <c:pt idx="75">
                  <c:v>36.517738228617027</c:v>
                </c:pt>
                <c:pt idx="76">
                  <c:v>36.517738228617027</c:v>
                </c:pt>
                <c:pt idx="77">
                  <c:v>36.517738228617027</c:v>
                </c:pt>
                <c:pt idx="78">
                  <c:v>36.517738228617027</c:v>
                </c:pt>
                <c:pt idx="79">
                  <c:v>36.517738228617027</c:v>
                </c:pt>
                <c:pt idx="80">
                  <c:v>36.517738228617027</c:v>
                </c:pt>
                <c:pt idx="81">
                  <c:v>36.517738228617027</c:v>
                </c:pt>
                <c:pt idx="82">
                  <c:v>36.517738228617027</c:v>
                </c:pt>
                <c:pt idx="83">
                  <c:v>36.517738228617027</c:v>
                </c:pt>
                <c:pt idx="84">
                  <c:v>36.517738228617027</c:v>
                </c:pt>
                <c:pt idx="85">
                  <c:v>36.517738228617027</c:v>
                </c:pt>
                <c:pt idx="86">
                  <c:v>36.517738228617027</c:v>
                </c:pt>
                <c:pt idx="87">
                  <c:v>36.517738228617027</c:v>
                </c:pt>
                <c:pt idx="88">
                  <c:v>36.517738228617027</c:v>
                </c:pt>
                <c:pt idx="89">
                  <c:v>36.517738228617027</c:v>
                </c:pt>
                <c:pt idx="90">
                  <c:v>36.517738228617027</c:v>
                </c:pt>
                <c:pt idx="91">
                  <c:v>36.517738228617027</c:v>
                </c:pt>
                <c:pt idx="92">
                  <c:v>36.517738228617027</c:v>
                </c:pt>
                <c:pt idx="93">
                  <c:v>36.517738228617027</c:v>
                </c:pt>
                <c:pt idx="94">
                  <c:v>36.517738228617027</c:v>
                </c:pt>
                <c:pt idx="95">
                  <c:v>36.517738228617027</c:v>
                </c:pt>
                <c:pt idx="96">
                  <c:v>36.517738228617027</c:v>
                </c:pt>
                <c:pt idx="97">
                  <c:v>36.517738228617027</c:v>
                </c:pt>
                <c:pt idx="98">
                  <c:v>36.517738228617027</c:v>
                </c:pt>
                <c:pt idx="99">
                  <c:v>36.517738228617027</c:v>
                </c:pt>
                <c:pt idx="100">
                  <c:v>36.517738228617027</c:v>
                </c:pt>
                <c:pt idx="101">
                  <c:v>36.517738228617027</c:v>
                </c:pt>
                <c:pt idx="102">
                  <c:v>36.517738228617027</c:v>
                </c:pt>
                <c:pt idx="103">
                  <c:v>36.517738228617027</c:v>
                </c:pt>
                <c:pt idx="104">
                  <c:v>36.517738228617027</c:v>
                </c:pt>
                <c:pt idx="105">
                  <c:v>36.517738228617027</c:v>
                </c:pt>
                <c:pt idx="106">
                  <c:v>36.517738228617027</c:v>
                </c:pt>
                <c:pt idx="107">
                  <c:v>36.517738228617027</c:v>
                </c:pt>
                <c:pt idx="108">
                  <c:v>36.517738228617027</c:v>
                </c:pt>
                <c:pt idx="109">
                  <c:v>36.517738228617027</c:v>
                </c:pt>
                <c:pt idx="110">
                  <c:v>36.517738228617027</c:v>
                </c:pt>
                <c:pt idx="111">
                  <c:v>36.517738228617027</c:v>
                </c:pt>
                <c:pt idx="112">
                  <c:v>36.517738228617027</c:v>
                </c:pt>
                <c:pt idx="113">
                  <c:v>36.517738228617027</c:v>
                </c:pt>
                <c:pt idx="114">
                  <c:v>36.517738228617027</c:v>
                </c:pt>
                <c:pt idx="115">
                  <c:v>36.517738228617027</c:v>
                </c:pt>
                <c:pt idx="116">
                  <c:v>36.517738228617027</c:v>
                </c:pt>
                <c:pt idx="117">
                  <c:v>36.517738228617027</c:v>
                </c:pt>
                <c:pt idx="118">
                  <c:v>36.517738228617027</c:v>
                </c:pt>
                <c:pt idx="119">
                  <c:v>36.517738228617027</c:v>
                </c:pt>
                <c:pt idx="120">
                  <c:v>36.517738228617027</c:v>
                </c:pt>
                <c:pt idx="121">
                  <c:v>36.517738228617027</c:v>
                </c:pt>
                <c:pt idx="122">
                  <c:v>36.517738228617027</c:v>
                </c:pt>
                <c:pt idx="123">
                  <c:v>36.517738228617027</c:v>
                </c:pt>
                <c:pt idx="124">
                  <c:v>36.517738228617027</c:v>
                </c:pt>
                <c:pt idx="125">
                  <c:v>36.517738228617027</c:v>
                </c:pt>
                <c:pt idx="126">
                  <c:v>36.517738228617027</c:v>
                </c:pt>
                <c:pt idx="127">
                  <c:v>36.517738228617027</c:v>
                </c:pt>
                <c:pt idx="128">
                  <c:v>36.517738228617027</c:v>
                </c:pt>
                <c:pt idx="129">
                  <c:v>36.517738228617027</c:v>
                </c:pt>
                <c:pt idx="130">
                  <c:v>36.517738228617027</c:v>
                </c:pt>
                <c:pt idx="131">
                  <c:v>36.517738228617027</c:v>
                </c:pt>
                <c:pt idx="132">
                  <c:v>36.517738228617027</c:v>
                </c:pt>
                <c:pt idx="133">
                  <c:v>36.517738228617027</c:v>
                </c:pt>
                <c:pt idx="134">
                  <c:v>36.517738228617027</c:v>
                </c:pt>
                <c:pt idx="135">
                  <c:v>36.517738228617027</c:v>
                </c:pt>
                <c:pt idx="136">
                  <c:v>36.517738228617027</c:v>
                </c:pt>
                <c:pt idx="137">
                  <c:v>36.517738228617027</c:v>
                </c:pt>
                <c:pt idx="138">
                  <c:v>36.517738228617027</c:v>
                </c:pt>
                <c:pt idx="139">
                  <c:v>36.517738228617027</c:v>
                </c:pt>
                <c:pt idx="140">
                  <c:v>36.517738228617027</c:v>
                </c:pt>
                <c:pt idx="141">
                  <c:v>36.517738228617027</c:v>
                </c:pt>
                <c:pt idx="142">
                  <c:v>36.517738228617027</c:v>
                </c:pt>
                <c:pt idx="143">
                  <c:v>36.517738228617027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4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2022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Results!$S$4:$S$147</c:f>
              <c:numCache>
                <c:formatCode>0.00</c:formatCode>
                <c:ptCount val="144"/>
                <c:pt idx="0">
                  <c:v>-4.7468354430379893</c:v>
                </c:pt>
                <c:pt idx="1">
                  <c:v>-6.5934065934065842</c:v>
                </c:pt>
                <c:pt idx="2">
                  <c:v>1.6648168701442856</c:v>
                </c:pt>
                <c:pt idx="3">
                  <c:v>-4.131316857248243</c:v>
                </c:pt>
                <c:pt idx="4">
                  <c:v>-1.7377567140600281</c:v>
                </c:pt>
                <c:pt idx="5">
                  <c:v>-1.6177636796193477</c:v>
                </c:pt>
                <c:pt idx="6">
                  <c:v>-2.7620649238138935</c:v>
                </c:pt>
                <c:pt idx="7">
                  <c:v>-4.0367256808584679</c:v>
                </c:pt>
                <c:pt idx="8">
                  <c:v>0.381850183467078</c:v>
                </c:pt>
                <c:pt idx="9">
                  <c:v>-6.0200668896321163</c:v>
                </c:pt>
                <c:pt idx="10">
                  <c:v>-1.330376940133045</c:v>
                </c:pt>
                <c:pt idx="11">
                  <c:v>-3.7694013303769403</c:v>
                </c:pt>
                <c:pt idx="12">
                  <c:v>-3.6558345642540493</c:v>
                </c:pt>
                <c:pt idx="13">
                  <c:v>-3.2250738133091055</c:v>
                </c:pt>
                <c:pt idx="14">
                  <c:v>-1.2515842839036784</c:v>
                </c:pt>
                <c:pt idx="15">
                  <c:v>-2.7174467217293832</c:v>
                </c:pt>
                <c:pt idx="16">
                  <c:v>-2.2198977219897773</c:v>
                </c:pt>
                <c:pt idx="17">
                  <c:v>-2.6803017202826287</c:v>
                </c:pt>
                <c:pt idx="18">
                  <c:v>-3.2899013157894683</c:v>
                </c:pt>
                <c:pt idx="19">
                  <c:v>-1.9539782608695573</c:v>
                </c:pt>
                <c:pt idx="20">
                  <c:v>-5.6485492801771908</c:v>
                </c:pt>
                <c:pt idx="21">
                  <c:v>-2.8472088724584226</c:v>
                </c:pt>
                <c:pt idx="22">
                  <c:v>-2.5356576862123585</c:v>
                </c:pt>
                <c:pt idx="23">
                  <c:v>-1.9314231438974043</c:v>
                </c:pt>
                <c:pt idx="24">
                  <c:v>-6.2124687770810993</c:v>
                </c:pt>
                <c:pt idx="25">
                  <c:v>-5.1974356987914385</c:v>
                </c:pt>
                <c:pt idx="26">
                  <c:v>-4.690087080997249</c:v>
                </c:pt>
                <c:pt idx="27">
                  <c:v>-3.3222591362126277</c:v>
                </c:pt>
                <c:pt idx="28">
                  <c:v>-1.5151515151515136</c:v>
                </c:pt>
                <c:pt idx="29">
                  <c:v>-5.683060109289614</c:v>
                </c:pt>
                <c:pt idx="30">
                  <c:v>-3.5609397944199856</c:v>
                </c:pt>
                <c:pt idx="31">
                  <c:v>-2.8590878148400276</c:v>
                </c:pt>
                <c:pt idx="32">
                  <c:v>-1.0253983278119674</c:v>
                </c:pt>
                <c:pt idx="33">
                  <c:v>-1.3406739052862306</c:v>
                </c:pt>
                <c:pt idx="34">
                  <c:v>5.6573088092933252</c:v>
                </c:pt>
                <c:pt idx="35">
                  <c:v>8.9100346020761307</c:v>
                </c:pt>
                <c:pt idx="36">
                  <c:v>2.6143790849673043</c:v>
                </c:pt>
                <c:pt idx="37">
                  <c:v>-3.9130434782608607</c:v>
                </c:pt>
                <c:pt idx="38">
                  <c:v>-6.0773480662983328</c:v>
                </c:pt>
                <c:pt idx="39">
                  <c:v>-2.9487652045705892</c:v>
                </c:pt>
                <c:pt idx="40">
                  <c:v>7.8298257524326829</c:v>
                </c:pt>
                <c:pt idx="41">
                  <c:v>-2.2788415888589917</c:v>
                </c:pt>
                <c:pt idx="42">
                  <c:v>-1.1949557612122483</c:v>
                </c:pt>
                <c:pt idx="43">
                  <c:v>-0.73902108725091498</c:v>
                </c:pt>
                <c:pt idx="44">
                  <c:v>-0.60248150799333211</c:v>
                </c:pt>
                <c:pt idx="45">
                  <c:v>30.195129870129868</c:v>
                </c:pt>
                <c:pt idx="46">
                  <c:v>-4.3738074398249598</c:v>
                </c:pt>
                <c:pt idx="47">
                  <c:v>-4.4096582138919507</c:v>
                </c:pt>
                <c:pt idx="48">
                  <c:v>-3.2696914033798756</c:v>
                </c:pt>
                <c:pt idx="49">
                  <c:v>-2.9433423913043488</c:v>
                </c:pt>
                <c:pt idx="50">
                  <c:v>-2.4664822134387374</c:v>
                </c:pt>
                <c:pt idx="51">
                  <c:v>-2.7200855789312741</c:v>
                </c:pt>
                <c:pt idx="52">
                  <c:v>-1.0962618632578041</c:v>
                </c:pt>
                <c:pt idx="53">
                  <c:v>-1.6532843471304575</c:v>
                </c:pt>
                <c:pt idx="54">
                  <c:v>0</c:v>
                </c:pt>
                <c:pt idx="55">
                  <c:v>0.21786492374728295</c:v>
                </c:pt>
                <c:pt idx="56">
                  <c:v>-2.6229508196721305</c:v>
                </c:pt>
                <c:pt idx="57">
                  <c:v>-2.9845246868091566</c:v>
                </c:pt>
                <c:pt idx="58">
                  <c:v>3.7037037037037099</c:v>
                </c:pt>
                <c:pt idx="61">
                  <c:v>-3.6979670861568219</c:v>
                </c:pt>
                <c:pt idx="62">
                  <c:v>-1.83748955971842</c:v>
                </c:pt>
                <c:pt idx="63">
                  <c:v>0.98039215686273906</c:v>
                </c:pt>
                <c:pt idx="64">
                  <c:v>-2.4175824175824108</c:v>
                </c:pt>
                <c:pt idx="65">
                  <c:v>0.55432372505543281</c:v>
                </c:pt>
                <c:pt idx="66">
                  <c:v>3.1617647058823515</c:v>
                </c:pt>
                <c:pt idx="67">
                  <c:v>-2.0762807492665281</c:v>
                </c:pt>
                <c:pt idx="68">
                  <c:v>-1.0936757013789851</c:v>
                </c:pt>
                <c:pt idx="69">
                  <c:v>-1.1719745222930003</c:v>
                </c:pt>
                <c:pt idx="70">
                  <c:v>-1.1470200728512692</c:v>
                </c:pt>
                <c:pt idx="71">
                  <c:v>-0.2983204558336634</c:v>
                </c:pt>
                <c:pt idx="72">
                  <c:v>-9.7859327217122889</c:v>
                </c:pt>
                <c:pt idx="73">
                  <c:v>-17.841409691630695</c:v>
                </c:pt>
                <c:pt idx="74">
                  <c:v>-13.45093715545754</c:v>
                </c:pt>
                <c:pt idx="75">
                  <c:v>-8.8560885608856577</c:v>
                </c:pt>
                <c:pt idx="76">
                  <c:v>-13.853107344632724</c:v>
                </c:pt>
                <c:pt idx="77">
                  <c:v>-8.0752212389381111</c:v>
                </c:pt>
                <c:pt idx="78">
                  <c:v>-2.6652505942446867</c:v>
                </c:pt>
                <c:pt idx="79">
                  <c:v>-1.9205451870208265</c:v>
                </c:pt>
                <c:pt idx="80">
                  <c:v>-2.934422807383779</c:v>
                </c:pt>
                <c:pt idx="81">
                  <c:v>2.2508038585210537</c:v>
                </c:pt>
                <c:pt idx="82">
                  <c:v>4.8780487804875756</c:v>
                </c:pt>
                <c:pt idx="83">
                  <c:v>-1.6629711751658061</c:v>
                </c:pt>
                <c:pt idx="84">
                  <c:v>0.1104158998896741</c:v>
                </c:pt>
                <c:pt idx="85">
                  <c:v>5.265536723163839</c:v>
                </c:pt>
                <c:pt idx="86">
                  <c:v>-2.3490461926532875</c:v>
                </c:pt>
                <c:pt idx="87">
                  <c:v>-0.66812872953537561</c:v>
                </c:pt>
                <c:pt idx="88">
                  <c:v>-1.0965167189740095</c:v>
                </c:pt>
                <c:pt idx="89">
                  <c:v>-0.62058060088908573</c:v>
                </c:pt>
                <c:pt idx="90">
                  <c:v>5.0632911392404969</c:v>
                </c:pt>
                <c:pt idx="91">
                  <c:v>-4.6357615894039688</c:v>
                </c:pt>
                <c:pt idx="92">
                  <c:v>6.2844542447629506</c:v>
                </c:pt>
                <c:pt idx="93">
                  <c:v>-1.8362100624311439</c:v>
                </c:pt>
                <c:pt idx="94">
                  <c:v>2.9445073612683932</c:v>
                </c:pt>
                <c:pt idx="95">
                  <c:v>-1.5031645569620178</c:v>
                </c:pt>
                <c:pt idx="96">
                  <c:v>-0.70354320672953419</c:v>
                </c:pt>
                <c:pt idx="97">
                  <c:v>-1.4707589890467256</c:v>
                </c:pt>
                <c:pt idx="98">
                  <c:v>-1.8344519015659988</c:v>
                </c:pt>
                <c:pt idx="99">
                  <c:v>-8.038585209003223</c:v>
                </c:pt>
                <c:pt idx="100">
                  <c:v>-10.129310344827577</c:v>
                </c:pt>
                <c:pt idx="101">
                  <c:v>-9.8468271334792057</c:v>
                </c:pt>
                <c:pt idx="102">
                  <c:v>-5.7388809182209526</c:v>
                </c:pt>
                <c:pt idx="103">
                  <c:v>-3.9339814605471459</c:v>
                </c:pt>
                <c:pt idx="104">
                  <c:v>-4.5332065303534748</c:v>
                </c:pt>
                <c:pt idx="105">
                  <c:v>-1.1064654293289737</c:v>
                </c:pt>
                <c:pt idx="106">
                  <c:v>-1.1233343662844715</c:v>
                </c:pt>
                <c:pt idx="107">
                  <c:v>-1.1849607982893746</c:v>
                </c:pt>
                <c:pt idx="108">
                  <c:v>-8.7096774193548416</c:v>
                </c:pt>
                <c:pt idx="109">
                  <c:v>-8.4745762711864341</c:v>
                </c:pt>
                <c:pt idx="110">
                  <c:v>1.3129102844639022</c:v>
                </c:pt>
                <c:pt idx="111">
                  <c:v>3.867403314917131</c:v>
                </c:pt>
                <c:pt idx="112">
                  <c:v>-2.8726532458719847</c:v>
                </c:pt>
                <c:pt idx="113">
                  <c:v>-1.5328697850821809</c:v>
                </c:pt>
                <c:pt idx="114">
                  <c:v>-7.6413652572595858E-2</c:v>
                </c:pt>
                <c:pt idx="115">
                  <c:v>-0.22081896718707775</c:v>
                </c:pt>
                <c:pt idx="116">
                  <c:v>0.6975288401347256</c:v>
                </c:pt>
                <c:pt idx="117">
                  <c:v>24.172185430456512</c:v>
                </c:pt>
                <c:pt idx="118">
                  <c:v>2.8634361233508816</c:v>
                </c:pt>
                <c:pt idx="119">
                  <c:v>-5.8434399117972244</c:v>
                </c:pt>
                <c:pt idx="120">
                  <c:v>-3.4811286185400072</c:v>
                </c:pt>
                <c:pt idx="121">
                  <c:v>-4.4860234445453919</c:v>
                </c:pt>
                <c:pt idx="122">
                  <c:v>-2.6023484608064584</c:v>
                </c:pt>
                <c:pt idx="123">
                  <c:v>-0.63191153238548692</c:v>
                </c:pt>
                <c:pt idx="124">
                  <c:v>-1.0990286753607912</c:v>
                </c:pt>
                <c:pt idx="125">
                  <c:v>-0.94477393973716717</c:v>
                </c:pt>
                <c:pt idx="126">
                  <c:v>-1.6393442622950833</c:v>
                </c:pt>
                <c:pt idx="127">
                  <c:v>-3.0434782608695619</c:v>
                </c:pt>
                <c:pt idx="128">
                  <c:v>-3.8293216630196825</c:v>
                </c:pt>
                <c:pt idx="129">
                  <c:v>-5.315614617940188</c:v>
                </c:pt>
                <c:pt idx="130">
                  <c:v>-2.8416779431664412</c:v>
                </c:pt>
                <c:pt idx="131">
                  <c:v>1.6758893280632319</c:v>
                </c:pt>
                <c:pt idx="132">
                  <c:v>-1.1984292926717361</c:v>
                </c:pt>
                <c:pt idx="133">
                  <c:v>-1.607903913211937</c:v>
                </c:pt>
                <c:pt idx="134">
                  <c:v>-1.8646140994659746</c:v>
                </c:pt>
                <c:pt idx="135">
                  <c:v>-9.5846645367412222</c:v>
                </c:pt>
                <c:pt idx="136">
                  <c:v>-5.2631578947368407</c:v>
                </c:pt>
                <c:pt idx="137">
                  <c:v>-6.2844542447629506</c:v>
                </c:pt>
                <c:pt idx="138">
                  <c:v>-6.0751104565537606</c:v>
                </c:pt>
                <c:pt idx="139">
                  <c:v>-4.8332198774676618</c:v>
                </c:pt>
                <c:pt idx="140">
                  <c:v>-3.2564021498577227</c:v>
                </c:pt>
                <c:pt idx="141">
                  <c:v>-1.8854463921728455</c:v>
                </c:pt>
                <c:pt idx="142">
                  <c:v>-9.6369688056351155</c:v>
                </c:pt>
                <c:pt idx="143">
                  <c:v>-1.1683562743407527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(-2.15%)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Results!$AF$4:$AF$147</c:f>
              <c:numCache>
                <c:formatCode>0.00</c:formatCode>
                <c:ptCount val="144"/>
                <c:pt idx="0">
                  <c:v>-2.1480892356281527</c:v>
                </c:pt>
                <c:pt idx="1">
                  <c:v>-2.1480892356281527</c:v>
                </c:pt>
                <c:pt idx="2">
                  <c:v>-2.1480892356281527</c:v>
                </c:pt>
                <c:pt idx="3">
                  <c:v>-2.1480892356281527</c:v>
                </c:pt>
                <c:pt idx="4">
                  <c:v>-2.1480892356281527</c:v>
                </c:pt>
                <c:pt idx="5">
                  <c:v>-2.1480892356281527</c:v>
                </c:pt>
                <c:pt idx="6">
                  <c:v>-2.1480892356281527</c:v>
                </c:pt>
                <c:pt idx="7">
                  <c:v>-2.1480892356281527</c:v>
                </c:pt>
                <c:pt idx="8">
                  <c:v>-2.1480892356281527</c:v>
                </c:pt>
                <c:pt idx="9">
                  <c:v>-2.1480892356281527</c:v>
                </c:pt>
                <c:pt idx="10">
                  <c:v>-2.1480892356281527</c:v>
                </c:pt>
                <c:pt idx="11">
                  <c:v>-2.1480892356281527</c:v>
                </c:pt>
                <c:pt idx="12">
                  <c:v>-2.1480892356281527</c:v>
                </c:pt>
                <c:pt idx="13">
                  <c:v>-2.1480892356281527</c:v>
                </c:pt>
                <c:pt idx="14">
                  <c:v>-2.1480892356281527</c:v>
                </c:pt>
                <c:pt idx="15">
                  <c:v>-2.1480892356281527</c:v>
                </c:pt>
                <c:pt idx="16">
                  <c:v>-2.1480892356281527</c:v>
                </c:pt>
                <c:pt idx="17">
                  <c:v>-2.1480892356281527</c:v>
                </c:pt>
                <c:pt idx="18">
                  <c:v>-2.1480892356281527</c:v>
                </c:pt>
                <c:pt idx="19">
                  <c:v>-2.1480892356281527</c:v>
                </c:pt>
                <c:pt idx="20">
                  <c:v>-2.1480892356281527</c:v>
                </c:pt>
                <c:pt idx="21">
                  <c:v>-2.1480892356281527</c:v>
                </c:pt>
                <c:pt idx="22">
                  <c:v>-2.1480892356281527</c:v>
                </c:pt>
                <c:pt idx="23">
                  <c:v>-2.1480892356281527</c:v>
                </c:pt>
                <c:pt idx="24">
                  <c:v>-2.1480892356281527</c:v>
                </c:pt>
                <c:pt idx="25">
                  <c:v>-2.1480892356281527</c:v>
                </c:pt>
                <c:pt idx="26">
                  <c:v>-2.1480892356281527</c:v>
                </c:pt>
                <c:pt idx="27">
                  <c:v>-2.1480892356281527</c:v>
                </c:pt>
                <c:pt idx="28">
                  <c:v>-2.1480892356281527</c:v>
                </c:pt>
                <c:pt idx="29">
                  <c:v>-2.1480892356281527</c:v>
                </c:pt>
                <c:pt idx="30">
                  <c:v>-2.1480892356281527</c:v>
                </c:pt>
                <c:pt idx="31">
                  <c:v>-2.1480892356281527</c:v>
                </c:pt>
                <c:pt idx="32">
                  <c:v>-2.1480892356281527</c:v>
                </c:pt>
                <c:pt idx="33">
                  <c:v>-2.1480892356281527</c:v>
                </c:pt>
                <c:pt idx="34">
                  <c:v>-2.1480892356281527</c:v>
                </c:pt>
                <c:pt idx="35">
                  <c:v>-2.1480892356281527</c:v>
                </c:pt>
                <c:pt idx="36">
                  <c:v>-2.1480892356281527</c:v>
                </c:pt>
                <c:pt idx="37">
                  <c:v>-2.1480892356281527</c:v>
                </c:pt>
                <c:pt idx="38">
                  <c:v>-2.1480892356281527</c:v>
                </c:pt>
                <c:pt idx="39">
                  <c:v>-2.1480892356281527</c:v>
                </c:pt>
                <c:pt idx="40">
                  <c:v>-2.1480892356281527</c:v>
                </c:pt>
                <c:pt idx="41">
                  <c:v>-2.1480892356281527</c:v>
                </c:pt>
                <c:pt idx="42">
                  <c:v>-2.1480892356281527</c:v>
                </c:pt>
                <c:pt idx="43">
                  <c:v>-2.1480892356281527</c:v>
                </c:pt>
                <c:pt idx="44">
                  <c:v>-2.1480892356281527</c:v>
                </c:pt>
                <c:pt idx="45">
                  <c:v>-2.1480892356281527</c:v>
                </c:pt>
                <c:pt idx="46">
                  <c:v>-2.1480892356281527</c:v>
                </c:pt>
                <c:pt idx="47">
                  <c:v>-2.1480892356281527</c:v>
                </c:pt>
                <c:pt idx="48">
                  <c:v>-2.1480892356281527</c:v>
                </c:pt>
                <c:pt idx="49">
                  <c:v>-2.1480892356281527</c:v>
                </c:pt>
                <c:pt idx="50">
                  <c:v>-2.1480892356281527</c:v>
                </c:pt>
                <c:pt idx="51">
                  <c:v>-2.1480892356281527</c:v>
                </c:pt>
                <c:pt idx="52">
                  <c:v>-2.1480892356281527</c:v>
                </c:pt>
                <c:pt idx="53">
                  <c:v>-2.1480892356281527</c:v>
                </c:pt>
                <c:pt idx="54">
                  <c:v>-2.1480892356281527</c:v>
                </c:pt>
                <c:pt idx="55">
                  <c:v>-2.1480892356281527</c:v>
                </c:pt>
                <c:pt idx="56">
                  <c:v>-2.1480892356281527</c:v>
                </c:pt>
                <c:pt idx="57">
                  <c:v>-2.1480892356281527</c:v>
                </c:pt>
                <c:pt idx="58">
                  <c:v>-2.1480892356281527</c:v>
                </c:pt>
                <c:pt idx="59">
                  <c:v>-2.1480892356281527</c:v>
                </c:pt>
                <c:pt idx="60">
                  <c:v>-2.1480892356281527</c:v>
                </c:pt>
                <c:pt idx="61">
                  <c:v>-2.1480892356281527</c:v>
                </c:pt>
                <c:pt idx="62">
                  <c:v>-2.1480892356281527</c:v>
                </c:pt>
                <c:pt idx="63">
                  <c:v>-2.1480892356281527</c:v>
                </c:pt>
                <c:pt idx="64">
                  <c:v>-2.1480892356281527</c:v>
                </c:pt>
                <c:pt idx="65">
                  <c:v>-2.1480892356281527</c:v>
                </c:pt>
                <c:pt idx="66">
                  <c:v>-2.1480892356281527</c:v>
                </c:pt>
                <c:pt idx="67">
                  <c:v>-2.1480892356281527</c:v>
                </c:pt>
                <c:pt idx="68">
                  <c:v>-2.1480892356281527</c:v>
                </c:pt>
                <c:pt idx="69">
                  <c:v>-2.1480892356281527</c:v>
                </c:pt>
                <c:pt idx="70">
                  <c:v>-2.1480892356281527</c:v>
                </c:pt>
                <c:pt idx="71">
                  <c:v>-2.1480892356281527</c:v>
                </c:pt>
                <c:pt idx="72">
                  <c:v>-2.1480892356281527</c:v>
                </c:pt>
                <c:pt idx="73">
                  <c:v>-2.1480892356281527</c:v>
                </c:pt>
                <c:pt idx="74">
                  <c:v>-2.1480892356281527</c:v>
                </c:pt>
                <c:pt idx="75">
                  <c:v>-2.1480892356281527</c:v>
                </c:pt>
                <c:pt idx="76">
                  <c:v>-2.1480892356281527</c:v>
                </c:pt>
                <c:pt idx="77">
                  <c:v>-2.1480892356281527</c:v>
                </c:pt>
                <c:pt idx="78">
                  <c:v>-2.1480892356281527</c:v>
                </c:pt>
                <c:pt idx="79">
                  <c:v>-2.1480892356281527</c:v>
                </c:pt>
                <c:pt idx="80">
                  <c:v>-2.1480892356281527</c:v>
                </c:pt>
                <c:pt idx="81">
                  <c:v>-2.1480892356281527</c:v>
                </c:pt>
                <c:pt idx="82">
                  <c:v>-2.1480892356281527</c:v>
                </c:pt>
                <c:pt idx="83">
                  <c:v>-2.1480892356281527</c:v>
                </c:pt>
                <c:pt idx="84">
                  <c:v>-2.1480892356281527</c:v>
                </c:pt>
                <c:pt idx="85">
                  <c:v>-2.1480892356281527</c:v>
                </c:pt>
                <c:pt idx="86">
                  <c:v>-2.1480892356281527</c:v>
                </c:pt>
                <c:pt idx="87">
                  <c:v>-2.1480892356281527</c:v>
                </c:pt>
                <c:pt idx="88">
                  <c:v>-2.1480892356281527</c:v>
                </c:pt>
                <c:pt idx="89">
                  <c:v>-2.1480892356281527</c:v>
                </c:pt>
                <c:pt idx="90">
                  <c:v>-2.1480892356281527</c:v>
                </c:pt>
                <c:pt idx="91">
                  <c:v>-2.1480892356281527</c:v>
                </c:pt>
                <c:pt idx="92">
                  <c:v>-2.1480892356281527</c:v>
                </c:pt>
                <c:pt idx="93">
                  <c:v>-2.1480892356281527</c:v>
                </c:pt>
                <c:pt idx="94">
                  <c:v>-2.1480892356281527</c:v>
                </c:pt>
                <c:pt idx="95">
                  <c:v>-2.1480892356281527</c:v>
                </c:pt>
                <c:pt idx="96">
                  <c:v>-2.1480892356281527</c:v>
                </c:pt>
                <c:pt idx="97">
                  <c:v>-2.1480892356281527</c:v>
                </c:pt>
                <c:pt idx="98">
                  <c:v>-2.1480892356281527</c:v>
                </c:pt>
                <c:pt idx="99">
                  <c:v>-2.1480892356281527</c:v>
                </c:pt>
                <c:pt idx="100">
                  <c:v>-2.1480892356281527</c:v>
                </c:pt>
                <c:pt idx="101">
                  <c:v>-2.1480892356281527</c:v>
                </c:pt>
                <c:pt idx="102">
                  <c:v>-2.1480892356281527</c:v>
                </c:pt>
                <c:pt idx="103">
                  <c:v>-2.1480892356281527</c:v>
                </c:pt>
                <c:pt idx="104">
                  <c:v>-2.1480892356281527</c:v>
                </c:pt>
                <c:pt idx="105">
                  <c:v>-2.1480892356281527</c:v>
                </c:pt>
                <c:pt idx="106">
                  <c:v>-2.1480892356281527</c:v>
                </c:pt>
                <c:pt idx="107">
                  <c:v>-2.1480892356281527</c:v>
                </c:pt>
                <c:pt idx="108">
                  <c:v>-2.1480892356281527</c:v>
                </c:pt>
                <c:pt idx="109">
                  <c:v>-2.1480892356281527</c:v>
                </c:pt>
                <c:pt idx="110">
                  <c:v>-2.1480892356281527</c:v>
                </c:pt>
                <c:pt idx="111">
                  <c:v>-2.1480892356281527</c:v>
                </c:pt>
                <c:pt idx="112">
                  <c:v>-2.1480892356281527</c:v>
                </c:pt>
                <c:pt idx="113">
                  <c:v>-2.1480892356281527</c:v>
                </c:pt>
                <c:pt idx="114">
                  <c:v>-2.1480892356281527</c:v>
                </c:pt>
                <c:pt idx="115">
                  <c:v>-2.1480892356281527</c:v>
                </c:pt>
                <c:pt idx="116">
                  <c:v>-2.1480892356281527</c:v>
                </c:pt>
                <c:pt idx="117">
                  <c:v>-2.1480892356281527</c:v>
                </c:pt>
                <c:pt idx="118">
                  <c:v>-2.1480892356281527</c:v>
                </c:pt>
                <c:pt idx="119">
                  <c:v>-2.1480892356281527</c:v>
                </c:pt>
                <c:pt idx="120">
                  <c:v>-2.1480892356281527</c:v>
                </c:pt>
                <c:pt idx="121">
                  <c:v>-2.1480892356281527</c:v>
                </c:pt>
                <c:pt idx="122">
                  <c:v>-2.1480892356281527</c:v>
                </c:pt>
                <c:pt idx="123">
                  <c:v>-2.1480892356281527</c:v>
                </c:pt>
                <c:pt idx="124">
                  <c:v>-2.1480892356281527</c:v>
                </c:pt>
                <c:pt idx="125">
                  <c:v>-2.1480892356281527</c:v>
                </c:pt>
                <c:pt idx="126">
                  <c:v>-2.1480892356281527</c:v>
                </c:pt>
                <c:pt idx="127">
                  <c:v>-2.1480892356281527</c:v>
                </c:pt>
                <c:pt idx="128">
                  <c:v>-2.1480892356281527</c:v>
                </c:pt>
                <c:pt idx="129">
                  <c:v>-2.1480892356281527</c:v>
                </c:pt>
                <c:pt idx="130">
                  <c:v>-2.1480892356281527</c:v>
                </c:pt>
                <c:pt idx="131">
                  <c:v>-2.1480892356281527</c:v>
                </c:pt>
                <c:pt idx="132">
                  <c:v>-2.1480892356281527</c:v>
                </c:pt>
                <c:pt idx="133">
                  <c:v>-2.1480892356281527</c:v>
                </c:pt>
                <c:pt idx="134">
                  <c:v>-2.1480892356281527</c:v>
                </c:pt>
                <c:pt idx="135">
                  <c:v>-2.1480892356281527</c:v>
                </c:pt>
                <c:pt idx="136">
                  <c:v>-2.1480892356281527</c:v>
                </c:pt>
                <c:pt idx="137">
                  <c:v>-2.1480892356281527</c:v>
                </c:pt>
                <c:pt idx="138">
                  <c:v>-2.1480892356281527</c:v>
                </c:pt>
                <c:pt idx="139">
                  <c:v>-2.1480892356281527</c:v>
                </c:pt>
                <c:pt idx="140">
                  <c:v>-2.1480892356281527</c:v>
                </c:pt>
                <c:pt idx="141">
                  <c:v>-2.1480892356281527</c:v>
                </c:pt>
                <c:pt idx="142">
                  <c:v>-2.1480892356281527</c:v>
                </c:pt>
                <c:pt idx="143">
                  <c:v>-2.1480892356281527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Results!$AG$4:$AG$147</c:f>
              <c:numCache>
                <c:formatCode>0.00</c:formatCode>
                <c:ptCount val="144"/>
                <c:pt idx="0">
                  <c:v>-7.1480892356281522</c:v>
                </c:pt>
                <c:pt idx="1">
                  <c:v>-7.1480892356281522</c:v>
                </c:pt>
                <c:pt idx="2">
                  <c:v>-7.1480892356281522</c:v>
                </c:pt>
                <c:pt idx="3">
                  <c:v>-7.1480892356281522</c:v>
                </c:pt>
                <c:pt idx="4">
                  <c:v>-7.1480892356281522</c:v>
                </c:pt>
                <c:pt idx="5">
                  <c:v>-7.1480892356281522</c:v>
                </c:pt>
                <c:pt idx="6">
                  <c:v>-7.1480892356281522</c:v>
                </c:pt>
                <c:pt idx="7">
                  <c:v>-7.1480892356281522</c:v>
                </c:pt>
                <c:pt idx="8">
                  <c:v>-7.1480892356281522</c:v>
                </c:pt>
                <c:pt idx="9">
                  <c:v>-7.1480892356281522</c:v>
                </c:pt>
                <c:pt idx="10">
                  <c:v>-7.1480892356281522</c:v>
                </c:pt>
                <c:pt idx="11">
                  <c:v>-7.1480892356281522</c:v>
                </c:pt>
                <c:pt idx="12">
                  <c:v>-7.1480892356281522</c:v>
                </c:pt>
                <c:pt idx="13">
                  <c:v>-7.1480892356281522</c:v>
                </c:pt>
                <c:pt idx="14">
                  <c:v>-7.1480892356281522</c:v>
                </c:pt>
                <c:pt idx="15">
                  <c:v>-7.1480892356281522</c:v>
                </c:pt>
                <c:pt idx="16">
                  <c:v>-7.1480892356281522</c:v>
                </c:pt>
                <c:pt idx="17">
                  <c:v>-7.1480892356281522</c:v>
                </c:pt>
                <c:pt idx="18">
                  <c:v>-7.1480892356281522</c:v>
                </c:pt>
                <c:pt idx="19">
                  <c:v>-7.1480892356281522</c:v>
                </c:pt>
                <c:pt idx="20">
                  <c:v>-7.1480892356281522</c:v>
                </c:pt>
                <c:pt idx="21">
                  <c:v>-7.1480892356281522</c:v>
                </c:pt>
                <c:pt idx="22">
                  <c:v>-7.1480892356281522</c:v>
                </c:pt>
                <c:pt idx="23">
                  <c:v>-7.1480892356281522</c:v>
                </c:pt>
                <c:pt idx="24">
                  <c:v>-7.1480892356281522</c:v>
                </c:pt>
                <c:pt idx="25">
                  <c:v>-7.1480892356281522</c:v>
                </c:pt>
                <c:pt idx="26">
                  <c:v>-7.1480892356281522</c:v>
                </c:pt>
                <c:pt idx="27">
                  <c:v>-7.1480892356281522</c:v>
                </c:pt>
                <c:pt idx="28">
                  <c:v>-7.1480892356281522</c:v>
                </c:pt>
                <c:pt idx="29">
                  <c:v>-7.1480892356281522</c:v>
                </c:pt>
                <c:pt idx="30">
                  <c:v>-7.1480892356281522</c:v>
                </c:pt>
                <c:pt idx="31">
                  <c:v>-7.1480892356281522</c:v>
                </c:pt>
                <c:pt idx="32">
                  <c:v>-7.1480892356281522</c:v>
                </c:pt>
                <c:pt idx="33">
                  <c:v>-7.1480892356281522</c:v>
                </c:pt>
                <c:pt idx="34">
                  <c:v>-7.1480892356281522</c:v>
                </c:pt>
                <c:pt idx="35">
                  <c:v>-7.1480892356281522</c:v>
                </c:pt>
                <c:pt idx="36">
                  <c:v>-7.1480892356281522</c:v>
                </c:pt>
                <c:pt idx="37">
                  <c:v>-7.1480892356281522</c:v>
                </c:pt>
                <c:pt idx="38">
                  <c:v>-7.1480892356281522</c:v>
                </c:pt>
                <c:pt idx="39">
                  <c:v>-7.1480892356281522</c:v>
                </c:pt>
                <c:pt idx="40">
                  <c:v>-7.1480892356281522</c:v>
                </c:pt>
                <c:pt idx="41">
                  <c:v>-7.1480892356281522</c:v>
                </c:pt>
                <c:pt idx="42">
                  <c:v>-7.1480892356281522</c:v>
                </c:pt>
                <c:pt idx="43">
                  <c:v>-7.1480892356281522</c:v>
                </c:pt>
                <c:pt idx="44">
                  <c:v>-7.1480892356281522</c:v>
                </c:pt>
                <c:pt idx="45">
                  <c:v>-7.1480892356281522</c:v>
                </c:pt>
                <c:pt idx="46">
                  <c:v>-7.1480892356281522</c:v>
                </c:pt>
                <c:pt idx="47">
                  <c:v>-7.1480892356281522</c:v>
                </c:pt>
                <c:pt idx="48">
                  <c:v>-7.1480892356281522</c:v>
                </c:pt>
                <c:pt idx="49">
                  <c:v>-7.1480892356281522</c:v>
                </c:pt>
                <c:pt idx="50">
                  <c:v>-7.1480892356281522</c:v>
                </c:pt>
                <c:pt idx="51">
                  <c:v>-7.1480892356281522</c:v>
                </c:pt>
                <c:pt idx="52">
                  <c:v>-7.1480892356281522</c:v>
                </c:pt>
                <c:pt idx="53">
                  <c:v>-7.1480892356281522</c:v>
                </c:pt>
                <c:pt idx="54">
                  <c:v>-7.1480892356281522</c:v>
                </c:pt>
                <c:pt idx="55">
                  <c:v>-7.1480892356281522</c:v>
                </c:pt>
                <c:pt idx="56">
                  <c:v>-7.1480892356281522</c:v>
                </c:pt>
                <c:pt idx="57">
                  <c:v>-7.1480892356281522</c:v>
                </c:pt>
                <c:pt idx="58">
                  <c:v>-7.1480892356281522</c:v>
                </c:pt>
                <c:pt idx="59">
                  <c:v>-7.1480892356281522</c:v>
                </c:pt>
                <c:pt idx="60">
                  <c:v>-7.1480892356281522</c:v>
                </c:pt>
                <c:pt idx="61">
                  <c:v>-7.1480892356281522</c:v>
                </c:pt>
                <c:pt idx="62">
                  <c:v>-7.1480892356281522</c:v>
                </c:pt>
                <c:pt idx="63">
                  <c:v>-7.1480892356281522</c:v>
                </c:pt>
                <c:pt idx="64">
                  <c:v>-7.1480892356281522</c:v>
                </c:pt>
                <c:pt idx="65">
                  <c:v>-7.1480892356281522</c:v>
                </c:pt>
                <c:pt idx="66">
                  <c:v>-7.1480892356281522</c:v>
                </c:pt>
                <c:pt idx="67">
                  <c:v>-7.1480892356281522</c:v>
                </c:pt>
                <c:pt idx="68">
                  <c:v>-7.1480892356281522</c:v>
                </c:pt>
                <c:pt idx="69">
                  <c:v>-7.1480892356281522</c:v>
                </c:pt>
                <c:pt idx="70">
                  <c:v>-7.1480892356281522</c:v>
                </c:pt>
                <c:pt idx="71">
                  <c:v>-7.1480892356281522</c:v>
                </c:pt>
                <c:pt idx="72">
                  <c:v>-7.1480892356281522</c:v>
                </c:pt>
                <c:pt idx="73">
                  <c:v>-7.1480892356281522</c:v>
                </c:pt>
                <c:pt idx="74">
                  <c:v>-7.1480892356281522</c:v>
                </c:pt>
                <c:pt idx="75">
                  <c:v>-7.1480892356281522</c:v>
                </c:pt>
                <c:pt idx="76">
                  <c:v>-7.1480892356281522</c:v>
                </c:pt>
                <c:pt idx="77">
                  <c:v>-7.1480892356281522</c:v>
                </c:pt>
                <c:pt idx="78">
                  <c:v>-7.1480892356281522</c:v>
                </c:pt>
                <c:pt idx="79">
                  <c:v>-7.1480892356281522</c:v>
                </c:pt>
                <c:pt idx="80">
                  <c:v>-7.1480892356281522</c:v>
                </c:pt>
                <c:pt idx="81">
                  <c:v>-7.1480892356281522</c:v>
                </c:pt>
                <c:pt idx="82">
                  <c:v>-7.1480892356281522</c:v>
                </c:pt>
                <c:pt idx="83">
                  <c:v>-7.1480892356281522</c:v>
                </c:pt>
                <c:pt idx="84">
                  <c:v>-7.1480892356281522</c:v>
                </c:pt>
                <c:pt idx="85">
                  <c:v>-7.1480892356281522</c:v>
                </c:pt>
                <c:pt idx="86">
                  <c:v>-7.1480892356281522</c:v>
                </c:pt>
                <c:pt idx="87">
                  <c:v>-7.1480892356281522</c:v>
                </c:pt>
                <c:pt idx="88">
                  <c:v>-7.1480892356281522</c:v>
                </c:pt>
                <c:pt idx="89">
                  <c:v>-7.1480892356281522</c:v>
                </c:pt>
                <c:pt idx="90">
                  <c:v>-7.1480892356281522</c:v>
                </c:pt>
                <c:pt idx="91">
                  <c:v>-7.1480892356281522</c:v>
                </c:pt>
                <c:pt idx="92">
                  <c:v>-7.1480892356281522</c:v>
                </c:pt>
                <c:pt idx="93">
                  <c:v>-7.1480892356281522</c:v>
                </c:pt>
                <c:pt idx="94">
                  <c:v>-7.1480892356281522</c:v>
                </c:pt>
                <c:pt idx="95">
                  <c:v>-7.1480892356281522</c:v>
                </c:pt>
                <c:pt idx="96">
                  <c:v>-7.1480892356281522</c:v>
                </c:pt>
                <c:pt idx="97">
                  <c:v>-7.1480892356281522</c:v>
                </c:pt>
                <c:pt idx="98">
                  <c:v>-7.1480892356281522</c:v>
                </c:pt>
                <c:pt idx="99">
                  <c:v>-7.1480892356281522</c:v>
                </c:pt>
                <c:pt idx="100">
                  <c:v>-7.1480892356281522</c:v>
                </c:pt>
                <c:pt idx="101">
                  <c:v>-7.1480892356281522</c:v>
                </c:pt>
                <c:pt idx="102">
                  <c:v>-7.1480892356281522</c:v>
                </c:pt>
                <c:pt idx="103">
                  <c:v>-7.1480892356281522</c:v>
                </c:pt>
                <c:pt idx="104">
                  <c:v>-7.1480892356281522</c:v>
                </c:pt>
                <c:pt idx="105">
                  <c:v>-7.1480892356281522</c:v>
                </c:pt>
                <c:pt idx="106">
                  <c:v>-7.1480892356281522</c:v>
                </c:pt>
                <c:pt idx="107">
                  <c:v>-7.1480892356281522</c:v>
                </c:pt>
                <c:pt idx="108">
                  <c:v>-7.1480892356281522</c:v>
                </c:pt>
                <c:pt idx="109">
                  <c:v>-7.1480892356281522</c:v>
                </c:pt>
                <c:pt idx="110">
                  <c:v>-7.1480892356281522</c:v>
                </c:pt>
                <c:pt idx="111">
                  <c:v>-7.1480892356281522</c:v>
                </c:pt>
                <c:pt idx="112">
                  <c:v>-7.1480892356281522</c:v>
                </c:pt>
                <c:pt idx="113">
                  <c:v>-7.1480892356281522</c:v>
                </c:pt>
                <c:pt idx="114">
                  <c:v>-7.1480892356281522</c:v>
                </c:pt>
                <c:pt idx="115">
                  <c:v>-7.1480892356281522</c:v>
                </c:pt>
                <c:pt idx="116">
                  <c:v>-7.1480892356281522</c:v>
                </c:pt>
                <c:pt idx="117">
                  <c:v>-7.1480892356281522</c:v>
                </c:pt>
                <c:pt idx="118">
                  <c:v>-7.1480892356281522</c:v>
                </c:pt>
                <c:pt idx="119">
                  <c:v>-7.1480892356281522</c:v>
                </c:pt>
                <c:pt idx="120">
                  <c:v>-7.1480892356281522</c:v>
                </c:pt>
                <c:pt idx="121">
                  <c:v>-7.1480892356281522</c:v>
                </c:pt>
                <c:pt idx="122">
                  <c:v>-7.1480892356281522</c:v>
                </c:pt>
                <c:pt idx="123">
                  <c:v>-7.1480892356281522</c:v>
                </c:pt>
                <c:pt idx="124">
                  <c:v>-7.1480892356281522</c:v>
                </c:pt>
                <c:pt idx="125">
                  <c:v>-7.1480892356281522</c:v>
                </c:pt>
                <c:pt idx="126">
                  <c:v>-7.1480892356281522</c:v>
                </c:pt>
                <c:pt idx="127">
                  <c:v>-7.1480892356281522</c:v>
                </c:pt>
                <c:pt idx="128">
                  <c:v>-7.1480892356281522</c:v>
                </c:pt>
                <c:pt idx="129">
                  <c:v>-7.1480892356281522</c:v>
                </c:pt>
                <c:pt idx="130">
                  <c:v>-7.1480892356281522</c:v>
                </c:pt>
                <c:pt idx="131">
                  <c:v>-7.1480892356281522</c:v>
                </c:pt>
                <c:pt idx="132">
                  <c:v>-7.1480892356281522</c:v>
                </c:pt>
                <c:pt idx="133">
                  <c:v>-7.1480892356281522</c:v>
                </c:pt>
                <c:pt idx="134">
                  <c:v>-7.1480892356281522</c:v>
                </c:pt>
                <c:pt idx="135">
                  <c:v>-7.1480892356281522</c:v>
                </c:pt>
                <c:pt idx="136">
                  <c:v>-7.1480892356281522</c:v>
                </c:pt>
                <c:pt idx="137">
                  <c:v>-7.1480892356281522</c:v>
                </c:pt>
                <c:pt idx="138">
                  <c:v>-7.1480892356281522</c:v>
                </c:pt>
                <c:pt idx="139">
                  <c:v>-7.1480892356281522</c:v>
                </c:pt>
                <c:pt idx="140">
                  <c:v>-7.1480892356281522</c:v>
                </c:pt>
                <c:pt idx="141">
                  <c:v>-7.1480892356281522</c:v>
                </c:pt>
                <c:pt idx="142">
                  <c:v>-7.1480892356281522</c:v>
                </c:pt>
                <c:pt idx="143">
                  <c:v>-7.1480892356281522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Results!$AH$4:$AH$147</c:f>
              <c:numCache>
                <c:formatCode>0.00</c:formatCode>
                <c:ptCount val="144"/>
                <c:pt idx="0">
                  <c:v>2.8519107643718473</c:v>
                </c:pt>
                <c:pt idx="1">
                  <c:v>2.8519107643718473</c:v>
                </c:pt>
                <c:pt idx="2">
                  <c:v>2.8519107643718473</c:v>
                </c:pt>
                <c:pt idx="3">
                  <c:v>2.8519107643718473</c:v>
                </c:pt>
                <c:pt idx="4">
                  <c:v>2.8519107643718473</c:v>
                </c:pt>
                <c:pt idx="5">
                  <c:v>2.8519107643718473</c:v>
                </c:pt>
                <c:pt idx="6">
                  <c:v>2.8519107643718473</c:v>
                </c:pt>
                <c:pt idx="7">
                  <c:v>2.8519107643718473</c:v>
                </c:pt>
                <c:pt idx="8">
                  <c:v>2.8519107643718473</c:v>
                </c:pt>
                <c:pt idx="9">
                  <c:v>2.8519107643718473</c:v>
                </c:pt>
                <c:pt idx="10">
                  <c:v>2.8519107643718473</c:v>
                </c:pt>
                <c:pt idx="11">
                  <c:v>2.8519107643718473</c:v>
                </c:pt>
                <c:pt idx="12">
                  <c:v>2.8519107643718473</c:v>
                </c:pt>
                <c:pt idx="13">
                  <c:v>2.8519107643718473</c:v>
                </c:pt>
                <c:pt idx="14">
                  <c:v>2.8519107643718473</c:v>
                </c:pt>
                <c:pt idx="15">
                  <c:v>2.8519107643718473</c:v>
                </c:pt>
                <c:pt idx="16">
                  <c:v>2.8519107643718473</c:v>
                </c:pt>
                <c:pt idx="17">
                  <c:v>2.8519107643718473</c:v>
                </c:pt>
                <c:pt idx="18">
                  <c:v>2.8519107643718473</c:v>
                </c:pt>
                <c:pt idx="19">
                  <c:v>2.8519107643718473</c:v>
                </c:pt>
                <c:pt idx="20">
                  <c:v>2.8519107643718473</c:v>
                </c:pt>
                <c:pt idx="21">
                  <c:v>2.8519107643718473</c:v>
                </c:pt>
                <c:pt idx="22">
                  <c:v>2.8519107643718473</c:v>
                </c:pt>
                <c:pt idx="23">
                  <c:v>2.8519107643718473</c:v>
                </c:pt>
                <c:pt idx="24">
                  <c:v>2.8519107643718473</c:v>
                </c:pt>
                <c:pt idx="25">
                  <c:v>2.8519107643718473</c:v>
                </c:pt>
                <c:pt idx="26">
                  <c:v>2.8519107643718473</c:v>
                </c:pt>
                <c:pt idx="27">
                  <c:v>2.8519107643718473</c:v>
                </c:pt>
                <c:pt idx="28">
                  <c:v>2.8519107643718473</c:v>
                </c:pt>
                <c:pt idx="29">
                  <c:v>2.8519107643718473</c:v>
                </c:pt>
                <c:pt idx="30">
                  <c:v>2.8519107643718473</c:v>
                </c:pt>
                <c:pt idx="31">
                  <c:v>2.8519107643718473</c:v>
                </c:pt>
                <c:pt idx="32">
                  <c:v>2.8519107643718473</c:v>
                </c:pt>
                <c:pt idx="33">
                  <c:v>2.8519107643718473</c:v>
                </c:pt>
                <c:pt idx="34">
                  <c:v>2.8519107643718473</c:v>
                </c:pt>
                <c:pt idx="35">
                  <c:v>2.8519107643718473</c:v>
                </c:pt>
                <c:pt idx="36">
                  <c:v>2.8519107643718473</c:v>
                </c:pt>
                <c:pt idx="37">
                  <c:v>2.8519107643718473</c:v>
                </c:pt>
                <c:pt idx="38">
                  <c:v>2.8519107643718473</c:v>
                </c:pt>
                <c:pt idx="39">
                  <c:v>2.8519107643718473</c:v>
                </c:pt>
                <c:pt idx="40">
                  <c:v>2.8519107643718473</c:v>
                </c:pt>
                <c:pt idx="41">
                  <c:v>2.8519107643718473</c:v>
                </c:pt>
                <c:pt idx="42">
                  <c:v>2.8519107643718473</c:v>
                </c:pt>
                <c:pt idx="43">
                  <c:v>2.8519107643718473</c:v>
                </c:pt>
                <c:pt idx="44">
                  <c:v>2.8519107643718473</c:v>
                </c:pt>
                <c:pt idx="45">
                  <c:v>2.8519107643718473</c:v>
                </c:pt>
                <c:pt idx="46">
                  <c:v>2.8519107643718473</c:v>
                </c:pt>
                <c:pt idx="47">
                  <c:v>2.8519107643718473</c:v>
                </c:pt>
                <c:pt idx="48">
                  <c:v>2.8519107643718473</c:v>
                </c:pt>
                <c:pt idx="49">
                  <c:v>2.8519107643718473</c:v>
                </c:pt>
                <c:pt idx="50">
                  <c:v>2.8519107643718473</c:v>
                </c:pt>
                <c:pt idx="51">
                  <c:v>2.8519107643718473</c:v>
                </c:pt>
                <c:pt idx="52">
                  <c:v>2.8519107643718473</c:v>
                </c:pt>
                <c:pt idx="53">
                  <c:v>2.8519107643718473</c:v>
                </c:pt>
                <c:pt idx="54">
                  <c:v>2.8519107643718473</c:v>
                </c:pt>
                <c:pt idx="55">
                  <c:v>2.8519107643718473</c:v>
                </c:pt>
                <c:pt idx="56">
                  <c:v>2.8519107643718473</c:v>
                </c:pt>
                <c:pt idx="57">
                  <c:v>2.8519107643718473</c:v>
                </c:pt>
                <c:pt idx="58">
                  <c:v>2.8519107643718473</c:v>
                </c:pt>
                <c:pt idx="59">
                  <c:v>2.8519107643718473</c:v>
                </c:pt>
                <c:pt idx="60">
                  <c:v>2.8519107643718473</c:v>
                </c:pt>
                <c:pt idx="61">
                  <c:v>2.8519107643718473</c:v>
                </c:pt>
                <c:pt idx="62">
                  <c:v>2.8519107643718473</c:v>
                </c:pt>
                <c:pt idx="63">
                  <c:v>2.8519107643718473</c:v>
                </c:pt>
                <c:pt idx="64">
                  <c:v>2.8519107643718473</c:v>
                </c:pt>
                <c:pt idx="65">
                  <c:v>2.8519107643718473</c:v>
                </c:pt>
                <c:pt idx="66">
                  <c:v>2.8519107643718473</c:v>
                </c:pt>
                <c:pt idx="67">
                  <c:v>2.8519107643718473</c:v>
                </c:pt>
                <c:pt idx="68">
                  <c:v>2.8519107643718473</c:v>
                </c:pt>
                <c:pt idx="69">
                  <c:v>2.8519107643718473</c:v>
                </c:pt>
                <c:pt idx="70">
                  <c:v>2.8519107643718473</c:v>
                </c:pt>
                <c:pt idx="71">
                  <c:v>2.8519107643718473</c:v>
                </c:pt>
                <c:pt idx="72">
                  <c:v>2.8519107643718473</c:v>
                </c:pt>
                <c:pt idx="73">
                  <c:v>2.8519107643718473</c:v>
                </c:pt>
                <c:pt idx="74">
                  <c:v>2.8519107643718473</c:v>
                </c:pt>
                <c:pt idx="75">
                  <c:v>2.8519107643718473</c:v>
                </c:pt>
                <c:pt idx="76">
                  <c:v>2.8519107643718473</c:v>
                </c:pt>
                <c:pt idx="77">
                  <c:v>2.8519107643718473</c:v>
                </c:pt>
                <c:pt idx="78">
                  <c:v>2.8519107643718473</c:v>
                </c:pt>
                <c:pt idx="79">
                  <c:v>2.8519107643718473</c:v>
                </c:pt>
                <c:pt idx="80">
                  <c:v>2.8519107643718473</c:v>
                </c:pt>
                <c:pt idx="81">
                  <c:v>2.8519107643718473</c:v>
                </c:pt>
                <c:pt idx="82">
                  <c:v>2.8519107643718473</c:v>
                </c:pt>
                <c:pt idx="83">
                  <c:v>2.8519107643718473</c:v>
                </c:pt>
                <c:pt idx="84">
                  <c:v>2.8519107643718473</c:v>
                </c:pt>
                <c:pt idx="85">
                  <c:v>2.8519107643718473</c:v>
                </c:pt>
                <c:pt idx="86">
                  <c:v>2.8519107643718473</c:v>
                </c:pt>
                <c:pt idx="87">
                  <c:v>2.8519107643718473</c:v>
                </c:pt>
                <c:pt idx="88">
                  <c:v>2.8519107643718473</c:v>
                </c:pt>
                <c:pt idx="89">
                  <c:v>2.8519107643718473</c:v>
                </c:pt>
                <c:pt idx="90">
                  <c:v>2.8519107643718473</c:v>
                </c:pt>
                <c:pt idx="91">
                  <c:v>2.8519107643718473</c:v>
                </c:pt>
                <c:pt idx="92">
                  <c:v>2.8519107643718473</c:v>
                </c:pt>
                <c:pt idx="93">
                  <c:v>2.8519107643718473</c:v>
                </c:pt>
                <c:pt idx="94">
                  <c:v>2.8519107643718473</c:v>
                </c:pt>
                <c:pt idx="95">
                  <c:v>2.8519107643718473</c:v>
                </c:pt>
                <c:pt idx="96">
                  <c:v>2.8519107643718473</c:v>
                </c:pt>
                <c:pt idx="97">
                  <c:v>2.8519107643718473</c:v>
                </c:pt>
                <c:pt idx="98">
                  <c:v>2.8519107643718473</c:v>
                </c:pt>
                <c:pt idx="99">
                  <c:v>2.8519107643718473</c:v>
                </c:pt>
                <c:pt idx="100">
                  <c:v>2.8519107643718473</c:v>
                </c:pt>
                <c:pt idx="101">
                  <c:v>2.8519107643718473</c:v>
                </c:pt>
                <c:pt idx="102">
                  <c:v>2.8519107643718473</c:v>
                </c:pt>
                <c:pt idx="103">
                  <c:v>2.8519107643718473</c:v>
                </c:pt>
                <c:pt idx="104">
                  <c:v>2.8519107643718473</c:v>
                </c:pt>
                <c:pt idx="105">
                  <c:v>2.8519107643718473</c:v>
                </c:pt>
                <c:pt idx="106">
                  <c:v>2.8519107643718473</c:v>
                </c:pt>
                <c:pt idx="107">
                  <c:v>2.8519107643718473</c:v>
                </c:pt>
                <c:pt idx="108">
                  <c:v>2.8519107643718473</c:v>
                </c:pt>
                <c:pt idx="109">
                  <c:v>2.8519107643718473</c:v>
                </c:pt>
                <c:pt idx="110">
                  <c:v>2.8519107643718473</c:v>
                </c:pt>
                <c:pt idx="111">
                  <c:v>2.8519107643718473</c:v>
                </c:pt>
                <c:pt idx="112">
                  <c:v>2.8519107643718473</c:v>
                </c:pt>
                <c:pt idx="113">
                  <c:v>2.8519107643718473</c:v>
                </c:pt>
                <c:pt idx="114">
                  <c:v>2.8519107643718473</c:v>
                </c:pt>
                <c:pt idx="115">
                  <c:v>2.8519107643718473</c:v>
                </c:pt>
                <c:pt idx="116">
                  <c:v>2.8519107643718473</c:v>
                </c:pt>
                <c:pt idx="117">
                  <c:v>2.8519107643718473</c:v>
                </c:pt>
                <c:pt idx="118">
                  <c:v>2.8519107643718473</c:v>
                </c:pt>
                <c:pt idx="119">
                  <c:v>2.8519107643718473</c:v>
                </c:pt>
                <c:pt idx="120">
                  <c:v>2.8519107643718473</c:v>
                </c:pt>
                <c:pt idx="121">
                  <c:v>2.8519107643718473</c:v>
                </c:pt>
                <c:pt idx="122">
                  <c:v>2.8519107643718473</c:v>
                </c:pt>
                <c:pt idx="123">
                  <c:v>2.8519107643718473</c:v>
                </c:pt>
                <c:pt idx="124">
                  <c:v>2.8519107643718473</c:v>
                </c:pt>
                <c:pt idx="125">
                  <c:v>2.8519107643718473</c:v>
                </c:pt>
                <c:pt idx="126">
                  <c:v>2.8519107643718473</c:v>
                </c:pt>
                <c:pt idx="127">
                  <c:v>2.8519107643718473</c:v>
                </c:pt>
                <c:pt idx="128">
                  <c:v>2.8519107643718473</c:v>
                </c:pt>
                <c:pt idx="129">
                  <c:v>2.8519107643718473</c:v>
                </c:pt>
                <c:pt idx="130">
                  <c:v>2.8519107643718473</c:v>
                </c:pt>
                <c:pt idx="131">
                  <c:v>2.8519107643718473</c:v>
                </c:pt>
                <c:pt idx="132">
                  <c:v>2.8519107643718473</c:v>
                </c:pt>
                <c:pt idx="133">
                  <c:v>2.8519107643718473</c:v>
                </c:pt>
                <c:pt idx="134">
                  <c:v>2.8519107643718473</c:v>
                </c:pt>
                <c:pt idx="135">
                  <c:v>2.8519107643718473</c:v>
                </c:pt>
                <c:pt idx="136">
                  <c:v>2.8519107643718473</c:v>
                </c:pt>
                <c:pt idx="137">
                  <c:v>2.8519107643718473</c:v>
                </c:pt>
                <c:pt idx="138">
                  <c:v>2.8519107643718473</c:v>
                </c:pt>
                <c:pt idx="139">
                  <c:v>2.8519107643718473</c:v>
                </c:pt>
                <c:pt idx="140">
                  <c:v>2.8519107643718473</c:v>
                </c:pt>
                <c:pt idx="141">
                  <c:v>2.8519107643718473</c:v>
                </c:pt>
                <c:pt idx="142">
                  <c:v>2.8519107643718473</c:v>
                </c:pt>
                <c:pt idx="143">
                  <c:v>2.8519107643718473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Results!$AI$4:$AI$147</c:f>
              <c:numCache>
                <c:formatCode>0.00</c:formatCode>
                <c:ptCount val="144"/>
                <c:pt idx="0">
                  <c:v>-8.9222395448011032</c:v>
                </c:pt>
                <c:pt idx="1">
                  <c:v>-8.9222395448011032</c:v>
                </c:pt>
                <c:pt idx="2">
                  <c:v>-8.9222395448011032</c:v>
                </c:pt>
                <c:pt idx="3">
                  <c:v>-8.9222395448011032</c:v>
                </c:pt>
                <c:pt idx="4">
                  <c:v>-8.9222395448011032</c:v>
                </c:pt>
                <c:pt idx="5">
                  <c:v>-8.9222395448011032</c:v>
                </c:pt>
                <c:pt idx="6">
                  <c:v>-8.9222395448011032</c:v>
                </c:pt>
                <c:pt idx="7">
                  <c:v>-8.9222395448011032</c:v>
                </c:pt>
                <c:pt idx="8">
                  <c:v>-8.9222395448011032</c:v>
                </c:pt>
                <c:pt idx="9">
                  <c:v>-8.9222395448011032</c:v>
                </c:pt>
                <c:pt idx="10">
                  <c:v>-8.9222395448011032</c:v>
                </c:pt>
                <c:pt idx="11">
                  <c:v>-8.9222395448011032</c:v>
                </c:pt>
                <c:pt idx="12">
                  <c:v>-8.9222395448011032</c:v>
                </c:pt>
                <c:pt idx="13">
                  <c:v>-8.9222395448011032</c:v>
                </c:pt>
                <c:pt idx="14">
                  <c:v>-8.9222395448011032</c:v>
                </c:pt>
                <c:pt idx="15">
                  <c:v>-8.9222395448011032</c:v>
                </c:pt>
                <c:pt idx="16">
                  <c:v>-8.9222395448011032</c:v>
                </c:pt>
                <c:pt idx="17">
                  <c:v>-8.9222395448011032</c:v>
                </c:pt>
                <c:pt idx="18">
                  <c:v>-8.9222395448011032</c:v>
                </c:pt>
                <c:pt idx="19">
                  <c:v>-8.9222395448011032</c:v>
                </c:pt>
                <c:pt idx="20">
                  <c:v>-8.9222395448011032</c:v>
                </c:pt>
                <c:pt idx="21">
                  <c:v>-8.9222395448011032</c:v>
                </c:pt>
                <c:pt idx="22">
                  <c:v>-8.9222395448011032</c:v>
                </c:pt>
                <c:pt idx="23">
                  <c:v>-8.9222395448011032</c:v>
                </c:pt>
                <c:pt idx="24">
                  <c:v>-8.9222395448011032</c:v>
                </c:pt>
                <c:pt idx="25">
                  <c:v>-8.9222395448011032</c:v>
                </c:pt>
                <c:pt idx="26">
                  <c:v>-8.9222395448011032</c:v>
                </c:pt>
                <c:pt idx="27">
                  <c:v>-8.9222395448011032</c:v>
                </c:pt>
                <c:pt idx="28">
                  <c:v>-8.9222395448011032</c:v>
                </c:pt>
                <c:pt idx="29">
                  <c:v>-8.9222395448011032</c:v>
                </c:pt>
                <c:pt idx="30">
                  <c:v>-8.9222395448011032</c:v>
                </c:pt>
                <c:pt idx="31">
                  <c:v>-8.9222395448011032</c:v>
                </c:pt>
                <c:pt idx="32">
                  <c:v>-8.9222395448011032</c:v>
                </c:pt>
                <c:pt idx="33">
                  <c:v>-8.9222395448011032</c:v>
                </c:pt>
                <c:pt idx="34">
                  <c:v>-8.9222395448011032</c:v>
                </c:pt>
                <c:pt idx="35">
                  <c:v>-8.9222395448011032</c:v>
                </c:pt>
                <c:pt idx="36">
                  <c:v>-8.9222395448011032</c:v>
                </c:pt>
                <c:pt idx="37">
                  <c:v>-8.9222395448011032</c:v>
                </c:pt>
                <c:pt idx="38">
                  <c:v>-8.9222395448011032</c:v>
                </c:pt>
                <c:pt idx="39">
                  <c:v>-8.9222395448011032</c:v>
                </c:pt>
                <c:pt idx="40">
                  <c:v>-8.9222395448011032</c:v>
                </c:pt>
                <c:pt idx="41">
                  <c:v>-8.9222395448011032</c:v>
                </c:pt>
                <c:pt idx="42">
                  <c:v>-8.9222395448011032</c:v>
                </c:pt>
                <c:pt idx="43">
                  <c:v>-8.9222395448011032</c:v>
                </c:pt>
                <c:pt idx="44">
                  <c:v>-8.9222395448011032</c:v>
                </c:pt>
                <c:pt idx="45">
                  <c:v>-8.9222395448011032</c:v>
                </c:pt>
                <c:pt idx="46">
                  <c:v>-8.9222395448011032</c:v>
                </c:pt>
                <c:pt idx="47">
                  <c:v>-8.9222395448011032</c:v>
                </c:pt>
                <c:pt idx="48">
                  <c:v>-8.9222395448011032</c:v>
                </c:pt>
                <c:pt idx="49">
                  <c:v>-8.9222395448011032</c:v>
                </c:pt>
                <c:pt idx="50">
                  <c:v>-8.9222395448011032</c:v>
                </c:pt>
                <c:pt idx="51">
                  <c:v>-8.9222395448011032</c:v>
                </c:pt>
                <c:pt idx="52">
                  <c:v>-8.9222395448011032</c:v>
                </c:pt>
                <c:pt idx="53">
                  <c:v>-8.9222395448011032</c:v>
                </c:pt>
                <c:pt idx="54">
                  <c:v>-8.9222395448011032</c:v>
                </c:pt>
                <c:pt idx="55">
                  <c:v>-8.9222395448011032</c:v>
                </c:pt>
                <c:pt idx="56">
                  <c:v>-8.9222395448011032</c:v>
                </c:pt>
                <c:pt idx="57">
                  <c:v>-8.9222395448011032</c:v>
                </c:pt>
                <c:pt idx="58">
                  <c:v>-8.9222395448011032</c:v>
                </c:pt>
                <c:pt idx="59">
                  <c:v>-8.9222395448011032</c:v>
                </c:pt>
                <c:pt idx="60">
                  <c:v>-8.9222395448011032</c:v>
                </c:pt>
                <c:pt idx="61">
                  <c:v>-8.9222395448011032</c:v>
                </c:pt>
                <c:pt idx="62">
                  <c:v>-8.9222395448011032</c:v>
                </c:pt>
                <c:pt idx="63">
                  <c:v>-8.9222395448011032</c:v>
                </c:pt>
                <c:pt idx="64">
                  <c:v>-8.9222395448011032</c:v>
                </c:pt>
                <c:pt idx="65">
                  <c:v>-8.9222395448011032</c:v>
                </c:pt>
                <c:pt idx="66">
                  <c:v>-8.9222395448011032</c:v>
                </c:pt>
                <c:pt idx="67">
                  <c:v>-8.9222395448011032</c:v>
                </c:pt>
                <c:pt idx="68">
                  <c:v>-8.9222395448011032</c:v>
                </c:pt>
                <c:pt idx="69">
                  <c:v>-8.9222395448011032</c:v>
                </c:pt>
                <c:pt idx="70">
                  <c:v>-8.9222395448011032</c:v>
                </c:pt>
                <c:pt idx="71">
                  <c:v>-8.9222395448011032</c:v>
                </c:pt>
                <c:pt idx="72">
                  <c:v>-8.9222395448011032</c:v>
                </c:pt>
                <c:pt idx="73">
                  <c:v>-8.9222395448011032</c:v>
                </c:pt>
                <c:pt idx="74">
                  <c:v>-8.9222395448011032</c:v>
                </c:pt>
                <c:pt idx="75">
                  <c:v>-8.9222395448011032</c:v>
                </c:pt>
                <c:pt idx="76">
                  <c:v>-8.9222395448011032</c:v>
                </c:pt>
                <c:pt idx="77">
                  <c:v>-8.9222395448011032</c:v>
                </c:pt>
                <c:pt idx="78">
                  <c:v>-8.9222395448011032</c:v>
                </c:pt>
                <c:pt idx="79">
                  <c:v>-8.9222395448011032</c:v>
                </c:pt>
                <c:pt idx="80">
                  <c:v>-8.9222395448011032</c:v>
                </c:pt>
                <c:pt idx="81">
                  <c:v>-8.9222395448011032</c:v>
                </c:pt>
                <c:pt idx="82">
                  <c:v>-8.9222395448011032</c:v>
                </c:pt>
                <c:pt idx="83">
                  <c:v>-8.9222395448011032</c:v>
                </c:pt>
                <c:pt idx="84">
                  <c:v>-8.9222395448011032</c:v>
                </c:pt>
                <c:pt idx="85">
                  <c:v>-8.9222395448011032</c:v>
                </c:pt>
                <c:pt idx="86">
                  <c:v>-8.9222395448011032</c:v>
                </c:pt>
                <c:pt idx="87">
                  <c:v>-8.9222395448011032</c:v>
                </c:pt>
                <c:pt idx="88">
                  <c:v>-8.9222395448011032</c:v>
                </c:pt>
                <c:pt idx="89">
                  <c:v>-8.9222395448011032</c:v>
                </c:pt>
                <c:pt idx="90">
                  <c:v>-8.9222395448011032</c:v>
                </c:pt>
                <c:pt idx="91">
                  <c:v>-8.9222395448011032</c:v>
                </c:pt>
                <c:pt idx="92">
                  <c:v>-8.9222395448011032</c:v>
                </c:pt>
                <c:pt idx="93">
                  <c:v>-8.9222395448011032</c:v>
                </c:pt>
                <c:pt idx="94">
                  <c:v>-8.9222395448011032</c:v>
                </c:pt>
                <c:pt idx="95">
                  <c:v>-8.9222395448011032</c:v>
                </c:pt>
                <c:pt idx="96">
                  <c:v>-8.9222395448011032</c:v>
                </c:pt>
                <c:pt idx="97">
                  <c:v>-8.9222395448011032</c:v>
                </c:pt>
                <c:pt idx="98">
                  <c:v>-8.9222395448011032</c:v>
                </c:pt>
                <c:pt idx="99">
                  <c:v>-8.9222395448011032</c:v>
                </c:pt>
                <c:pt idx="100">
                  <c:v>-8.9222395448011032</c:v>
                </c:pt>
                <c:pt idx="101">
                  <c:v>-8.9222395448011032</c:v>
                </c:pt>
                <c:pt idx="102">
                  <c:v>-8.9222395448011032</c:v>
                </c:pt>
                <c:pt idx="103">
                  <c:v>-8.9222395448011032</c:v>
                </c:pt>
                <c:pt idx="104">
                  <c:v>-8.9222395448011032</c:v>
                </c:pt>
                <c:pt idx="105">
                  <c:v>-8.9222395448011032</c:v>
                </c:pt>
                <c:pt idx="106">
                  <c:v>-8.9222395448011032</c:v>
                </c:pt>
                <c:pt idx="107">
                  <c:v>-8.9222395448011032</c:v>
                </c:pt>
                <c:pt idx="108">
                  <c:v>-8.9222395448011032</c:v>
                </c:pt>
                <c:pt idx="109">
                  <c:v>-8.9222395448011032</c:v>
                </c:pt>
                <c:pt idx="110">
                  <c:v>-8.9222395448011032</c:v>
                </c:pt>
                <c:pt idx="111">
                  <c:v>-8.9222395448011032</c:v>
                </c:pt>
                <c:pt idx="112">
                  <c:v>-8.9222395448011032</c:v>
                </c:pt>
                <c:pt idx="113">
                  <c:v>-8.9222395448011032</c:v>
                </c:pt>
                <c:pt idx="114">
                  <c:v>-8.9222395448011032</c:v>
                </c:pt>
                <c:pt idx="115">
                  <c:v>-8.9222395448011032</c:v>
                </c:pt>
                <c:pt idx="116">
                  <c:v>-8.9222395448011032</c:v>
                </c:pt>
                <c:pt idx="117">
                  <c:v>-8.9222395448011032</c:v>
                </c:pt>
                <c:pt idx="118">
                  <c:v>-8.9222395448011032</c:v>
                </c:pt>
                <c:pt idx="119">
                  <c:v>-8.9222395448011032</c:v>
                </c:pt>
                <c:pt idx="120">
                  <c:v>-8.9222395448011032</c:v>
                </c:pt>
                <c:pt idx="121">
                  <c:v>-8.9222395448011032</c:v>
                </c:pt>
                <c:pt idx="122">
                  <c:v>-8.9222395448011032</c:v>
                </c:pt>
                <c:pt idx="123">
                  <c:v>-8.9222395448011032</c:v>
                </c:pt>
                <c:pt idx="124">
                  <c:v>-8.9222395448011032</c:v>
                </c:pt>
                <c:pt idx="125">
                  <c:v>-8.9222395448011032</c:v>
                </c:pt>
                <c:pt idx="126">
                  <c:v>-8.9222395448011032</c:v>
                </c:pt>
                <c:pt idx="127">
                  <c:v>-8.9222395448011032</c:v>
                </c:pt>
                <c:pt idx="128">
                  <c:v>-8.9222395448011032</c:v>
                </c:pt>
                <c:pt idx="129">
                  <c:v>-8.9222395448011032</c:v>
                </c:pt>
                <c:pt idx="130">
                  <c:v>-8.9222395448011032</c:v>
                </c:pt>
                <c:pt idx="131">
                  <c:v>-8.9222395448011032</c:v>
                </c:pt>
                <c:pt idx="132">
                  <c:v>-8.9222395448011032</c:v>
                </c:pt>
                <c:pt idx="133">
                  <c:v>-8.9222395448011032</c:v>
                </c:pt>
                <c:pt idx="134">
                  <c:v>-8.9222395448011032</c:v>
                </c:pt>
                <c:pt idx="135">
                  <c:v>-8.9222395448011032</c:v>
                </c:pt>
                <c:pt idx="136">
                  <c:v>-8.9222395448011032</c:v>
                </c:pt>
                <c:pt idx="137">
                  <c:v>-8.9222395448011032</c:v>
                </c:pt>
                <c:pt idx="138">
                  <c:v>-8.9222395448011032</c:v>
                </c:pt>
                <c:pt idx="139">
                  <c:v>-8.9222395448011032</c:v>
                </c:pt>
                <c:pt idx="140">
                  <c:v>-8.9222395448011032</c:v>
                </c:pt>
                <c:pt idx="141">
                  <c:v>-8.9222395448011032</c:v>
                </c:pt>
                <c:pt idx="142">
                  <c:v>-8.9222395448011032</c:v>
                </c:pt>
                <c:pt idx="143">
                  <c:v>-8.9222395448011032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Results!$AJ$4:$AJ$147</c:f>
              <c:numCache>
                <c:formatCode>0.00</c:formatCode>
                <c:ptCount val="144"/>
                <c:pt idx="0">
                  <c:v>4.6260610735447987</c:v>
                </c:pt>
                <c:pt idx="1">
                  <c:v>4.6260610735447987</c:v>
                </c:pt>
                <c:pt idx="2">
                  <c:v>4.6260610735447987</c:v>
                </c:pt>
                <c:pt idx="3">
                  <c:v>4.6260610735447987</c:v>
                </c:pt>
                <c:pt idx="4">
                  <c:v>4.6260610735447987</c:v>
                </c:pt>
                <c:pt idx="5">
                  <c:v>4.6260610735447987</c:v>
                </c:pt>
                <c:pt idx="6">
                  <c:v>4.6260610735447987</c:v>
                </c:pt>
                <c:pt idx="7">
                  <c:v>4.6260610735447987</c:v>
                </c:pt>
                <c:pt idx="8">
                  <c:v>4.6260610735447987</c:v>
                </c:pt>
                <c:pt idx="9">
                  <c:v>4.6260610735447987</c:v>
                </c:pt>
                <c:pt idx="10">
                  <c:v>4.6260610735447987</c:v>
                </c:pt>
                <c:pt idx="11">
                  <c:v>4.6260610735447987</c:v>
                </c:pt>
                <c:pt idx="12">
                  <c:v>4.6260610735447987</c:v>
                </c:pt>
                <c:pt idx="13">
                  <c:v>4.6260610735447987</c:v>
                </c:pt>
                <c:pt idx="14">
                  <c:v>4.6260610735447987</c:v>
                </c:pt>
                <c:pt idx="15">
                  <c:v>4.6260610735447987</c:v>
                </c:pt>
                <c:pt idx="16">
                  <c:v>4.6260610735447987</c:v>
                </c:pt>
                <c:pt idx="17">
                  <c:v>4.6260610735447987</c:v>
                </c:pt>
                <c:pt idx="18">
                  <c:v>4.6260610735447987</c:v>
                </c:pt>
                <c:pt idx="19">
                  <c:v>4.6260610735447987</c:v>
                </c:pt>
                <c:pt idx="20">
                  <c:v>4.6260610735447987</c:v>
                </c:pt>
                <c:pt idx="21">
                  <c:v>4.6260610735447987</c:v>
                </c:pt>
                <c:pt idx="22">
                  <c:v>4.6260610735447987</c:v>
                </c:pt>
                <c:pt idx="23">
                  <c:v>4.6260610735447987</c:v>
                </c:pt>
                <c:pt idx="24">
                  <c:v>4.6260610735447987</c:v>
                </c:pt>
                <c:pt idx="25">
                  <c:v>4.6260610735447987</c:v>
                </c:pt>
                <c:pt idx="26">
                  <c:v>4.6260610735447987</c:v>
                </c:pt>
                <c:pt idx="27">
                  <c:v>4.6260610735447987</c:v>
                </c:pt>
                <c:pt idx="28">
                  <c:v>4.6260610735447987</c:v>
                </c:pt>
                <c:pt idx="29">
                  <c:v>4.6260610735447987</c:v>
                </c:pt>
                <c:pt idx="30">
                  <c:v>4.6260610735447987</c:v>
                </c:pt>
                <c:pt idx="31">
                  <c:v>4.6260610735447987</c:v>
                </c:pt>
                <c:pt idx="32">
                  <c:v>4.6260610735447987</c:v>
                </c:pt>
                <c:pt idx="33">
                  <c:v>4.6260610735447987</c:v>
                </c:pt>
                <c:pt idx="34">
                  <c:v>4.6260610735447987</c:v>
                </c:pt>
                <c:pt idx="35">
                  <c:v>4.6260610735447987</c:v>
                </c:pt>
                <c:pt idx="36">
                  <c:v>4.6260610735447987</c:v>
                </c:pt>
                <c:pt idx="37">
                  <c:v>4.6260610735447987</c:v>
                </c:pt>
                <c:pt idx="38">
                  <c:v>4.6260610735447987</c:v>
                </c:pt>
                <c:pt idx="39">
                  <c:v>4.6260610735447987</c:v>
                </c:pt>
                <c:pt idx="40">
                  <c:v>4.6260610735447987</c:v>
                </c:pt>
                <c:pt idx="41">
                  <c:v>4.6260610735447987</c:v>
                </c:pt>
                <c:pt idx="42">
                  <c:v>4.6260610735447987</c:v>
                </c:pt>
                <c:pt idx="43">
                  <c:v>4.6260610735447987</c:v>
                </c:pt>
                <c:pt idx="44">
                  <c:v>4.6260610735447987</c:v>
                </c:pt>
                <c:pt idx="45">
                  <c:v>4.6260610735447987</c:v>
                </c:pt>
                <c:pt idx="46">
                  <c:v>4.6260610735447987</c:v>
                </c:pt>
                <c:pt idx="47">
                  <c:v>4.6260610735447987</c:v>
                </c:pt>
                <c:pt idx="48">
                  <c:v>4.6260610735447987</c:v>
                </c:pt>
                <c:pt idx="49">
                  <c:v>4.6260610735447987</c:v>
                </c:pt>
                <c:pt idx="50">
                  <c:v>4.6260610735447987</c:v>
                </c:pt>
                <c:pt idx="51">
                  <c:v>4.6260610735447987</c:v>
                </c:pt>
                <c:pt idx="52">
                  <c:v>4.6260610735447987</c:v>
                </c:pt>
                <c:pt idx="53">
                  <c:v>4.6260610735447987</c:v>
                </c:pt>
                <c:pt idx="54">
                  <c:v>4.6260610735447987</c:v>
                </c:pt>
                <c:pt idx="55">
                  <c:v>4.6260610735447987</c:v>
                </c:pt>
                <c:pt idx="56">
                  <c:v>4.6260610735447987</c:v>
                </c:pt>
                <c:pt idx="57">
                  <c:v>4.6260610735447987</c:v>
                </c:pt>
                <c:pt idx="58">
                  <c:v>4.6260610735447987</c:v>
                </c:pt>
                <c:pt idx="59">
                  <c:v>4.6260610735447987</c:v>
                </c:pt>
                <c:pt idx="60">
                  <c:v>4.6260610735447987</c:v>
                </c:pt>
                <c:pt idx="61">
                  <c:v>4.6260610735447987</c:v>
                </c:pt>
                <c:pt idx="62">
                  <c:v>4.6260610735447987</c:v>
                </c:pt>
                <c:pt idx="63">
                  <c:v>4.6260610735447987</c:v>
                </c:pt>
                <c:pt idx="64">
                  <c:v>4.6260610735447987</c:v>
                </c:pt>
                <c:pt idx="65">
                  <c:v>4.6260610735447987</c:v>
                </c:pt>
                <c:pt idx="66">
                  <c:v>4.6260610735447987</c:v>
                </c:pt>
                <c:pt idx="67">
                  <c:v>4.6260610735447987</c:v>
                </c:pt>
                <c:pt idx="68">
                  <c:v>4.6260610735447987</c:v>
                </c:pt>
                <c:pt idx="69">
                  <c:v>4.6260610735447987</c:v>
                </c:pt>
                <c:pt idx="70">
                  <c:v>4.6260610735447987</c:v>
                </c:pt>
                <c:pt idx="71">
                  <c:v>4.6260610735447987</c:v>
                </c:pt>
                <c:pt idx="72">
                  <c:v>4.6260610735447987</c:v>
                </c:pt>
                <c:pt idx="73">
                  <c:v>4.6260610735447987</c:v>
                </c:pt>
                <c:pt idx="74">
                  <c:v>4.6260610735447987</c:v>
                </c:pt>
                <c:pt idx="75">
                  <c:v>4.6260610735447987</c:v>
                </c:pt>
                <c:pt idx="76">
                  <c:v>4.6260610735447987</c:v>
                </c:pt>
                <c:pt idx="77">
                  <c:v>4.6260610735447987</c:v>
                </c:pt>
                <c:pt idx="78">
                  <c:v>4.6260610735447987</c:v>
                </c:pt>
                <c:pt idx="79">
                  <c:v>4.6260610735447987</c:v>
                </c:pt>
                <c:pt idx="80">
                  <c:v>4.6260610735447987</c:v>
                </c:pt>
                <c:pt idx="81">
                  <c:v>4.6260610735447987</c:v>
                </c:pt>
                <c:pt idx="82">
                  <c:v>4.6260610735447987</c:v>
                </c:pt>
                <c:pt idx="83">
                  <c:v>4.6260610735447987</c:v>
                </c:pt>
                <c:pt idx="84">
                  <c:v>4.6260610735447987</c:v>
                </c:pt>
                <c:pt idx="85">
                  <c:v>4.6260610735447987</c:v>
                </c:pt>
                <c:pt idx="86">
                  <c:v>4.6260610735447987</c:v>
                </c:pt>
                <c:pt idx="87">
                  <c:v>4.6260610735447987</c:v>
                </c:pt>
                <c:pt idx="88">
                  <c:v>4.6260610735447987</c:v>
                </c:pt>
                <c:pt idx="89">
                  <c:v>4.6260610735447987</c:v>
                </c:pt>
                <c:pt idx="90">
                  <c:v>4.6260610735447987</c:v>
                </c:pt>
                <c:pt idx="91">
                  <c:v>4.6260610735447987</c:v>
                </c:pt>
                <c:pt idx="92">
                  <c:v>4.6260610735447987</c:v>
                </c:pt>
                <c:pt idx="93">
                  <c:v>4.6260610735447987</c:v>
                </c:pt>
                <c:pt idx="94">
                  <c:v>4.6260610735447987</c:v>
                </c:pt>
                <c:pt idx="95">
                  <c:v>4.6260610735447987</c:v>
                </c:pt>
                <c:pt idx="96">
                  <c:v>4.6260610735447987</c:v>
                </c:pt>
                <c:pt idx="97">
                  <c:v>4.6260610735447987</c:v>
                </c:pt>
                <c:pt idx="98">
                  <c:v>4.6260610735447987</c:v>
                </c:pt>
                <c:pt idx="99">
                  <c:v>4.6260610735447987</c:v>
                </c:pt>
                <c:pt idx="100">
                  <c:v>4.6260610735447987</c:v>
                </c:pt>
                <c:pt idx="101">
                  <c:v>4.6260610735447987</c:v>
                </c:pt>
                <c:pt idx="102">
                  <c:v>4.6260610735447987</c:v>
                </c:pt>
                <c:pt idx="103">
                  <c:v>4.6260610735447987</c:v>
                </c:pt>
                <c:pt idx="104">
                  <c:v>4.6260610735447987</c:v>
                </c:pt>
                <c:pt idx="105">
                  <c:v>4.6260610735447987</c:v>
                </c:pt>
                <c:pt idx="106">
                  <c:v>4.6260610735447987</c:v>
                </c:pt>
                <c:pt idx="107">
                  <c:v>4.6260610735447987</c:v>
                </c:pt>
                <c:pt idx="108">
                  <c:v>4.6260610735447987</c:v>
                </c:pt>
                <c:pt idx="109">
                  <c:v>4.6260610735447987</c:v>
                </c:pt>
                <c:pt idx="110">
                  <c:v>4.6260610735447987</c:v>
                </c:pt>
                <c:pt idx="111">
                  <c:v>4.6260610735447987</c:v>
                </c:pt>
                <c:pt idx="112">
                  <c:v>4.6260610735447987</c:v>
                </c:pt>
                <c:pt idx="113">
                  <c:v>4.6260610735447987</c:v>
                </c:pt>
                <c:pt idx="114">
                  <c:v>4.6260610735447987</c:v>
                </c:pt>
                <c:pt idx="115">
                  <c:v>4.6260610735447987</c:v>
                </c:pt>
                <c:pt idx="116">
                  <c:v>4.6260610735447987</c:v>
                </c:pt>
                <c:pt idx="117">
                  <c:v>4.6260610735447987</c:v>
                </c:pt>
                <c:pt idx="118">
                  <c:v>4.6260610735447987</c:v>
                </c:pt>
                <c:pt idx="119">
                  <c:v>4.6260610735447987</c:v>
                </c:pt>
                <c:pt idx="120">
                  <c:v>4.6260610735447987</c:v>
                </c:pt>
                <c:pt idx="121">
                  <c:v>4.6260610735447987</c:v>
                </c:pt>
                <c:pt idx="122">
                  <c:v>4.6260610735447987</c:v>
                </c:pt>
                <c:pt idx="123">
                  <c:v>4.6260610735447987</c:v>
                </c:pt>
                <c:pt idx="124">
                  <c:v>4.6260610735447987</c:v>
                </c:pt>
                <c:pt idx="125">
                  <c:v>4.6260610735447987</c:v>
                </c:pt>
                <c:pt idx="126">
                  <c:v>4.6260610735447987</c:v>
                </c:pt>
                <c:pt idx="127">
                  <c:v>4.6260610735447987</c:v>
                </c:pt>
                <c:pt idx="128">
                  <c:v>4.6260610735447987</c:v>
                </c:pt>
                <c:pt idx="129">
                  <c:v>4.6260610735447987</c:v>
                </c:pt>
                <c:pt idx="130">
                  <c:v>4.6260610735447987</c:v>
                </c:pt>
                <c:pt idx="131">
                  <c:v>4.6260610735447987</c:v>
                </c:pt>
                <c:pt idx="132">
                  <c:v>4.6260610735447987</c:v>
                </c:pt>
                <c:pt idx="133">
                  <c:v>4.6260610735447987</c:v>
                </c:pt>
                <c:pt idx="134">
                  <c:v>4.6260610735447987</c:v>
                </c:pt>
                <c:pt idx="135">
                  <c:v>4.6260610735447987</c:v>
                </c:pt>
                <c:pt idx="136">
                  <c:v>4.6260610735447987</c:v>
                </c:pt>
                <c:pt idx="137">
                  <c:v>4.6260610735447987</c:v>
                </c:pt>
                <c:pt idx="138">
                  <c:v>4.6260610735447987</c:v>
                </c:pt>
                <c:pt idx="139">
                  <c:v>4.6260610735447987</c:v>
                </c:pt>
                <c:pt idx="140">
                  <c:v>4.6260610735447987</c:v>
                </c:pt>
                <c:pt idx="141">
                  <c:v>4.6260610735447987</c:v>
                </c:pt>
                <c:pt idx="142">
                  <c:v>4.6260610735447987</c:v>
                </c:pt>
                <c:pt idx="143">
                  <c:v>4.6260610735447987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35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2022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Results!$T$4:$T$147</c:f>
              <c:numCache>
                <c:formatCode>0.00</c:formatCode>
                <c:ptCount val="144"/>
                <c:pt idx="0">
                  <c:v>-5.2924627350316049</c:v>
                </c:pt>
                <c:pt idx="1">
                  <c:v>-6.7597611031021216</c:v>
                </c:pt>
                <c:pt idx="2">
                  <c:v>1.5316312786690496</c:v>
                </c:pt>
                <c:pt idx="3">
                  <c:v>-4.1167975257370646</c:v>
                </c:pt>
                <c:pt idx="4">
                  <c:v>-1.6585395043279592</c:v>
                </c:pt>
                <c:pt idx="5">
                  <c:v>-1.5583598869516129</c:v>
                </c:pt>
                <c:pt idx="6">
                  <c:v>-2.6724953645947913</c:v>
                </c:pt>
                <c:pt idx="7">
                  <c:v>-4.0026447745720759</c:v>
                </c:pt>
                <c:pt idx="8">
                  <c:v>0.42997869197712779</c:v>
                </c:pt>
                <c:pt idx="9">
                  <c:v>-5.9463974616840378</c:v>
                </c:pt>
                <c:pt idx="10">
                  <c:v>-0.95966306947001012</c:v>
                </c:pt>
                <c:pt idx="11">
                  <c:v>-4.0014359334858352</c:v>
                </c:pt>
                <c:pt idx="12">
                  <c:v>-3.6021548018048315</c:v>
                </c:pt>
                <c:pt idx="13">
                  <c:v>-3.214695872678095</c:v>
                </c:pt>
                <c:pt idx="14">
                  <c:v>-1.2080540787581919</c:v>
                </c:pt>
                <c:pt idx="15">
                  <c:v>-2.7137557645701151</c:v>
                </c:pt>
                <c:pt idx="16">
                  <c:v>-2.2350299941723346</c:v>
                </c:pt>
                <c:pt idx="17">
                  <c:v>-2.6768202741463214</c:v>
                </c:pt>
                <c:pt idx="18">
                  <c:v>-3.0883198594830858</c:v>
                </c:pt>
                <c:pt idx="19">
                  <c:v>-2.0362885249984584</c:v>
                </c:pt>
                <c:pt idx="20">
                  <c:v>-5.5694779861633767</c:v>
                </c:pt>
                <c:pt idx="21">
                  <c:v>-2.7700183415792217</c:v>
                </c:pt>
                <c:pt idx="22">
                  <c:v>-2.4895604525180182</c:v>
                </c:pt>
                <c:pt idx="23">
                  <c:v>-1.8475729675420209</c:v>
                </c:pt>
                <c:pt idx="24">
                  <c:v>-6.1930533745889722</c:v>
                </c:pt>
                <c:pt idx="25">
                  <c:v>-5.1469505681362913</c:v>
                </c:pt>
                <c:pt idx="26">
                  <c:v>-4.6415184993113794</c:v>
                </c:pt>
                <c:pt idx="27">
                  <c:v>-3.6269706585834403</c:v>
                </c:pt>
                <c:pt idx="28">
                  <c:v>-1.4725845538559303</c:v>
                </c:pt>
                <c:pt idx="29">
                  <c:v>-5.85332816179299</c:v>
                </c:pt>
                <c:pt idx="30">
                  <c:v>-3.5349472815690475</c:v>
                </c:pt>
                <c:pt idx="31">
                  <c:v>-2.7887772489575404</c:v>
                </c:pt>
                <c:pt idx="32">
                  <c:v>-0.96837502674939402</c:v>
                </c:pt>
                <c:pt idx="33">
                  <c:v>-1.2928364748662533</c:v>
                </c:pt>
                <c:pt idx="34">
                  <c:v>5.7346213885794697</c:v>
                </c:pt>
                <c:pt idx="35">
                  <c:v>9.033986324331563</c:v>
                </c:pt>
                <c:pt idx="36">
                  <c:v>2.6361990332608483</c:v>
                </c:pt>
                <c:pt idx="37">
                  <c:v>-3.8803689702032731</c:v>
                </c:pt>
                <c:pt idx="38">
                  <c:v>-6.0690205321493531</c:v>
                </c:pt>
                <c:pt idx="39">
                  <c:v>-2.7926110847941255</c:v>
                </c:pt>
                <c:pt idx="40">
                  <c:v>7.8571327775178927</c:v>
                </c:pt>
                <c:pt idx="41">
                  <c:v>-2.2674754503322561</c:v>
                </c:pt>
                <c:pt idx="42">
                  <c:v>-1.1740064878629151</c:v>
                </c:pt>
                <c:pt idx="43">
                  <c:v>-0.72421730257718564</c:v>
                </c:pt>
                <c:pt idx="44">
                  <c:v>-0.59900781051636753</c:v>
                </c:pt>
                <c:pt idx="45">
                  <c:v>30.406734026200432</c:v>
                </c:pt>
                <c:pt idx="46">
                  <c:v>-4.2791870762956847</c:v>
                </c:pt>
                <c:pt idx="47">
                  <c:v>-4.5093226094258911</c:v>
                </c:pt>
                <c:pt idx="48">
                  <c:v>-3.278468967114303</c:v>
                </c:pt>
                <c:pt idx="49">
                  <c:v>-2.9510764666231539</c:v>
                </c:pt>
                <c:pt idx="50">
                  <c:v>-2.4174303452277996</c:v>
                </c:pt>
                <c:pt idx="51">
                  <c:v>-2.7042474226022026</c:v>
                </c:pt>
                <c:pt idx="52">
                  <c:v>-1.0571564648881491</c:v>
                </c:pt>
                <c:pt idx="53">
                  <c:v>-1.6153499233522033</c:v>
                </c:pt>
                <c:pt idx="54">
                  <c:v>0.20444011320762029</c:v>
                </c:pt>
                <c:pt idx="55">
                  <c:v>0.18857605650788223</c:v>
                </c:pt>
                <c:pt idx="56">
                  <c:v>-2.4386820329461174</c:v>
                </c:pt>
                <c:pt idx="57">
                  <c:v>-2.9594943366477491</c:v>
                </c:pt>
                <c:pt idx="58">
                  <c:v>3.7965289374683611</c:v>
                </c:pt>
                <c:pt idx="61">
                  <c:v>-3.6608770938820969</c:v>
                </c:pt>
                <c:pt idx="62">
                  <c:v>-1.7778754324219346</c:v>
                </c:pt>
                <c:pt idx="63">
                  <c:v>0.47413525151048119</c:v>
                </c:pt>
                <c:pt idx="64">
                  <c:v>-2.8991310327179791</c:v>
                </c:pt>
                <c:pt idx="65">
                  <c:v>0.36208352551684575</c:v>
                </c:pt>
                <c:pt idx="66">
                  <c:v>3.260211809663152</c:v>
                </c:pt>
                <c:pt idx="67">
                  <c:v>-2.0708104009523227</c:v>
                </c:pt>
                <c:pt idx="68">
                  <c:v>-1.0771989278196754</c:v>
                </c:pt>
                <c:pt idx="69">
                  <c:v>-1.1504218615572677</c:v>
                </c:pt>
                <c:pt idx="70">
                  <c:v>-1.127185608818958</c:v>
                </c:pt>
                <c:pt idx="71">
                  <c:v>-0.2738187231092829</c:v>
                </c:pt>
                <c:pt idx="72">
                  <c:v>-9.7495799490448807</c:v>
                </c:pt>
                <c:pt idx="73">
                  <c:v>-17.831876042716534</c:v>
                </c:pt>
                <c:pt idx="74">
                  <c:v>-13.432781400242696</c:v>
                </c:pt>
                <c:pt idx="75">
                  <c:v>-8.8619580257951682</c:v>
                </c:pt>
                <c:pt idx="76">
                  <c:v>-13.846445705244303</c:v>
                </c:pt>
                <c:pt idx="77">
                  <c:v>-8.1151701916293906</c:v>
                </c:pt>
                <c:pt idx="78">
                  <c:v>-2.8938158745502425</c:v>
                </c:pt>
                <c:pt idx="79">
                  <c:v>-2.2196627115346872</c:v>
                </c:pt>
                <c:pt idx="80">
                  <c:v>-3.3527454526747857</c:v>
                </c:pt>
                <c:pt idx="81">
                  <c:v>2.3224387089097367</c:v>
                </c:pt>
                <c:pt idx="82">
                  <c:v>4.9531557270932511</c:v>
                </c:pt>
                <c:pt idx="83">
                  <c:v>-1.6116892150643551</c:v>
                </c:pt>
                <c:pt idx="84">
                  <c:v>0.20089198448736698</c:v>
                </c:pt>
                <c:pt idx="85">
                  <c:v>5.3576459475438174</c:v>
                </c:pt>
                <c:pt idx="86">
                  <c:v>-2.2341582460230121</c:v>
                </c:pt>
                <c:pt idx="87">
                  <c:v>-0.43946584630035074</c:v>
                </c:pt>
                <c:pt idx="88">
                  <c:v>-0.82018786064505267</c:v>
                </c:pt>
                <c:pt idx="89">
                  <c:v>-0.27635270250520944</c:v>
                </c:pt>
                <c:pt idx="90">
                  <c:v>5.0265069012995429</c:v>
                </c:pt>
                <c:pt idx="91">
                  <c:v>-4.5905869358721061</c:v>
                </c:pt>
                <c:pt idx="92">
                  <c:v>6.2242579987392173</c:v>
                </c:pt>
                <c:pt idx="93">
                  <c:v>-1.8831271147826925</c:v>
                </c:pt>
                <c:pt idx="94">
                  <c:v>3.0916450116603116</c:v>
                </c:pt>
                <c:pt idx="95">
                  <c:v>-1.8188235280209173</c:v>
                </c:pt>
                <c:pt idx="96">
                  <c:v>-0.78524465648051545</c:v>
                </c:pt>
                <c:pt idx="97">
                  <c:v>-1.5825516058938476</c:v>
                </c:pt>
                <c:pt idx="98">
                  <c:v>-1.8876079131755354</c:v>
                </c:pt>
                <c:pt idx="99">
                  <c:v>-8.0155909728004762</c:v>
                </c:pt>
                <c:pt idx="100">
                  <c:v>-10.1119065169644</c:v>
                </c:pt>
                <c:pt idx="101">
                  <c:v>-9.8383897236289233</c:v>
                </c:pt>
                <c:pt idx="102">
                  <c:v>-5.7540683428324666</c:v>
                </c:pt>
                <c:pt idx="103">
                  <c:v>-3.9714647684135302</c:v>
                </c:pt>
                <c:pt idx="104">
                  <c:v>-4.5958027041538694</c:v>
                </c:pt>
                <c:pt idx="105">
                  <c:v>-1.3318628874132634</c:v>
                </c:pt>
                <c:pt idx="106">
                  <c:v>-1.4554530315207395</c:v>
                </c:pt>
                <c:pt idx="107">
                  <c:v>-1.6237390790115456</c:v>
                </c:pt>
                <c:pt idx="108">
                  <c:v>-8.7897539019584414</c:v>
                </c:pt>
                <c:pt idx="109">
                  <c:v>-8.5507665584281707</c:v>
                </c:pt>
                <c:pt idx="110">
                  <c:v>1.2625181423339913</c:v>
                </c:pt>
                <c:pt idx="111">
                  <c:v>3.798661596677428</c:v>
                </c:pt>
                <c:pt idx="112">
                  <c:v>-2.9149225848562743</c:v>
                </c:pt>
                <c:pt idx="113">
                  <c:v>-1.6379922328754317</c:v>
                </c:pt>
                <c:pt idx="114">
                  <c:v>-0.36975195354138563</c:v>
                </c:pt>
                <c:pt idx="115">
                  <c:v>-0.59994984188830647</c:v>
                </c:pt>
                <c:pt idx="116">
                  <c:v>0.20774917456274827</c:v>
                </c:pt>
                <c:pt idx="117">
                  <c:v>24.180868072798788</c:v>
                </c:pt>
                <c:pt idx="118">
                  <c:v>2.8592248452681051</c:v>
                </c:pt>
                <c:pt idx="119">
                  <c:v>-5.8469161662002556</c:v>
                </c:pt>
                <c:pt idx="120">
                  <c:v>-3.4962317697414433</c:v>
                </c:pt>
                <c:pt idx="121">
                  <c:v>-4.540794012051701</c:v>
                </c:pt>
                <c:pt idx="122">
                  <c:v>-2.6703494136756745</c:v>
                </c:pt>
                <c:pt idx="123">
                  <c:v>-0.88486890990888822</c:v>
                </c:pt>
                <c:pt idx="124">
                  <c:v>-1.4313254697888833</c:v>
                </c:pt>
                <c:pt idx="125">
                  <c:v>-1.3917820856356888</c:v>
                </c:pt>
                <c:pt idx="126">
                  <c:v>-1.6057578188075941</c:v>
                </c:pt>
                <c:pt idx="127">
                  <c:v>-2.6716362455096507</c:v>
                </c:pt>
                <c:pt idx="128">
                  <c:v>-3.6345539005626661</c:v>
                </c:pt>
                <c:pt idx="129">
                  <c:v>-5.1154620653185621</c:v>
                </c:pt>
                <c:pt idx="130">
                  <c:v>-2.6892036155459027</c:v>
                </c:pt>
                <c:pt idx="131">
                  <c:v>1.8522168073153946</c:v>
                </c:pt>
                <c:pt idx="132">
                  <c:v>-1.1236978471106289</c:v>
                </c:pt>
                <c:pt idx="133">
                  <c:v>-1.5631391729337938</c:v>
                </c:pt>
                <c:pt idx="134">
                  <c:v>-2.0914194760722893</c:v>
                </c:pt>
                <c:pt idx="135">
                  <c:v>-10.115194274305258</c:v>
                </c:pt>
                <c:pt idx="136">
                  <c:v>-5.7046738749307924</c:v>
                </c:pt>
                <c:pt idx="137">
                  <c:v>-6.5855962895595228</c:v>
                </c:pt>
                <c:pt idx="138">
                  <c:v>-6.0209836068655438</c:v>
                </c:pt>
                <c:pt idx="139">
                  <c:v>-4.8657888437783035</c:v>
                </c:pt>
                <c:pt idx="140">
                  <c:v>-3.4486286563617408</c:v>
                </c:pt>
                <c:pt idx="141">
                  <c:v>-1.8028974326960288</c:v>
                </c:pt>
                <c:pt idx="142">
                  <c:v>-9.497223851974022</c:v>
                </c:pt>
                <c:pt idx="143">
                  <c:v>-1.0787418721541959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(-2.23%)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Results!$AK$4:$AK$147</c:f>
              <c:numCache>
                <c:formatCode>0.00</c:formatCode>
                <c:ptCount val="144"/>
                <c:pt idx="0">
                  <c:v>-2.2269104787788496</c:v>
                </c:pt>
                <c:pt idx="1">
                  <c:v>-2.2269104787788496</c:v>
                </c:pt>
                <c:pt idx="2">
                  <c:v>-2.2269104787788496</c:v>
                </c:pt>
                <c:pt idx="3">
                  <c:v>-2.2269104787788496</c:v>
                </c:pt>
                <c:pt idx="4">
                  <c:v>-2.2269104787788496</c:v>
                </c:pt>
                <c:pt idx="5">
                  <c:v>-2.2269104787788496</c:v>
                </c:pt>
                <c:pt idx="6">
                  <c:v>-2.2269104787788496</c:v>
                </c:pt>
                <c:pt idx="7">
                  <c:v>-2.2269104787788496</c:v>
                </c:pt>
                <c:pt idx="8">
                  <c:v>-2.2269104787788496</c:v>
                </c:pt>
                <c:pt idx="9">
                  <c:v>-2.2269104787788496</c:v>
                </c:pt>
                <c:pt idx="10">
                  <c:v>-2.2269104787788496</c:v>
                </c:pt>
                <c:pt idx="11">
                  <c:v>-2.2269104787788496</c:v>
                </c:pt>
                <c:pt idx="12">
                  <c:v>-2.2269104787788496</c:v>
                </c:pt>
                <c:pt idx="13">
                  <c:v>-2.2269104787788496</c:v>
                </c:pt>
                <c:pt idx="14">
                  <c:v>-2.2269104787788496</c:v>
                </c:pt>
                <c:pt idx="15">
                  <c:v>-2.2269104787788496</c:v>
                </c:pt>
                <c:pt idx="16">
                  <c:v>-2.2269104787788496</c:v>
                </c:pt>
                <c:pt idx="17">
                  <c:v>-2.2269104787788496</c:v>
                </c:pt>
                <c:pt idx="18">
                  <c:v>-2.2269104787788496</c:v>
                </c:pt>
                <c:pt idx="19">
                  <c:v>-2.2269104787788496</c:v>
                </c:pt>
                <c:pt idx="20">
                  <c:v>-2.2269104787788496</c:v>
                </c:pt>
                <c:pt idx="21">
                  <c:v>-2.2269104787788496</c:v>
                </c:pt>
                <c:pt idx="22">
                  <c:v>-2.2269104787788496</c:v>
                </c:pt>
                <c:pt idx="23">
                  <c:v>-2.2269104787788496</c:v>
                </c:pt>
                <c:pt idx="24">
                  <c:v>-2.2269104787788496</c:v>
                </c:pt>
                <c:pt idx="25">
                  <c:v>-2.2269104787788496</c:v>
                </c:pt>
                <c:pt idx="26">
                  <c:v>-2.2269104787788496</c:v>
                </c:pt>
                <c:pt idx="27">
                  <c:v>-2.2269104787788496</c:v>
                </c:pt>
                <c:pt idx="28">
                  <c:v>-2.2269104787788496</c:v>
                </c:pt>
                <c:pt idx="29">
                  <c:v>-2.2269104787788496</c:v>
                </c:pt>
                <c:pt idx="30">
                  <c:v>-2.2269104787788496</c:v>
                </c:pt>
                <c:pt idx="31">
                  <c:v>-2.2269104787788496</c:v>
                </c:pt>
                <c:pt idx="32">
                  <c:v>-2.2269104787788496</c:v>
                </c:pt>
                <c:pt idx="33">
                  <c:v>-2.2269104787788496</c:v>
                </c:pt>
                <c:pt idx="34">
                  <c:v>-2.2269104787788496</c:v>
                </c:pt>
                <c:pt idx="35">
                  <c:v>-2.2269104787788496</c:v>
                </c:pt>
                <c:pt idx="36">
                  <c:v>-2.2269104787788496</c:v>
                </c:pt>
                <c:pt idx="37">
                  <c:v>-2.2269104787788496</c:v>
                </c:pt>
                <c:pt idx="38">
                  <c:v>-2.2269104787788496</c:v>
                </c:pt>
                <c:pt idx="39">
                  <c:v>-2.2269104787788496</c:v>
                </c:pt>
                <c:pt idx="40">
                  <c:v>-2.2269104787788496</c:v>
                </c:pt>
                <c:pt idx="41">
                  <c:v>-2.2269104787788496</c:v>
                </c:pt>
                <c:pt idx="42">
                  <c:v>-2.2269104787788496</c:v>
                </c:pt>
                <c:pt idx="43">
                  <c:v>-2.2269104787788496</c:v>
                </c:pt>
                <c:pt idx="44">
                  <c:v>-2.2269104787788496</c:v>
                </c:pt>
                <c:pt idx="45">
                  <c:v>-2.2269104787788496</c:v>
                </c:pt>
                <c:pt idx="46">
                  <c:v>-2.2269104787788496</c:v>
                </c:pt>
                <c:pt idx="47">
                  <c:v>-2.2269104787788496</c:v>
                </c:pt>
                <c:pt idx="48">
                  <c:v>-2.2269104787788496</c:v>
                </c:pt>
                <c:pt idx="49">
                  <c:v>-2.2269104787788496</c:v>
                </c:pt>
                <c:pt idx="50">
                  <c:v>-2.2269104787788496</c:v>
                </c:pt>
                <c:pt idx="51">
                  <c:v>-2.2269104787788496</c:v>
                </c:pt>
                <c:pt idx="52">
                  <c:v>-2.2269104787788496</c:v>
                </c:pt>
                <c:pt idx="53">
                  <c:v>-2.2269104787788496</c:v>
                </c:pt>
                <c:pt idx="54">
                  <c:v>-2.2269104787788496</c:v>
                </c:pt>
                <c:pt idx="55">
                  <c:v>-2.2269104787788496</c:v>
                </c:pt>
                <c:pt idx="56">
                  <c:v>-2.2269104787788496</c:v>
                </c:pt>
                <c:pt idx="57">
                  <c:v>-2.2269104787788496</c:v>
                </c:pt>
                <c:pt idx="58">
                  <c:v>-2.2269104787788496</c:v>
                </c:pt>
                <c:pt idx="59">
                  <c:v>-2.2269104787788496</c:v>
                </c:pt>
                <c:pt idx="60">
                  <c:v>-2.2269104787788496</c:v>
                </c:pt>
                <c:pt idx="61">
                  <c:v>-2.2269104787788496</c:v>
                </c:pt>
                <c:pt idx="62">
                  <c:v>-2.2269104787788496</c:v>
                </c:pt>
                <c:pt idx="63">
                  <c:v>-2.2269104787788496</c:v>
                </c:pt>
                <c:pt idx="64">
                  <c:v>-2.2269104787788496</c:v>
                </c:pt>
                <c:pt idx="65">
                  <c:v>-2.2269104787788496</c:v>
                </c:pt>
                <c:pt idx="66">
                  <c:v>-2.2269104787788496</c:v>
                </c:pt>
                <c:pt idx="67">
                  <c:v>-2.2269104787788496</c:v>
                </c:pt>
                <c:pt idx="68">
                  <c:v>-2.2269104787788496</c:v>
                </c:pt>
                <c:pt idx="69">
                  <c:v>-2.2269104787788496</c:v>
                </c:pt>
                <c:pt idx="70">
                  <c:v>-2.2269104787788496</c:v>
                </c:pt>
                <c:pt idx="71">
                  <c:v>-2.2269104787788496</c:v>
                </c:pt>
                <c:pt idx="72">
                  <c:v>-2.2269104787788496</c:v>
                </c:pt>
                <c:pt idx="73">
                  <c:v>-2.2269104787788496</c:v>
                </c:pt>
                <c:pt idx="74">
                  <c:v>-2.2269104787788496</c:v>
                </c:pt>
                <c:pt idx="75">
                  <c:v>-2.2269104787788496</c:v>
                </c:pt>
                <c:pt idx="76">
                  <c:v>-2.2269104787788496</c:v>
                </c:pt>
                <c:pt idx="77">
                  <c:v>-2.2269104787788496</c:v>
                </c:pt>
                <c:pt idx="78">
                  <c:v>-2.2269104787788496</c:v>
                </c:pt>
                <c:pt idx="79">
                  <c:v>-2.2269104787788496</c:v>
                </c:pt>
                <c:pt idx="80">
                  <c:v>-2.2269104787788496</c:v>
                </c:pt>
                <c:pt idx="81">
                  <c:v>-2.2269104787788496</c:v>
                </c:pt>
                <c:pt idx="82">
                  <c:v>-2.2269104787788496</c:v>
                </c:pt>
                <c:pt idx="83">
                  <c:v>-2.2269104787788496</c:v>
                </c:pt>
                <c:pt idx="84">
                  <c:v>-2.2269104787788496</c:v>
                </c:pt>
                <c:pt idx="85">
                  <c:v>-2.2269104787788496</c:v>
                </c:pt>
                <c:pt idx="86">
                  <c:v>-2.2269104787788496</c:v>
                </c:pt>
                <c:pt idx="87">
                  <c:v>-2.2269104787788496</c:v>
                </c:pt>
                <c:pt idx="88">
                  <c:v>-2.2269104787788496</c:v>
                </c:pt>
                <c:pt idx="89">
                  <c:v>-2.2269104787788496</c:v>
                </c:pt>
                <c:pt idx="90">
                  <c:v>-2.2269104787788496</c:v>
                </c:pt>
                <c:pt idx="91">
                  <c:v>-2.2269104787788496</c:v>
                </c:pt>
                <c:pt idx="92">
                  <c:v>-2.2269104787788496</c:v>
                </c:pt>
                <c:pt idx="93">
                  <c:v>-2.2269104787788496</c:v>
                </c:pt>
                <c:pt idx="94">
                  <c:v>-2.2269104787788496</c:v>
                </c:pt>
                <c:pt idx="95">
                  <c:v>-2.2269104787788496</c:v>
                </c:pt>
                <c:pt idx="96">
                  <c:v>-2.2269104787788496</c:v>
                </c:pt>
                <c:pt idx="97">
                  <c:v>-2.2269104787788496</c:v>
                </c:pt>
                <c:pt idx="98">
                  <c:v>-2.2269104787788496</c:v>
                </c:pt>
                <c:pt idx="99">
                  <c:v>-2.2269104787788496</c:v>
                </c:pt>
                <c:pt idx="100">
                  <c:v>-2.2269104787788496</c:v>
                </c:pt>
                <c:pt idx="101">
                  <c:v>-2.2269104787788496</c:v>
                </c:pt>
                <c:pt idx="102">
                  <c:v>-2.2269104787788496</c:v>
                </c:pt>
                <c:pt idx="103">
                  <c:v>-2.2269104787788496</c:v>
                </c:pt>
                <c:pt idx="104">
                  <c:v>-2.2269104787788496</c:v>
                </c:pt>
                <c:pt idx="105">
                  <c:v>-2.2269104787788496</c:v>
                </c:pt>
                <c:pt idx="106">
                  <c:v>-2.2269104787788496</c:v>
                </c:pt>
                <c:pt idx="107">
                  <c:v>-2.2269104787788496</c:v>
                </c:pt>
                <c:pt idx="108">
                  <c:v>-2.2269104787788496</c:v>
                </c:pt>
                <c:pt idx="109">
                  <c:v>-2.2269104787788496</c:v>
                </c:pt>
                <c:pt idx="110">
                  <c:v>-2.2269104787788496</c:v>
                </c:pt>
                <c:pt idx="111">
                  <c:v>-2.2269104787788496</c:v>
                </c:pt>
                <c:pt idx="112">
                  <c:v>-2.2269104787788496</c:v>
                </c:pt>
                <c:pt idx="113">
                  <c:v>-2.2269104787788496</c:v>
                </c:pt>
                <c:pt idx="114">
                  <c:v>-2.2269104787788496</c:v>
                </c:pt>
                <c:pt idx="115">
                  <c:v>-2.2269104787788496</c:v>
                </c:pt>
                <c:pt idx="116">
                  <c:v>-2.2269104787788496</c:v>
                </c:pt>
                <c:pt idx="117">
                  <c:v>-2.2269104787788496</c:v>
                </c:pt>
                <c:pt idx="118">
                  <c:v>-2.2269104787788496</c:v>
                </c:pt>
                <c:pt idx="119">
                  <c:v>-2.2269104787788496</c:v>
                </c:pt>
                <c:pt idx="120">
                  <c:v>-2.2269104787788496</c:v>
                </c:pt>
                <c:pt idx="121">
                  <c:v>-2.2269104787788496</c:v>
                </c:pt>
                <c:pt idx="122">
                  <c:v>-2.2269104787788496</c:v>
                </c:pt>
                <c:pt idx="123">
                  <c:v>-2.2269104787788496</c:v>
                </c:pt>
                <c:pt idx="124">
                  <c:v>-2.2269104787788496</c:v>
                </c:pt>
                <c:pt idx="125">
                  <c:v>-2.2269104787788496</c:v>
                </c:pt>
                <c:pt idx="126">
                  <c:v>-2.2269104787788496</c:v>
                </c:pt>
                <c:pt idx="127">
                  <c:v>-2.2269104787788496</c:v>
                </c:pt>
                <c:pt idx="128">
                  <c:v>-2.2269104787788496</c:v>
                </c:pt>
                <c:pt idx="129">
                  <c:v>-2.2269104787788496</c:v>
                </c:pt>
                <c:pt idx="130">
                  <c:v>-2.2269104787788496</c:v>
                </c:pt>
                <c:pt idx="131">
                  <c:v>-2.2269104787788496</c:v>
                </c:pt>
                <c:pt idx="132">
                  <c:v>-2.2269104787788496</c:v>
                </c:pt>
                <c:pt idx="133">
                  <c:v>-2.2269104787788496</c:v>
                </c:pt>
                <c:pt idx="134">
                  <c:v>-2.2269104787788496</c:v>
                </c:pt>
                <c:pt idx="135">
                  <c:v>-2.2269104787788496</c:v>
                </c:pt>
                <c:pt idx="136">
                  <c:v>-2.2269104787788496</c:v>
                </c:pt>
                <c:pt idx="137">
                  <c:v>-2.2269104787788496</c:v>
                </c:pt>
                <c:pt idx="138">
                  <c:v>-2.2269104787788496</c:v>
                </c:pt>
                <c:pt idx="139">
                  <c:v>-2.2269104787788496</c:v>
                </c:pt>
                <c:pt idx="140">
                  <c:v>-2.2269104787788496</c:v>
                </c:pt>
                <c:pt idx="141">
                  <c:v>-2.2269104787788496</c:v>
                </c:pt>
                <c:pt idx="142">
                  <c:v>-2.2269104787788496</c:v>
                </c:pt>
                <c:pt idx="143">
                  <c:v>-2.2269104787788496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Results!$AL$4:$AL$147</c:f>
              <c:numCache>
                <c:formatCode>0.00</c:formatCode>
                <c:ptCount val="144"/>
                <c:pt idx="0">
                  <c:v>-7.2269104787788496</c:v>
                </c:pt>
                <c:pt idx="1">
                  <c:v>-7.2269104787788496</c:v>
                </c:pt>
                <c:pt idx="2">
                  <c:v>-7.2269104787788496</c:v>
                </c:pt>
                <c:pt idx="3">
                  <c:v>-7.2269104787788496</c:v>
                </c:pt>
                <c:pt idx="4">
                  <c:v>-7.2269104787788496</c:v>
                </c:pt>
                <c:pt idx="5">
                  <c:v>-7.2269104787788496</c:v>
                </c:pt>
                <c:pt idx="6">
                  <c:v>-7.2269104787788496</c:v>
                </c:pt>
                <c:pt idx="7">
                  <c:v>-7.2269104787788496</c:v>
                </c:pt>
                <c:pt idx="8">
                  <c:v>-7.2269104787788496</c:v>
                </c:pt>
                <c:pt idx="9">
                  <c:v>-7.2269104787788496</c:v>
                </c:pt>
                <c:pt idx="10">
                  <c:v>-7.2269104787788496</c:v>
                </c:pt>
                <c:pt idx="11">
                  <c:v>-7.2269104787788496</c:v>
                </c:pt>
                <c:pt idx="12">
                  <c:v>-7.2269104787788496</c:v>
                </c:pt>
                <c:pt idx="13">
                  <c:v>-7.2269104787788496</c:v>
                </c:pt>
                <c:pt idx="14">
                  <c:v>-7.2269104787788496</c:v>
                </c:pt>
                <c:pt idx="15">
                  <c:v>-7.2269104787788496</c:v>
                </c:pt>
                <c:pt idx="16">
                  <c:v>-7.2269104787788496</c:v>
                </c:pt>
                <c:pt idx="17">
                  <c:v>-7.2269104787788496</c:v>
                </c:pt>
                <c:pt idx="18">
                  <c:v>-7.2269104787788496</c:v>
                </c:pt>
                <c:pt idx="19">
                  <c:v>-7.2269104787788496</c:v>
                </c:pt>
                <c:pt idx="20">
                  <c:v>-7.2269104787788496</c:v>
                </c:pt>
                <c:pt idx="21">
                  <c:v>-7.2269104787788496</c:v>
                </c:pt>
                <c:pt idx="22">
                  <c:v>-7.2269104787788496</c:v>
                </c:pt>
                <c:pt idx="23">
                  <c:v>-7.2269104787788496</c:v>
                </c:pt>
                <c:pt idx="24">
                  <c:v>-7.2269104787788496</c:v>
                </c:pt>
                <c:pt idx="25">
                  <c:v>-7.2269104787788496</c:v>
                </c:pt>
                <c:pt idx="26">
                  <c:v>-7.2269104787788496</c:v>
                </c:pt>
                <c:pt idx="27">
                  <c:v>-7.2269104787788496</c:v>
                </c:pt>
                <c:pt idx="28">
                  <c:v>-7.2269104787788496</c:v>
                </c:pt>
                <c:pt idx="29">
                  <c:v>-7.2269104787788496</c:v>
                </c:pt>
                <c:pt idx="30">
                  <c:v>-7.2269104787788496</c:v>
                </c:pt>
                <c:pt idx="31">
                  <c:v>-7.2269104787788496</c:v>
                </c:pt>
                <c:pt idx="32">
                  <c:v>-7.2269104787788496</c:v>
                </c:pt>
                <c:pt idx="33">
                  <c:v>-7.2269104787788496</c:v>
                </c:pt>
                <c:pt idx="34">
                  <c:v>-7.2269104787788496</c:v>
                </c:pt>
                <c:pt idx="35">
                  <c:v>-7.2269104787788496</c:v>
                </c:pt>
                <c:pt idx="36">
                  <c:v>-7.2269104787788496</c:v>
                </c:pt>
                <c:pt idx="37">
                  <c:v>-7.2269104787788496</c:v>
                </c:pt>
                <c:pt idx="38">
                  <c:v>-7.2269104787788496</c:v>
                </c:pt>
                <c:pt idx="39">
                  <c:v>-7.2269104787788496</c:v>
                </c:pt>
                <c:pt idx="40">
                  <c:v>-7.2269104787788496</c:v>
                </c:pt>
                <c:pt idx="41">
                  <c:v>-7.2269104787788496</c:v>
                </c:pt>
                <c:pt idx="42">
                  <c:v>-7.2269104787788496</c:v>
                </c:pt>
                <c:pt idx="43">
                  <c:v>-7.2269104787788496</c:v>
                </c:pt>
                <c:pt idx="44">
                  <c:v>-7.2269104787788496</c:v>
                </c:pt>
                <c:pt idx="45">
                  <c:v>-7.2269104787788496</c:v>
                </c:pt>
                <c:pt idx="46">
                  <c:v>-7.2269104787788496</c:v>
                </c:pt>
                <c:pt idx="47">
                  <c:v>-7.2269104787788496</c:v>
                </c:pt>
                <c:pt idx="48">
                  <c:v>-7.2269104787788496</c:v>
                </c:pt>
                <c:pt idx="49">
                  <c:v>-7.2269104787788496</c:v>
                </c:pt>
                <c:pt idx="50">
                  <c:v>-7.2269104787788496</c:v>
                </c:pt>
                <c:pt idx="51">
                  <c:v>-7.2269104787788496</c:v>
                </c:pt>
                <c:pt idx="52">
                  <c:v>-7.2269104787788496</c:v>
                </c:pt>
                <c:pt idx="53">
                  <c:v>-7.2269104787788496</c:v>
                </c:pt>
                <c:pt idx="54">
                  <c:v>-7.2269104787788496</c:v>
                </c:pt>
                <c:pt idx="55">
                  <c:v>-7.2269104787788496</c:v>
                </c:pt>
                <c:pt idx="56">
                  <c:v>-7.2269104787788496</c:v>
                </c:pt>
                <c:pt idx="57">
                  <c:v>-7.2269104787788496</c:v>
                </c:pt>
                <c:pt idx="58">
                  <c:v>-7.2269104787788496</c:v>
                </c:pt>
                <c:pt idx="59">
                  <c:v>-7.2269104787788496</c:v>
                </c:pt>
                <c:pt idx="60">
                  <c:v>-7.2269104787788496</c:v>
                </c:pt>
                <c:pt idx="61">
                  <c:v>-7.2269104787788496</c:v>
                </c:pt>
                <c:pt idx="62">
                  <c:v>-7.2269104787788496</c:v>
                </c:pt>
                <c:pt idx="63">
                  <c:v>-7.2269104787788496</c:v>
                </c:pt>
                <c:pt idx="64">
                  <c:v>-7.2269104787788496</c:v>
                </c:pt>
                <c:pt idx="65">
                  <c:v>-7.2269104787788496</c:v>
                </c:pt>
                <c:pt idx="66">
                  <c:v>-7.2269104787788496</c:v>
                </c:pt>
                <c:pt idx="67">
                  <c:v>-7.2269104787788496</c:v>
                </c:pt>
                <c:pt idx="68">
                  <c:v>-7.2269104787788496</c:v>
                </c:pt>
                <c:pt idx="69">
                  <c:v>-7.2269104787788496</c:v>
                </c:pt>
                <c:pt idx="70">
                  <c:v>-7.2269104787788496</c:v>
                </c:pt>
                <c:pt idx="71">
                  <c:v>-7.2269104787788496</c:v>
                </c:pt>
                <c:pt idx="72">
                  <c:v>-7.2269104787788496</c:v>
                </c:pt>
                <c:pt idx="73">
                  <c:v>-7.2269104787788496</c:v>
                </c:pt>
                <c:pt idx="74">
                  <c:v>-7.2269104787788496</c:v>
                </c:pt>
                <c:pt idx="75">
                  <c:v>-7.2269104787788496</c:v>
                </c:pt>
                <c:pt idx="76">
                  <c:v>-7.2269104787788496</c:v>
                </c:pt>
                <c:pt idx="77">
                  <c:v>-7.2269104787788496</c:v>
                </c:pt>
                <c:pt idx="78">
                  <c:v>-7.2269104787788496</c:v>
                </c:pt>
                <c:pt idx="79">
                  <c:v>-7.2269104787788496</c:v>
                </c:pt>
                <c:pt idx="80">
                  <c:v>-7.2269104787788496</c:v>
                </c:pt>
                <c:pt idx="81">
                  <c:v>-7.2269104787788496</c:v>
                </c:pt>
                <c:pt idx="82">
                  <c:v>-7.2269104787788496</c:v>
                </c:pt>
                <c:pt idx="83">
                  <c:v>-7.2269104787788496</c:v>
                </c:pt>
                <c:pt idx="84">
                  <c:v>-7.2269104787788496</c:v>
                </c:pt>
                <c:pt idx="85">
                  <c:v>-7.2269104787788496</c:v>
                </c:pt>
                <c:pt idx="86">
                  <c:v>-7.2269104787788496</c:v>
                </c:pt>
                <c:pt idx="87">
                  <c:v>-7.2269104787788496</c:v>
                </c:pt>
                <c:pt idx="88">
                  <c:v>-7.2269104787788496</c:v>
                </c:pt>
                <c:pt idx="89">
                  <c:v>-7.2269104787788496</c:v>
                </c:pt>
                <c:pt idx="90">
                  <c:v>-7.2269104787788496</c:v>
                </c:pt>
                <c:pt idx="91">
                  <c:v>-7.2269104787788496</c:v>
                </c:pt>
                <c:pt idx="92">
                  <c:v>-7.2269104787788496</c:v>
                </c:pt>
                <c:pt idx="93">
                  <c:v>-7.2269104787788496</c:v>
                </c:pt>
                <c:pt idx="94">
                  <c:v>-7.2269104787788496</c:v>
                </c:pt>
                <c:pt idx="95">
                  <c:v>-7.2269104787788496</c:v>
                </c:pt>
                <c:pt idx="96">
                  <c:v>-7.2269104787788496</c:v>
                </c:pt>
                <c:pt idx="97">
                  <c:v>-7.2269104787788496</c:v>
                </c:pt>
                <c:pt idx="98">
                  <c:v>-7.2269104787788496</c:v>
                </c:pt>
                <c:pt idx="99">
                  <c:v>-7.2269104787788496</c:v>
                </c:pt>
                <c:pt idx="100">
                  <c:v>-7.2269104787788496</c:v>
                </c:pt>
                <c:pt idx="101">
                  <c:v>-7.2269104787788496</c:v>
                </c:pt>
                <c:pt idx="102">
                  <c:v>-7.2269104787788496</c:v>
                </c:pt>
                <c:pt idx="103">
                  <c:v>-7.2269104787788496</c:v>
                </c:pt>
                <c:pt idx="104">
                  <c:v>-7.2269104787788496</c:v>
                </c:pt>
                <c:pt idx="105">
                  <c:v>-7.2269104787788496</c:v>
                </c:pt>
                <c:pt idx="106">
                  <c:v>-7.2269104787788496</c:v>
                </c:pt>
                <c:pt idx="107">
                  <c:v>-7.2269104787788496</c:v>
                </c:pt>
                <c:pt idx="108">
                  <c:v>-7.2269104787788496</c:v>
                </c:pt>
                <c:pt idx="109">
                  <c:v>-7.2269104787788496</c:v>
                </c:pt>
                <c:pt idx="110">
                  <c:v>-7.2269104787788496</c:v>
                </c:pt>
                <c:pt idx="111">
                  <c:v>-7.2269104787788496</c:v>
                </c:pt>
                <c:pt idx="112">
                  <c:v>-7.2269104787788496</c:v>
                </c:pt>
                <c:pt idx="113">
                  <c:v>-7.2269104787788496</c:v>
                </c:pt>
                <c:pt idx="114">
                  <c:v>-7.2269104787788496</c:v>
                </c:pt>
                <c:pt idx="115">
                  <c:v>-7.2269104787788496</c:v>
                </c:pt>
                <c:pt idx="116">
                  <c:v>-7.2269104787788496</c:v>
                </c:pt>
                <c:pt idx="117">
                  <c:v>-7.2269104787788496</c:v>
                </c:pt>
                <c:pt idx="118">
                  <c:v>-7.2269104787788496</c:v>
                </c:pt>
                <c:pt idx="119">
                  <c:v>-7.2269104787788496</c:v>
                </c:pt>
                <c:pt idx="120">
                  <c:v>-7.2269104787788496</c:v>
                </c:pt>
                <c:pt idx="121">
                  <c:v>-7.2269104787788496</c:v>
                </c:pt>
                <c:pt idx="122">
                  <c:v>-7.2269104787788496</c:v>
                </c:pt>
                <c:pt idx="123">
                  <c:v>-7.2269104787788496</c:v>
                </c:pt>
                <c:pt idx="124">
                  <c:v>-7.2269104787788496</c:v>
                </c:pt>
                <c:pt idx="125">
                  <c:v>-7.2269104787788496</c:v>
                </c:pt>
                <c:pt idx="126">
                  <c:v>-7.2269104787788496</c:v>
                </c:pt>
                <c:pt idx="127">
                  <c:v>-7.2269104787788496</c:v>
                </c:pt>
                <c:pt idx="128">
                  <c:v>-7.2269104787788496</c:v>
                </c:pt>
                <c:pt idx="129">
                  <c:v>-7.2269104787788496</c:v>
                </c:pt>
                <c:pt idx="130">
                  <c:v>-7.2269104787788496</c:v>
                </c:pt>
                <c:pt idx="131">
                  <c:v>-7.2269104787788496</c:v>
                </c:pt>
                <c:pt idx="132">
                  <c:v>-7.2269104787788496</c:v>
                </c:pt>
                <c:pt idx="133">
                  <c:v>-7.2269104787788496</c:v>
                </c:pt>
                <c:pt idx="134">
                  <c:v>-7.2269104787788496</c:v>
                </c:pt>
                <c:pt idx="135">
                  <c:v>-7.2269104787788496</c:v>
                </c:pt>
                <c:pt idx="136">
                  <c:v>-7.2269104787788496</c:v>
                </c:pt>
                <c:pt idx="137">
                  <c:v>-7.2269104787788496</c:v>
                </c:pt>
                <c:pt idx="138">
                  <c:v>-7.2269104787788496</c:v>
                </c:pt>
                <c:pt idx="139">
                  <c:v>-7.2269104787788496</c:v>
                </c:pt>
                <c:pt idx="140">
                  <c:v>-7.2269104787788496</c:v>
                </c:pt>
                <c:pt idx="141">
                  <c:v>-7.2269104787788496</c:v>
                </c:pt>
                <c:pt idx="142">
                  <c:v>-7.2269104787788496</c:v>
                </c:pt>
                <c:pt idx="143">
                  <c:v>-7.2269104787788496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Results!$AM$4:$AM$147</c:f>
              <c:numCache>
                <c:formatCode>0.00</c:formatCode>
                <c:ptCount val="144"/>
                <c:pt idx="0">
                  <c:v>2.7730895212211504</c:v>
                </c:pt>
                <c:pt idx="1">
                  <c:v>2.7730895212211504</c:v>
                </c:pt>
                <c:pt idx="2">
                  <c:v>2.7730895212211504</c:v>
                </c:pt>
                <c:pt idx="3">
                  <c:v>2.7730895212211504</c:v>
                </c:pt>
                <c:pt idx="4">
                  <c:v>2.7730895212211504</c:v>
                </c:pt>
                <c:pt idx="5">
                  <c:v>2.7730895212211504</c:v>
                </c:pt>
                <c:pt idx="6">
                  <c:v>2.7730895212211504</c:v>
                </c:pt>
                <c:pt idx="7">
                  <c:v>2.7730895212211504</c:v>
                </c:pt>
                <c:pt idx="8">
                  <c:v>2.7730895212211504</c:v>
                </c:pt>
                <c:pt idx="9">
                  <c:v>2.7730895212211504</c:v>
                </c:pt>
                <c:pt idx="10">
                  <c:v>2.7730895212211504</c:v>
                </c:pt>
                <c:pt idx="11">
                  <c:v>2.7730895212211504</c:v>
                </c:pt>
                <c:pt idx="12">
                  <c:v>2.7730895212211504</c:v>
                </c:pt>
                <c:pt idx="13">
                  <c:v>2.7730895212211504</c:v>
                </c:pt>
                <c:pt idx="14">
                  <c:v>2.7730895212211504</c:v>
                </c:pt>
                <c:pt idx="15">
                  <c:v>2.7730895212211504</c:v>
                </c:pt>
                <c:pt idx="16">
                  <c:v>2.7730895212211504</c:v>
                </c:pt>
                <c:pt idx="17">
                  <c:v>2.7730895212211504</c:v>
                </c:pt>
                <c:pt idx="18">
                  <c:v>2.7730895212211504</c:v>
                </c:pt>
                <c:pt idx="19">
                  <c:v>2.7730895212211504</c:v>
                </c:pt>
                <c:pt idx="20">
                  <c:v>2.7730895212211504</c:v>
                </c:pt>
                <c:pt idx="21">
                  <c:v>2.7730895212211504</c:v>
                </c:pt>
                <c:pt idx="22">
                  <c:v>2.7730895212211504</c:v>
                </c:pt>
                <c:pt idx="23">
                  <c:v>2.7730895212211504</c:v>
                </c:pt>
                <c:pt idx="24">
                  <c:v>2.7730895212211504</c:v>
                </c:pt>
                <c:pt idx="25">
                  <c:v>2.7730895212211504</c:v>
                </c:pt>
                <c:pt idx="26">
                  <c:v>2.7730895212211504</c:v>
                </c:pt>
                <c:pt idx="27">
                  <c:v>2.7730895212211504</c:v>
                </c:pt>
                <c:pt idx="28">
                  <c:v>2.7730895212211504</c:v>
                </c:pt>
                <c:pt idx="29">
                  <c:v>2.7730895212211504</c:v>
                </c:pt>
                <c:pt idx="30">
                  <c:v>2.7730895212211504</c:v>
                </c:pt>
                <c:pt idx="31">
                  <c:v>2.7730895212211504</c:v>
                </c:pt>
                <c:pt idx="32">
                  <c:v>2.7730895212211504</c:v>
                </c:pt>
                <c:pt idx="33">
                  <c:v>2.7730895212211504</c:v>
                </c:pt>
                <c:pt idx="34">
                  <c:v>2.7730895212211504</c:v>
                </c:pt>
                <c:pt idx="35">
                  <c:v>2.7730895212211504</c:v>
                </c:pt>
                <c:pt idx="36">
                  <c:v>2.7730895212211504</c:v>
                </c:pt>
                <c:pt idx="37">
                  <c:v>2.7730895212211504</c:v>
                </c:pt>
                <c:pt idx="38">
                  <c:v>2.7730895212211504</c:v>
                </c:pt>
                <c:pt idx="39">
                  <c:v>2.7730895212211504</c:v>
                </c:pt>
                <c:pt idx="40">
                  <c:v>2.7730895212211504</c:v>
                </c:pt>
                <c:pt idx="41">
                  <c:v>2.7730895212211504</c:v>
                </c:pt>
                <c:pt idx="42">
                  <c:v>2.7730895212211504</c:v>
                </c:pt>
                <c:pt idx="43">
                  <c:v>2.7730895212211504</c:v>
                </c:pt>
                <c:pt idx="44">
                  <c:v>2.7730895212211504</c:v>
                </c:pt>
                <c:pt idx="45">
                  <c:v>2.7730895212211504</c:v>
                </c:pt>
                <c:pt idx="46">
                  <c:v>2.7730895212211504</c:v>
                </c:pt>
                <c:pt idx="47">
                  <c:v>2.7730895212211504</c:v>
                </c:pt>
                <c:pt idx="48">
                  <c:v>2.7730895212211504</c:v>
                </c:pt>
                <c:pt idx="49">
                  <c:v>2.7730895212211504</c:v>
                </c:pt>
                <c:pt idx="50">
                  <c:v>2.7730895212211504</c:v>
                </c:pt>
                <c:pt idx="51">
                  <c:v>2.7730895212211504</c:v>
                </c:pt>
                <c:pt idx="52">
                  <c:v>2.7730895212211504</c:v>
                </c:pt>
                <c:pt idx="53">
                  <c:v>2.7730895212211504</c:v>
                </c:pt>
                <c:pt idx="54">
                  <c:v>2.7730895212211504</c:v>
                </c:pt>
                <c:pt idx="55">
                  <c:v>2.7730895212211504</c:v>
                </c:pt>
                <c:pt idx="56">
                  <c:v>2.7730895212211504</c:v>
                </c:pt>
                <c:pt idx="57">
                  <c:v>2.7730895212211504</c:v>
                </c:pt>
                <c:pt idx="58">
                  <c:v>2.7730895212211504</c:v>
                </c:pt>
                <c:pt idx="59">
                  <c:v>2.7730895212211504</c:v>
                </c:pt>
                <c:pt idx="60">
                  <c:v>2.7730895212211504</c:v>
                </c:pt>
                <c:pt idx="61">
                  <c:v>2.7730895212211504</c:v>
                </c:pt>
                <c:pt idx="62">
                  <c:v>2.7730895212211504</c:v>
                </c:pt>
                <c:pt idx="63">
                  <c:v>2.7730895212211504</c:v>
                </c:pt>
                <c:pt idx="64">
                  <c:v>2.7730895212211504</c:v>
                </c:pt>
                <c:pt idx="65">
                  <c:v>2.7730895212211504</c:v>
                </c:pt>
                <c:pt idx="66">
                  <c:v>2.7730895212211504</c:v>
                </c:pt>
                <c:pt idx="67">
                  <c:v>2.7730895212211504</c:v>
                </c:pt>
                <c:pt idx="68">
                  <c:v>2.7730895212211504</c:v>
                </c:pt>
                <c:pt idx="69">
                  <c:v>2.7730895212211504</c:v>
                </c:pt>
                <c:pt idx="70">
                  <c:v>2.7730895212211504</c:v>
                </c:pt>
                <c:pt idx="71">
                  <c:v>2.7730895212211504</c:v>
                </c:pt>
                <c:pt idx="72">
                  <c:v>2.7730895212211504</c:v>
                </c:pt>
                <c:pt idx="73">
                  <c:v>2.7730895212211504</c:v>
                </c:pt>
                <c:pt idx="74">
                  <c:v>2.7730895212211504</c:v>
                </c:pt>
                <c:pt idx="75">
                  <c:v>2.7730895212211504</c:v>
                </c:pt>
                <c:pt idx="76">
                  <c:v>2.7730895212211504</c:v>
                </c:pt>
                <c:pt idx="77">
                  <c:v>2.7730895212211504</c:v>
                </c:pt>
                <c:pt idx="78">
                  <c:v>2.7730895212211504</c:v>
                </c:pt>
                <c:pt idx="79">
                  <c:v>2.7730895212211504</c:v>
                </c:pt>
                <c:pt idx="80">
                  <c:v>2.7730895212211504</c:v>
                </c:pt>
                <c:pt idx="81">
                  <c:v>2.7730895212211504</c:v>
                </c:pt>
                <c:pt idx="82">
                  <c:v>2.7730895212211504</c:v>
                </c:pt>
                <c:pt idx="83">
                  <c:v>2.7730895212211504</c:v>
                </c:pt>
                <c:pt idx="84">
                  <c:v>2.7730895212211504</c:v>
                </c:pt>
                <c:pt idx="85">
                  <c:v>2.7730895212211504</c:v>
                </c:pt>
                <c:pt idx="86">
                  <c:v>2.7730895212211504</c:v>
                </c:pt>
                <c:pt idx="87">
                  <c:v>2.7730895212211504</c:v>
                </c:pt>
                <c:pt idx="88">
                  <c:v>2.7730895212211504</c:v>
                </c:pt>
                <c:pt idx="89">
                  <c:v>2.7730895212211504</c:v>
                </c:pt>
                <c:pt idx="90">
                  <c:v>2.7730895212211504</c:v>
                </c:pt>
                <c:pt idx="91">
                  <c:v>2.7730895212211504</c:v>
                </c:pt>
                <c:pt idx="92">
                  <c:v>2.7730895212211504</c:v>
                </c:pt>
                <c:pt idx="93">
                  <c:v>2.7730895212211504</c:v>
                </c:pt>
                <c:pt idx="94">
                  <c:v>2.7730895212211504</c:v>
                </c:pt>
                <c:pt idx="95">
                  <c:v>2.7730895212211504</c:v>
                </c:pt>
                <c:pt idx="96">
                  <c:v>2.7730895212211504</c:v>
                </c:pt>
                <c:pt idx="97">
                  <c:v>2.7730895212211504</c:v>
                </c:pt>
                <c:pt idx="98">
                  <c:v>2.7730895212211504</c:v>
                </c:pt>
                <c:pt idx="99">
                  <c:v>2.7730895212211504</c:v>
                </c:pt>
                <c:pt idx="100">
                  <c:v>2.7730895212211504</c:v>
                </c:pt>
                <c:pt idx="101">
                  <c:v>2.7730895212211504</c:v>
                </c:pt>
                <c:pt idx="102">
                  <c:v>2.7730895212211504</c:v>
                </c:pt>
                <c:pt idx="103">
                  <c:v>2.7730895212211504</c:v>
                </c:pt>
                <c:pt idx="104">
                  <c:v>2.7730895212211504</c:v>
                </c:pt>
                <c:pt idx="105">
                  <c:v>2.7730895212211504</c:v>
                </c:pt>
                <c:pt idx="106">
                  <c:v>2.7730895212211504</c:v>
                </c:pt>
                <c:pt idx="107">
                  <c:v>2.7730895212211504</c:v>
                </c:pt>
                <c:pt idx="108">
                  <c:v>2.7730895212211504</c:v>
                </c:pt>
                <c:pt idx="109">
                  <c:v>2.7730895212211504</c:v>
                </c:pt>
                <c:pt idx="110">
                  <c:v>2.7730895212211504</c:v>
                </c:pt>
                <c:pt idx="111">
                  <c:v>2.7730895212211504</c:v>
                </c:pt>
                <c:pt idx="112">
                  <c:v>2.7730895212211504</c:v>
                </c:pt>
                <c:pt idx="113">
                  <c:v>2.7730895212211504</c:v>
                </c:pt>
                <c:pt idx="114">
                  <c:v>2.7730895212211504</c:v>
                </c:pt>
                <c:pt idx="115">
                  <c:v>2.7730895212211504</c:v>
                </c:pt>
                <c:pt idx="116">
                  <c:v>2.7730895212211504</c:v>
                </c:pt>
                <c:pt idx="117">
                  <c:v>2.7730895212211504</c:v>
                </c:pt>
                <c:pt idx="118">
                  <c:v>2.7730895212211504</c:v>
                </c:pt>
                <c:pt idx="119">
                  <c:v>2.7730895212211504</c:v>
                </c:pt>
                <c:pt idx="120">
                  <c:v>2.7730895212211504</c:v>
                </c:pt>
                <c:pt idx="121">
                  <c:v>2.7730895212211504</c:v>
                </c:pt>
                <c:pt idx="122">
                  <c:v>2.7730895212211504</c:v>
                </c:pt>
                <c:pt idx="123">
                  <c:v>2.7730895212211504</c:v>
                </c:pt>
                <c:pt idx="124">
                  <c:v>2.7730895212211504</c:v>
                </c:pt>
                <c:pt idx="125">
                  <c:v>2.7730895212211504</c:v>
                </c:pt>
                <c:pt idx="126">
                  <c:v>2.7730895212211504</c:v>
                </c:pt>
                <c:pt idx="127">
                  <c:v>2.7730895212211504</c:v>
                </c:pt>
                <c:pt idx="128">
                  <c:v>2.7730895212211504</c:v>
                </c:pt>
                <c:pt idx="129">
                  <c:v>2.7730895212211504</c:v>
                </c:pt>
                <c:pt idx="130">
                  <c:v>2.7730895212211504</c:v>
                </c:pt>
                <c:pt idx="131">
                  <c:v>2.7730895212211504</c:v>
                </c:pt>
                <c:pt idx="132">
                  <c:v>2.7730895212211504</c:v>
                </c:pt>
                <c:pt idx="133">
                  <c:v>2.7730895212211504</c:v>
                </c:pt>
                <c:pt idx="134">
                  <c:v>2.7730895212211504</c:v>
                </c:pt>
                <c:pt idx="135">
                  <c:v>2.7730895212211504</c:v>
                </c:pt>
                <c:pt idx="136">
                  <c:v>2.7730895212211504</c:v>
                </c:pt>
                <c:pt idx="137">
                  <c:v>2.7730895212211504</c:v>
                </c:pt>
                <c:pt idx="138">
                  <c:v>2.7730895212211504</c:v>
                </c:pt>
                <c:pt idx="139">
                  <c:v>2.7730895212211504</c:v>
                </c:pt>
                <c:pt idx="140">
                  <c:v>2.7730895212211504</c:v>
                </c:pt>
                <c:pt idx="141">
                  <c:v>2.7730895212211504</c:v>
                </c:pt>
                <c:pt idx="142">
                  <c:v>2.7730895212211504</c:v>
                </c:pt>
                <c:pt idx="143">
                  <c:v>2.7730895212211504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Results!$AN$4:$AN$147</c:f>
              <c:numCache>
                <c:formatCode>0.00</c:formatCode>
                <c:ptCount val="144"/>
                <c:pt idx="0">
                  <c:v>-9.1181820454979317</c:v>
                </c:pt>
                <c:pt idx="1">
                  <c:v>-9.1181820454979317</c:v>
                </c:pt>
                <c:pt idx="2">
                  <c:v>-9.1181820454979317</c:v>
                </c:pt>
                <c:pt idx="3">
                  <c:v>-9.1181820454979317</c:v>
                </c:pt>
                <c:pt idx="4">
                  <c:v>-9.1181820454979317</c:v>
                </c:pt>
                <c:pt idx="5">
                  <c:v>-9.1181820454979317</c:v>
                </c:pt>
                <c:pt idx="6">
                  <c:v>-9.1181820454979317</c:v>
                </c:pt>
                <c:pt idx="7">
                  <c:v>-9.1181820454979317</c:v>
                </c:pt>
                <c:pt idx="8">
                  <c:v>-9.1181820454979317</c:v>
                </c:pt>
                <c:pt idx="9">
                  <c:v>-9.1181820454979317</c:v>
                </c:pt>
                <c:pt idx="10">
                  <c:v>-9.1181820454979317</c:v>
                </c:pt>
                <c:pt idx="11">
                  <c:v>-9.1181820454979317</c:v>
                </c:pt>
                <c:pt idx="12">
                  <c:v>-9.1181820454979317</c:v>
                </c:pt>
                <c:pt idx="13">
                  <c:v>-9.1181820454979317</c:v>
                </c:pt>
                <c:pt idx="14">
                  <c:v>-9.1181820454979317</c:v>
                </c:pt>
                <c:pt idx="15">
                  <c:v>-9.1181820454979317</c:v>
                </c:pt>
                <c:pt idx="16">
                  <c:v>-9.1181820454979317</c:v>
                </c:pt>
                <c:pt idx="17">
                  <c:v>-9.1181820454979317</c:v>
                </c:pt>
                <c:pt idx="18">
                  <c:v>-9.1181820454979317</c:v>
                </c:pt>
                <c:pt idx="19">
                  <c:v>-9.1181820454979317</c:v>
                </c:pt>
                <c:pt idx="20">
                  <c:v>-9.1181820454979317</c:v>
                </c:pt>
                <c:pt idx="21">
                  <c:v>-9.1181820454979317</c:v>
                </c:pt>
                <c:pt idx="22">
                  <c:v>-9.1181820454979317</c:v>
                </c:pt>
                <c:pt idx="23">
                  <c:v>-9.1181820454979317</c:v>
                </c:pt>
                <c:pt idx="24">
                  <c:v>-9.1181820454979317</c:v>
                </c:pt>
                <c:pt idx="25">
                  <c:v>-9.1181820454979317</c:v>
                </c:pt>
                <c:pt idx="26">
                  <c:v>-9.1181820454979317</c:v>
                </c:pt>
                <c:pt idx="27">
                  <c:v>-9.1181820454979317</c:v>
                </c:pt>
                <c:pt idx="28">
                  <c:v>-9.1181820454979317</c:v>
                </c:pt>
                <c:pt idx="29">
                  <c:v>-9.1181820454979317</c:v>
                </c:pt>
                <c:pt idx="30">
                  <c:v>-9.1181820454979317</c:v>
                </c:pt>
                <c:pt idx="31">
                  <c:v>-9.1181820454979317</c:v>
                </c:pt>
                <c:pt idx="32">
                  <c:v>-9.1181820454979317</c:v>
                </c:pt>
                <c:pt idx="33">
                  <c:v>-9.1181820454979317</c:v>
                </c:pt>
                <c:pt idx="34">
                  <c:v>-9.1181820454979317</c:v>
                </c:pt>
                <c:pt idx="35">
                  <c:v>-9.1181820454979317</c:v>
                </c:pt>
                <c:pt idx="36">
                  <c:v>-9.1181820454979317</c:v>
                </c:pt>
                <c:pt idx="37">
                  <c:v>-9.1181820454979317</c:v>
                </c:pt>
                <c:pt idx="38">
                  <c:v>-9.1181820454979317</c:v>
                </c:pt>
                <c:pt idx="39">
                  <c:v>-9.1181820454979317</c:v>
                </c:pt>
                <c:pt idx="40">
                  <c:v>-9.1181820454979317</c:v>
                </c:pt>
                <c:pt idx="41">
                  <c:v>-9.1181820454979317</c:v>
                </c:pt>
                <c:pt idx="42">
                  <c:v>-9.1181820454979317</c:v>
                </c:pt>
                <c:pt idx="43">
                  <c:v>-9.1181820454979317</c:v>
                </c:pt>
                <c:pt idx="44">
                  <c:v>-9.1181820454979317</c:v>
                </c:pt>
                <c:pt idx="45">
                  <c:v>-9.1181820454979317</c:v>
                </c:pt>
                <c:pt idx="46">
                  <c:v>-9.1181820454979317</c:v>
                </c:pt>
                <c:pt idx="47">
                  <c:v>-9.1181820454979317</c:v>
                </c:pt>
                <c:pt idx="48">
                  <c:v>-9.1181820454979317</c:v>
                </c:pt>
                <c:pt idx="49">
                  <c:v>-9.1181820454979317</c:v>
                </c:pt>
                <c:pt idx="50">
                  <c:v>-9.1181820454979317</c:v>
                </c:pt>
                <c:pt idx="51">
                  <c:v>-9.1181820454979317</c:v>
                </c:pt>
                <c:pt idx="52">
                  <c:v>-9.1181820454979317</c:v>
                </c:pt>
                <c:pt idx="53">
                  <c:v>-9.1181820454979317</c:v>
                </c:pt>
                <c:pt idx="54">
                  <c:v>-9.1181820454979317</c:v>
                </c:pt>
                <c:pt idx="55">
                  <c:v>-9.1181820454979317</c:v>
                </c:pt>
                <c:pt idx="56">
                  <c:v>-9.1181820454979317</c:v>
                </c:pt>
                <c:pt idx="57">
                  <c:v>-9.1181820454979317</c:v>
                </c:pt>
                <c:pt idx="58">
                  <c:v>-9.1181820454979317</c:v>
                </c:pt>
                <c:pt idx="59">
                  <c:v>-9.1181820454979317</c:v>
                </c:pt>
                <c:pt idx="60">
                  <c:v>-9.1181820454979317</c:v>
                </c:pt>
                <c:pt idx="61">
                  <c:v>-9.1181820454979317</c:v>
                </c:pt>
                <c:pt idx="62">
                  <c:v>-9.1181820454979317</c:v>
                </c:pt>
                <c:pt idx="63">
                  <c:v>-9.1181820454979317</c:v>
                </c:pt>
                <c:pt idx="64">
                  <c:v>-9.1181820454979317</c:v>
                </c:pt>
                <c:pt idx="65">
                  <c:v>-9.1181820454979317</c:v>
                </c:pt>
                <c:pt idx="66">
                  <c:v>-9.1181820454979317</c:v>
                </c:pt>
                <c:pt idx="67">
                  <c:v>-9.1181820454979317</c:v>
                </c:pt>
                <c:pt idx="68">
                  <c:v>-9.1181820454979317</c:v>
                </c:pt>
                <c:pt idx="69">
                  <c:v>-9.1181820454979317</c:v>
                </c:pt>
                <c:pt idx="70">
                  <c:v>-9.1181820454979317</c:v>
                </c:pt>
                <c:pt idx="71">
                  <c:v>-9.1181820454979317</c:v>
                </c:pt>
                <c:pt idx="72">
                  <c:v>-9.1181820454979317</c:v>
                </c:pt>
                <c:pt idx="73">
                  <c:v>-9.1181820454979317</c:v>
                </c:pt>
                <c:pt idx="74">
                  <c:v>-9.1181820454979317</c:v>
                </c:pt>
                <c:pt idx="75">
                  <c:v>-9.1181820454979317</c:v>
                </c:pt>
                <c:pt idx="76">
                  <c:v>-9.1181820454979317</c:v>
                </c:pt>
                <c:pt idx="77">
                  <c:v>-9.1181820454979317</c:v>
                </c:pt>
                <c:pt idx="78">
                  <c:v>-9.1181820454979317</c:v>
                </c:pt>
                <c:pt idx="79">
                  <c:v>-9.1181820454979317</c:v>
                </c:pt>
                <c:pt idx="80">
                  <c:v>-9.1181820454979317</c:v>
                </c:pt>
                <c:pt idx="81">
                  <c:v>-9.1181820454979317</c:v>
                </c:pt>
                <c:pt idx="82">
                  <c:v>-9.1181820454979317</c:v>
                </c:pt>
                <c:pt idx="83">
                  <c:v>-9.1181820454979317</c:v>
                </c:pt>
                <c:pt idx="84">
                  <c:v>-9.1181820454979317</c:v>
                </c:pt>
                <c:pt idx="85">
                  <c:v>-9.1181820454979317</c:v>
                </c:pt>
                <c:pt idx="86">
                  <c:v>-9.1181820454979317</c:v>
                </c:pt>
                <c:pt idx="87">
                  <c:v>-9.1181820454979317</c:v>
                </c:pt>
                <c:pt idx="88">
                  <c:v>-9.1181820454979317</c:v>
                </c:pt>
                <c:pt idx="89">
                  <c:v>-9.1181820454979317</c:v>
                </c:pt>
                <c:pt idx="90">
                  <c:v>-9.1181820454979317</c:v>
                </c:pt>
                <c:pt idx="91">
                  <c:v>-9.1181820454979317</c:v>
                </c:pt>
                <c:pt idx="92">
                  <c:v>-9.1181820454979317</c:v>
                </c:pt>
                <c:pt idx="93">
                  <c:v>-9.1181820454979317</c:v>
                </c:pt>
                <c:pt idx="94">
                  <c:v>-9.1181820454979317</c:v>
                </c:pt>
                <c:pt idx="95">
                  <c:v>-9.1181820454979317</c:v>
                </c:pt>
                <c:pt idx="96">
                  <c:v>-9.1181820454979317</c:v>
                </c:pt>
                <c:pt idx="97">
                  <c:v>-9.1181820454979317</c:v>
                </c:pt>
                <c:pt idx="98">
                  <c:v>-9.1181820454979317</c:v>
                </c:pt>
                <c:pt idx="99">
                  <c:v>-9.1181820454979317</c:v>
                </c:pt>
                <c:pt idx="100">
                  <c:v>-9.1181820454979317</c:v>
                </c:pt>
                <c:pt idx="101">
                  <c:v>-9.1181820454979317</c:v>
                </c:pt>
                <c:pt idx="102">
                  <c:v>-9.1181820454979317</c:v>
                </c:pt>
                <c:pt idx="103">
                  <c:v>-9.1181820454979317</c:v>
                </c:pt>
                <c:pt idx="104">
                  <c:v>-9.1181820454979317</c:v>
                </c:pt>
                <c:pt idx="105">
                  <c:v>-9.1181820454979317</c:v>
                </c:pt>
                <c:pt idx="106">
                  <c:v>-9.1181820454979317</c:v>
                </c:pt>
                <c:pt idx="107">
                  <c:v>-9.1181820454979317</c:v>
                </c:pt>
                <c:pt idx="108">
                  <c:v>-9.1181820454979317</c:v>
                </c:pt>
                <c:pt idx="109">
                  <c:v>-9.1181820454979317</c:v>
                </c:pt>
                <c:pt idx="110">
                  <c:v>-9.1181820454979317</c:v>
                </c:pt>
                <c:pt idx="111">
                  <c:v>-9.1181820454979317</c:v>
                </c:pt>
                <c:pt idx="112">
                  <c:v>-9.1181820454979317</c:v>
                </c:pt>
                <c:pt idx="113">
                  <c:v>-9.1181820454979317</c:v>
                </c:pt>
                <c:pt idx="114">
                  <c:v>-9.1181820454979317</c:v>
                </c:pt>
                <c:pt idx="115">
                  <c:v>-9.1181820454979317</c:v>
                </c:pt>
                <c:pt idx="116">
                  <c:v>-9.1181820454979317</c:v>
                </c:pt>
                <c:pt idx="117">
                  <c:v>-9.1181820454979317</c:v>
                </c:pt>
                <c:pt idx="118">
                  <c:v>-9.1181820454979317</c:v>
                </c:pt>
                <c:pt idx="119">
                  <c:v>-9.1181820454979317</c:v>
                </c:pt>
                <c:pt idx="120">
                  <c:v>-9.1181820454979317</c:v>
                </c:pt>
                <c:pt idx="121">
                  <c:v>-9.1181820454979317</c:v>
                </c:pt>
                <c:pt idx="122">
                  <c:v>-9.1181820454979317</c:v>
                </c:pt>
                <c:pt idx="123">
                  <c:v>-9.1181820454979317</c:v>
                </c:pt>
                <c:pt idx="124">
                  <c:v>-9.1181820454979317</c:v>
                </c:pt>
                <c:pt idx="125">
                  <c:v>-9.1181820454979317</c:v>
                </c:pt>
                <c:pt idx="126">
                  <c:v>-9.1181820454979317</c:v>
                </c:pt>
                <c:pt idx="127">
                  <c:v>-9.1181820454979317</c:v>
                </c:pt>
                <c:pt idx="128">
                  <c:v>-9.1181820454979317</c:v>
                </c:pt>
                <c:pt idx="129">
                  <c:v>-9.1181820454979317</c:v>
                </c:pt>
                <c:pt idx="130">
                  <c:v>-9.1181820454979317</c:v>
                </c:pt>
                <c:pt idx="131">
                  <c:v>-9.1181820454979317</c:v>
                </c:pt>
                <c:pt idx="132">
                  <c:v>-9.1181820454979317</c:v>
                </c:pt>
                <c:pt idx="133">
                  <c:v>-9.1181820454979317</c:v>
                </c:pt>
                <c:pt idx="134">
                  <c:v>-9.1181820454979317</c:v>
                </c:pt>
                <c:pt idx="135">
                  <c:v>-9.1181820454979317</c:v>
                </c:pt>
                <c:pt idx="136">
                  <c:v>-9.1181820454979317</c:v>
                </c:pt>
                <c:pt idx="137">
                  <c:v>-9.1181820454979317</c:v>
                </c:pt>
                <c:pt idx="138">
                  <c:v>-9.1181820454979317</c:v>
                </c:pt>
                <c:pt idx="139">
                  <c:v>-9.1181820454979317</c:v>
                </c:pt>
                <c:pt idx="140">
                  <c:v>-9.1181820454979317</c:v>
                </c:pt>
                <c:pt idx="141">
                  <c:v>-9.1181820454979317</c:v>
                </c:pt>
                <c:pt idx="142">
                  <c:v>-9.1181820454979317</c:v>
                </c:pt>
                <c:pt idx="143">
                  <c:v>-9.1181820454979317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Results!$B$4:$B$147</c:f>
              <c:strCache>
                <c:ptCount val="144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21-Other</c:v>
                </c:pt>
                <c:pt idx="73">
                  <c:v>21-Other</c:v>
                </c:pt>
                <c:pt idx="74">
                  <c:v>21-Other</c:v>
                </c:pt>
                <c:pt idx="75">
                  <c:v>21-Other</c:v>
                </c:pt>
                <c:pt idx="76">
                  <c:v>21-Other</c:v>
                </c:pt>
                <c:pt idx="77">
                  <c:v>21-Other</c:v>
                </c:pt>
                <c:pt idx="78">
                  <c:v>21-Other</c:v>
                </c:pt>
                <c:pt idx="79">
                  <c:v>21-Other</c:v>
                </c:pt>
                <c:pt idx="80">
                  <c:v>21-Other</c:v>
                </c:pt>
                <c:pt idx="81">
                  <c:v>23-Other</c:v>
                </c:pt>
                <c:pt idx="82">
                  <c:v>23-Other</c:v>
                </c:pt>
                <c:pt idx="83">
                  <c:v>23-Other</c:v>
                </c:pt>
                <c:pt idx="84">
                  <c:v>23-Other</c:v>
                </c:pt>
                <c:pt idx="85">
                  <c:v>23-Other</c:v>
                </c:pt>
                <c:pt idx="86">
                  <c:v>23-Other</c:v>
                </c:pt>
                <c:pt idx="87">
                  <c:v>23-Other</c:v>
                </c:pt>
                <c:pt idx="88">
                  <c:v>23-Other</c:v>
                </c:pt>
                <c:pt idx="89">
                  <c:v>23-Other</c:v>
                </c:pt>
                <c:pt idx="90">
                  <c:v>25-USGS</c:v>
                </c:pt>
                <c:pt idx="91">
                  <c:v>25-USGS</c:v>
                </c:pt>
                <c:pt idx="92">
                  <c:v>25-USGS</c:v>
                </c:pt>
                <c:pt idx="93">
                  <c:v>25-USGS</c:v>
                </c:pt>
                <c:pt idx="94">
                  <c:v>25-USGS</c:v>
                </c:pt>
                <c:pt idx="95">
                  <c:v>25-USGS</c:v>
                </c:pt>
                <c:pt idx="96">
                  <c:v>25-USGS</c:v>
                </c:pt>
                <c:pt idx="97">
                  <c:v>25-USGS</c:v>
                </c:pt>
                <c:pt idx="98">
                  <c:v>25-USGS</c:v>
                </c:pt>
                <c:pt idx="99">
                  <c:v>28-Other</c:v>
                </c:pt>
                <c:pt idx="100">
                  <c:v>28-Other</c:v>
                </c:pt>
                <c:pt idx="101">
                  <c:v>28-Other</c:v>
                </c:pt>
                <c:pt idx="102">
                  <c:v>28-Other</c:v>
                </c:pt>
                <c:pt idx="103">
                  <c:v>28-Other</c:v>
                </c:pt>
                <c:pt idx="104">
                  <c:v>28-Other</c:v>
                </c:pt>
                <c:pt idx="105">
                  <c:v>28-Other</c:v>
                </c:pt>
                <c:pt idx="106">
                  <c:v>28-Other</c:v>
                </c:pt>
                <c:pt idx="107">
                  <c:v>28-Other</c:v>
                </c:pt>
                <c:pt idx="108">
                  <c:v>29-Other</c:v>
                </c:pt>
                <c:pt idx="109">
                  <c:v>29-Other</c:v>
                </c:pt>
                <c:pt idx="110">
                  <c:v>29-Other</c:v>
                </c:pt>
                <c:pt idx="111">
                  <c:v>29-Other</c:v>
                </c:pt>
                <c:pt idx="112">
                  <c:v>29-Other</c:v>
                </c:pt>
                <c:pt idx="113">
                  <c:v>29-Other</c:v>
                </c:pt>
                <c:pt idx="114">
                  <c:v>29-Other</c:v>
                </c:pt>
                <c:pt idx="115">
                  <c:v>29-Other</c:v>
                </c:pt>
                <c:pt idx="116">
                  <c:v>29-Other</c:v>
                </c:pt>
                <c:pt idx="117">
                  <c:v>30-Other</c:v>
                </c:pt>
                <c:pt idx="118">
                  <c:v>30-Other</c:v>
                </c:pt>
                <c:pt idx="119">
                  <c:v>30-Other</c:v>
                </c:pt>
                <c:pt idx="120">
                  <c:v>30-Other</c:v>
                </c:pt>
                <c:pt idx="121">
                  <c:v>30-Other</c:v>
                </c:pt>
                <c:pt idx="122">
                  <c:v>30-Other</c:v>
                </c:pt>
                <c:pt idx="123">
                  <c:v>30-Other</c:v>
                </c:pt>
                <c:pt idx="124">
                  <c:v>30-Other</c:v>
                </c:pt>
                <c:pt idx="125">
                  <c:v>30-Other</c:v>
                </c:pt>
                <c:pt idx="126">
                  <c:v>31-Other</c:v>
                </c:pt>
                <c:pt idx="127">
                  <c:v>31-Other</c:v>
                </c:pt>
                <c:pt idx="128">
                  <c:v>31-Other</c:v>
                </c:pt>
                <c:pt idx="129">
                  <c:v>31-Other</c:v>
                </c:pt>
                <c:pt idx="130">
                  <c:v>31-Other</c:v>
                </c:pt>
                <c:pt idx="131">
                  <c:v>31-Other</c:v>
                </c:pt>
                <c:pt idx="132">
                  <c:v>31-Other</c:v>
                </c:pt>
                <c:pt idx="133">
                  <c:v>31-Other</c:v>
                </c:pt>
                <c:pt idx="134">
                  <c:v>31-Other</c:v>
                </c:pt>
                <c:pt idx="135">
                  <c:v>36-Other</c:v>
                </c:pt>
                <c:pt idx="136">
                  <c:v>36-Other</c:v>
                </c:pt>
                <c:pt idx="137">
                  <c:v>36-Other</c:v>
                </c:pt>
                <c:pt idx="138">
                  <c:v>36-Other</c:v>
                </c:pt>
                <c:pt idx="139">
                  <c:v>36-Other</c:v>
                </c:pt>
                <c:pt idx="140">
                  <c:v>36-Other</c:v>
                </c:pt>
                <c:pt idx="141">
                  <c:v>36-Other</c:v>
                </c:pt>
                <c:pt idx="142">
                  <c:v>36-Other</c:v>
                </c:pt>
                <c:pt idx="143">
                  <c:v>36-Other</c:v>
                </c:pt>
              </c:strCache>
            </c:strRef>
          </c:cat>
          <c:val>
            <c:numRef>
              <c:f>Results!$AO$4:$AO$147</c:f>
              <c:numCache>
                <c:formatCode>0.00</c:formatCode>
                <c:ptCount val="144"/>
                <c:pt idx="0">
                  <c:v>4.6643610879402324</c:v>
                </c:pt>
                <c:pt idx="1">
                  <c:v>4.6643610879402324</c:v>
                </c:pt>
                <c:pt idx="2">
                  <c:v>4.6643610879402324</c:v>
                </c:pt>
                <c:pt idx="3">
                  <c:v>4.6643610879402324</c:v>
                </c:pt>
                <c:pt idx="4">
                  <c:v>4.6643610879402324</c:v>
                </c:pt>
                <c:pt idx="5">
                  <c:v>4.6643610879402324</c:v>
                </c:pt>
                <c:pt idx="6">
                  <c:v>4.6643610879402324</c:v>
                </c:pt>
                <c:pt idx="7">
                  <c:v>4.6643610879402324</c:v>
                </c:pt>
                <c:pt idx="8">
                  <c:v>4.6643610879402324</c:v>
                </c:pt>
                <c:pt idx="9">
                  <c:v>4.6643610879402324</c:v>
                </c:pt>
                <c:pt idx="10">
                  <c:v>4.6643610879402324</c:v>
                </c:pt>
                <c:pt idx="11">
                  <c:v>4.6643610879402324</c:v>
                </c:pt>
                <c:pt idx="12">
                  <c:v>4.6643610879402324</c:v>
                </c:pt>
                <c:pt idx="13">
                  <c:v>4.6643610879402324</c:v>
                </c:pt>
                <c:pt idx="14">
                  <c:v>4.6643610879402324</c:v>
                </c:pt>
                <c:pt idx="15">
                  <c:v>4.6643610879402324</c:v>
                </c:pt>
                <c:pt idx="16">
                  <c:v>4.6643610879402324</c:v>
                </c:pt>
                <c:pt idx="17">
                  <c:v>4.6643610879402324</c:v>
                </c:pt>
                <c:pt idx="18">
                  <c:v>4.6643610879402324</c:v>
                </c:pt>
                <c:pt idx="19">
                  <c:v>4.6643610879402324</c:v>
                </c:pt>
                <c:pt idx="20">
                  <c:v>4.6643610879402324</c:v>
                </c:pt>
                <c:pt idx="21">
                  <c:v>4.6643610879402324</c:v>
                </c:pt>
                <c:pt idx="22">
                  <c:v>4.6643610879402324</c:v>
                </c:pt>
                <c:pt idx="23">
                  <c:v>4.6643610879402324</c:v>
                </c:pt>
                <c:pt idx="24">
                  <c:v>4.6643610879402324</c:v>
                </c:pt>
                <c:pt idx="25">
                  <c:v>4.6643610879402324</c:v>
                </c:pt>
                <c:pt idx="26">
                  <c:v>4.6643610879402324</c:v>
                </c:pt>
                <c:pt idx="27">
                  <c:v>4.6643610879402324</c:v>
                </c:pt>
                <c:pt idx="28">
                  <c:v>4.6643610879402324</c:v>
                </c:pt>
                <c:pt idx="29">
                  <c:v>4.6643610879402324</c:v>
                </c:pt>
                <c:pt idx="30">
                  <c:v>4.6643610879402324</c:v>
                </c:pt>
                <c:pt idx="31">
                  <c:v>4.6643610879402324</c:v>
                </c:pt>
                <c:pt idx="32">
                  <c:v>4.6643610879402324</c:v>
                </c:pt>
                <c:pt idx="33">
                  <c:v>4.6643610879402324</c:v>
                </c:pt>
                <c:pt idx="34">
                  <c:v>4.6643610879402324</c:v>
                </c:pt>
                <c:pt idx="35">
                  <c:v>4.6643610879402324</c:v>
                </c:pt>
                <c:pt idx="36">
                  <c:v>4.6643610879402324</c:v>
                </c:pt>
                <c:pt idx="37">
                  <c:v>4.6643610879402324</c:v>
                </c:pt>
                <c:pt idx="38">
                  <c:v>4.6643610879402324</c:v>
                </c:pt>
                <c:pt idx="39">
                  <c:v>4.6643610879402324</c:v>
                </c:pt>
                <c:pt idx="40">
                  <c:v>4.6643610879402324</c:v>
                </c:pt>
                <c:pt idx="41">
                  <c:v>4.6643610879402324</c:v>
                </c:pt>
                <c:pt idx="42">
                  <c:v>4.6643610879402324</c:v>
                </c:pt>
                <c:pt idx="43">
                  <c:v>4.6643610879402324</c:v>
                </c:pt>
                <c:pt idx="44">
                  <c:v>4.6643610879402324</c:v>
                </c:pt>
                <c:pt idx="45">
                  <c:v>4.6643610879402324</c:v>
                </c:pt>
                <c:pt idx="46">
                  <c:v>4.6643610879402324</c:v>
                </c:pt>
                <c:pt idx="47">
                  <c:v>4.6643610879402324</c:v>
                </c:pt>
                <c:pt idx="48">
                  <c:v>4.6643610879402324</c:v>
                </c:pt>
                <c:pt idx="49">
                  <c:v>4.6643610879402324</c:v>
                </c:pt>
                <c:pt idx="50">
                  <c:v>4.6643610879402324</c:v>
                </c:pt>
                <c:pt idx="51">
                  <c:v>4.6643610879402324</c:v>
                </c:pt>
                <c:pt idx="52">
                  <c:v>4.6643610879402324</c:v>
                </c:pt>
                <c:pt idx="53">
                  <c:v>4.6643610879402324</c:v>
                </c:pt>
                <c:pt idx="54">
                  <c:v>4.6643610879402324</c:v>
                </c:pt>
                <c:pt idx="55">
                  <c:v>4.6643610879402324</c:v>
                </c:pt>
                <c:pt idx="56">
                  <c:v>4.6643610879402324</c:v>
                </c:pt>
                <c:pt idx="57">
                  <c:v>4.6643610879402324</c:v>
                </c:pt>
                <c:pt idx="58">
                  <c:v>4.6643610879402324</c:v>
                </c:pt>
                <c:pt idx="59">
                  <c:v>4.6643610879402324</c:v>
                </c:pt>
                <c:pt idx="60">
                  <c:v>4.6643610879402324</c:v>
                </c:pt>
                <c:pt idx="61">
                  <c:v>4.6643610879402324</c:v>
                </c:pt>
                <c:pt idx="62">
                  <c:v>4.6643610879402324</c:v>
                </c:pt>
                <c:pt idx="63">
                  <c:v>4.6643610879402324</c:v>
                </c:pt>
                <c:pt idx="64">
                  <c:v>4.6643610879402324</c:v>
                </c:pt>
                <c:pt idx="65">
                  <c:v>4.6643610879402324</c:v>
                </c:pt>
                <c:pt idx="66">
                  <c:v>4.6643610879402324</c:v>
                </c:pt>
                <c:pt idx="67">
                  <c:v>4.6643610879402324</c:v>
                </c:pt>
                <c:pt idx="68">
                  <c:v>4.6643610879402324</c:v>
                </c:pt>
                <c:pt idx="69">
                  <c:v>4.6643610879402324</c:v>
                </c:pt>
                <c:pt idx="70">
                  <c:v>4.6643610879402324</c:v>
                </c:pt>
                <c:pt idx="71">
                  <c:v>4.6643610879402324</c:v>
                </c:pt>
                <c:pt idx="72">
                  <c:v>4.6643610879402324</c:v>
                </c:pt>
                <c:pt idx="73">
                  <c:v>4.6643610879402324</c:v>
                </c:pt>
                <c:pt idx="74">
                  <c:v>4.6643610879402324</c:v>
                </c:pt>
                <c:pt idx="75">
                  <c:v>4.6643610879402324</c:v>
                </c:pt>
                <c:pt idx="76">
                  <c:v>4.6643610879402324</c:v>
                </c:pt>
                <c:pt idx="77">
                  <c:v>4.6643610879402324</c:v>
                </c:pt>
                <c:pt idx="78">
                  <c:v>4.6643610879402324</c:v>
                </c:pt>
                <c:pt idx="79">
                  <c:v>4.6643610879402324</c:v>
                </c:pt>
                <c:pt idx="80">
                  <c:v>4.6643610879402324</c:v>
                </c:pt>
                <c:pt idx="81">
                  <c:v>4.6643610879402324</c:v>
                </c:pt>
                <c:pt idx="82">
                  <c:v>4.6643610879402324</c:v>
                </c:pt>
                <c:pt idx="83">
                  <c:v>4.6643610879402324</c:v>
                </c:pt>
                <c:pt idx="84">
                  <c:v>4.6643610879402324</c:v>
                </c:pt>
                <c:pt idx="85">
                  <c:v>4.6643610879402324</c:v>
                </c:pt>
                <c:pt idx="86">
                  <c:v>4.6643610879402324</c:v>
                </c:pt>
                <c:pt idx="87">
                  <c:v>4.6643610879402324</c:v>
                </c:pt>
                <c:pt idx="88">
                  <c:v>4.6643610879402324</c:v>
                </c:pt>
                <c:pt idx="89">
                  <c:v>4.6643610879402324</c:v>
                </c:pt>
                <c:pt idx="90">
                  <c:v>4.6643610879402324</c:v>
                </c:pt>
                <c:pt idx="91">
                  <c:v>4.6643610879402324</c:v>
                </c:pt>
                <c:pt idx="92">
                  <c:v>4.6643610879402324</c:v>
                </c:pt>
                <c:pt idx="93">
                  <c:v>4.6643610879402324</c:v>
                </c:pt>
                <c:pt idx="94">
                  <c:v>4.6643610879402324</c:v>
                </c:pt>
                <c:pt idx="95">
                  <c:v>4.6643610879402324</c:v>
                </c:pt>
                <c:pt idx="96">
                  <c:v>4.6643610879402324</c:v>
                </c:pt>
                <c:pt idx="97">
                  <c:v>4.6643610879402324</c:v>
                </c:pt>
                <c:pt idx="98">
                  <c:v>4.6643610879402324</c:v>
                </c:pt>
                <c:pt idx="99">
                  <c:v>4.6643610879402324</c:v>
                </c:pt>
                <c:pt idx="100">
                  <c:v>4.6643610879402324</c:v>
                </c:pt>
                <c:pt idx="101">
                  <c:v>4.6643610879402324</c:v>
                </c:pt>
                <c:pt idx="102">
                  <c:v>4.6643610879402324</c:v>
                </c:pt>
                <c:pt idx="103">
                  <c:v>4.6643610879402324</c:v>
                </c:pt>
                <c:pt idx="104">
                  <c:v>4.6643610879402324</c:v>
                </c:pt>
                <c:pt idx="105">
                  <c:v>4.6643610879402324</c:v>
                </c:pt>
                <c:pt idx="106">
                  <c:v>4.6643610879402324</c:v>
                </c:pt>
                <c:pt idx="107">
                  <c:v>4.6643610879402324</c:v>
                </c:pt>
                <c:pt idx="108">
                  <c:v>4.6643610879402324</c:v>
                </c:pt>
                <c:pt idx="109">
                  <c:v>4.6643610879402324</c:v>
                </c:pt>
                <c:pt idx="110">
                  <c:v>4.6643610879402324</c:v>
                </c:pt>
                <c:pt idx="111">
                  <c:v>4.6643610879402324</c:v>
                </c:pt>
                <c:pt idx="112">
                  <c:v>4.6643610879402324</c:v>
                </c:pt>
                <c:pt idx="113">
                  <c:v>4.6643610879402324</c:v>
                </c:pt>
                <c:pt idx="114">
                  <c:v>4.6643610879402324</c:v>
                </c:pt>
                <c:pt idx="115">
                  <c:v>4.6643610879402324</c:v>
                </c:pt>
                <c:pt idx="116">
                  <c:v>4.6643610879402324</c:v>
                </c:pt>
                <c:pt idx="117">
                  <c:v>4.6643610879402324</c:v>
                </c:pt>
                <c:pt idx="118">
                  <c:v>4.6643610879402324</c:v>
                </c:pt>
                <c:pt idx="119">
                  <c:v>4.6643610879402324</c:v>
                </c:pt>
                <c:pt idx="120">
                  <c:v>4.6643610879402324</c:v>
                </c:pt>
                <c:pt idx="121">
                  <c:v>4.6643610879402324</c:v>
                </c:pt>
                <c:pt idx="122">
                  <c:v>4.6643610879402324</c:v>
                </c:pt>
                <c:pt idx="123">
                  <c:v>4.6643610879402324</c:v>
                </c:pt>
                <c:pt idx="124">
                  <c:v>4.6643610879402324</c:v>
                </c:pt>
                <c:pt idx="125">
                  <c:v>4.6643610879402324</c:v>
                </c:pt>
                <c:pt idx="126">
                  <c:v>4.6643610879402324</c:v>
                </c:pt>
                <c:pt idx="127">
                  <c:v>4.6643610879402324</c:v>
                </c:pt>
                <c:pt idx="128">
                  <c:v>4.6643610879402324</c:v>
                </c:pt>
                <c:pt idx="129">
                  <c:v>4.6643610879402324</c:v>
                </c:pt>
                <c:pt idx="130">
                  <c:v>4.6643610879402324</c:v>
                </c:pt>
                <c:pt idx="131">
                  <c:v>4.6643610879402324</c:v>
                </c:pt>
                <c:pt idx="132">
                  <c:v>4.6643610879402324</c:v>
                </c:pt>
                <c:pt idx="133">
                  <c:v>4.6643610879402324</c:v>
                </c:pt>
                <c:pt idx="134">
                  <c:v>4.6643610879402324</c:v>
                </c:pt>
                <c:pt idx="135">
                  <c:v>4.6643610879402324</c:v>
                </c:pt>
                <c:pt idx="136">
                  <c:v>4.6643610879402324</c:v>
                </c:pt>
                <c:pt idx="137">
                  <c:v>4.6643610879402324</c:v>
                </c:pt>
                <c:pt idx="138">
                  <c:v>4.6643610879402324</c:v>
                </c:pt>
                <c:pt idx="139">
                  <c:v>4.6643610879402324</c:v>
                </c:pt>
                <c:pt idx="140">
                  <c:v>4.6643610879402324</c:v>
                </c:pt>
                <c:pt idx="141">
                  <c:v>4.6643610879402324</c:v>
                </c:pt>
                <c:pt idx="142">
                  <c:v>4.6643610879402324</c:v>
                </c:pt>
                <c:pt idx="143">
                  <c:v>4.6643610879402324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35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2, 2022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Results!$J$4:$J$147</c:f>
              <c:numCache>
                <c:formatCode>0.0</c:formatCode>
                <c:ptCount val="144"/>
                <c:pt idx="0">
                  <c:v>70.744105416394135</c:v>
                </c:pt>
                <c:pt idx="1">
                  <c:v>101.88734083473125</c:v>
                </c:pt>
                <c:pt idx="2">
                  <c:v>201.90752125054135</c:v>
                </c:pt>
                <c:pt idx="3">
                  <c:v>606.98848701493989</c:v>
                </c:pt>
                <c:pt idx="4">
                  <c:v>991.44348180888494</c:v>
                </c:pt>
                <c:pt idx="5">
                  <c:v>1413.0199358753102</c:v>
                </c:pt>
                <c:pt idx="6">
                  <c:v>4386.221568088009</c:v>
                </c:pt>
                <c:pt idx="7">
                  <c:v>5765.7838458177448</c:v>
                </c:pt>
                <c:pt idx="8">
                  <c:v>7483.8211636506276</c:v>
                </c:pt>
                <c:pt idx="9">
                  <c:v>66.983080179554833</c:v>
                </c:pt>
                <c:pt idx="10">
                  <c:v>100.9689618383903</c:v>
                </c:pt>
                <c:pt idx="11">
                  <c:v>202.0863560683928</c:v>
                </c:pt>
                <c:pt idx="12">
                  <c:v>606.86003799901619</c:v>
                </c:pt>
                <c:pt idx="13">
                  <c:v>986.72004867979672</c:v>
                </c:pt>
                <c:pt idx="14">
                  <c:v>1412.058429451437</c:v>
                </c:pt>
                <c:pt idx="15">
                  <c:v>4389.1097179851286</c:v>
                </c:pt>
                <c:pt idx="16">
                  <c:v>5772.0060668597625</c:v>
                </c:pt>
                <c:pt idx="17">
                  <c:v>7538.8001303156589</c:v>
                </c:pt>
                <c:pt idx="18">
                  <c:v>68.10324607343864</c:v>
                </c:pt>
                <c:pt idx="19">
                  <c:v>103.09940127755701</c:v>
                </c:pt>
                <c:pt idx="20">
                  <c:v>202.26511082085656</c:v>
                </c:pt>
                <c:pt idx="21">
                  <c:v>605.7802232949291</c:v>
                </c:pt>
                <c:pt idx="22">
                  <c:v>989.63762698464757</c:v>
                </c:pt>
                <c:pt idx="23">
                  <c:v>1414.1270287091352</c:v>
                </c:pt>
                <c:pt idx="24">
                  <c:v>4388.8007744671231</c:v>
                </c:pt>
                <c:pt idx="25">
                  <c:v>5774.1949603152425</c:v>
                </c:pt>
                <c:pt idx="26">
                  <c:v>7489.6326866828567</c:v>
                </c:pt>
                <c:pt idx="27">
                  <c:v>67.446255912250422</c:v>
                </c:pt>
                <c:pt idx="28">
                  <c:v>103.52448558417132</c:v>
                </c:pt>
                <c:pt idx="29">
                  <c:v>204.99928062425241</c:v>
                </c:pt>
                <c:pt idx="30">
                  <c:v>610.58381600559017</c:v>
                </c:pt>
                <c:pt idx="31">
                  <c:v>986.51161137638917</c:v>
                </c:pt>
                <c:pt idx="32">
                  <c:v>1418.7387113757893</c:v>
                </c:pt>
                <c:pt idx="33">
                  <c:v>4390.7654168346517</c:v>
                </c:pt>
                <c:pt idx="34">
                  <c:v>5771.0520167040431</c:v>
                </c:pt>
                <c:pt idx="35">
                  <c:v>7481.1536063042377</c:v>
                </c:pt>
                <c:pt idx="36">
                  <c:v>68.582040900782999</c:v>
                </c:pt>
                <c:pt idx="37">
                  <c:v>103.00705375086935</c:v>
                </c:pt>
                <c:pt idx="38">
                  <c:v>202.53168984053087</c:v>
                </c:pt>
                <c:pt idx="39">
                  <c:v>607.84473957572982</c:v>
                </c:pt>
                <c:pt idx="40">
                  <c:v>997.23585478456141</c:v>
                </c:pt>
                <c:pt idx="41">
                  <c:v>1414.5751441194097</c:v>
                </c:pt>
                <c:pt idx="42">
                  <c:v>4425.5360807102525</c:v>
                </c:pt>
                <c:pt idx="43">
                  <c:v>5775.5374414679345</c:v>
                </c:pt>
                <c:pt idx="44">
                  <c:v>7490.4081297366756</c:v>
                </c:pt>
                <c:pt idx="45">
                  <c:v>69.014840891512407</c:v>
                </c:pt>
                <c:pt idx="46">
                  <c:v>102.38107785201568</c:v>
                </c:pt>
                <c:pt idx="47">
                  <c:v>203.16119363831191</c:v>
                </c:pt>
                <c:pt idx="48">
                  <c:v>609.99861530252008</c:v>
                </c:pt>
                <c:pt idx="49">
                  <c:v>989.19180661477299</c:v>
                </c:pt>
                <c:pt idx="50">
                  <c:v>1416.2365316769606</c:v>
                </c:pt>
                <c:pt idx="51">
                  <c:v>4395.8753457379235</c:v>
                </c:pt>
                <c:pt idx="52">
                  <c:v>5764.9444833024445</c:v>
                </c:pt>
                <c:pt idx="53">
                  <c:v>7538.7776388102138</c:v>
                </c:pt>
                <c:pt idx="54">
                  <c:v>70.855143664079733</c:v>
                </c:pt>
                <c:pt idx="55">
                  <c:v>102.80613224995476</c:v>
                </c:pt>
                <c:pt idx="56">
                  <c:v>204.99928062425244</c:v>
                </c:pt>
                <c:pt idx="57">
                  <c:v>609.02403172780828</c:v>
                </c:pt>
                <c:pt idx="58">
                  <c:v>992.32605419832271</c:v>
                </c:pt>
                <c:pt idx="59">
                  <c:v>1414.4195135990637</c:v>
                </c:pt>
                <c:pt idx="60">
                  <c:v>4389.72801923315</c:v>
                </c:pt>
                <c:pt idx="61">
                  <c:v>5777.5074467140885</c:v>
                </c:pt>
                <c:pt idx="62">
                  <c:v>7491.1839184842747</c:v>
                </c:pt>
                <c:pt idx="63">
                  <c:v>68.67439050585179</c:v>
                </c:pt>
                <c:pt idx="64">
                  <c:v>101.95583319996641</c:v>
                </c:pt>
                <c:pt idx="65">
                  <c:v>202.26762226233345</c:v>
                </c:pt>
                <c:pt idx="66">
                  <c:v>609.14072223618837</c:v>
                </c:pt>
                <c:pt idx="67">
                  <c:v>992.55390959495116</c:v>
                </c:pt>
                <c:pt idx="68">
                  <c:v>1414.2341147206307</c:v>
                </c:pt>
                <c:pt idx="69">
                  <c:v>4393.5442940560224</c:v>
                </c:pt>
                <c:pt idx="70">
                  <c:v>5777.118852307578</c:v>
                </c:pt>
                <c:pt idx="71">
                  <c:v>7490.5104199863745</c:v>
                </c:pt>
                <c:pt idx="72">
                  <c:v>73.321732783703297</c:v>
                </c:pt>
                <c:pt idx="73">
                  <c:v>101.82300572873399</c:v>
                </c:pt>
                <c:pt idx="74">
                  <c:v>203.38898166636164</c:v>
                </c:pt>
                <c:pt idx="75">
                  <c:v>607.44453317281568</c:v>
                </c:pt>
                <c:pt idx="76">
                  <c:v>992.09799464914204</c:v>
                </c:pt>
                <c:pt idx="77">
                  <c:v>1418.1790406175965</c:v>
                </c:pt>
                <c:pt idx="78">
                  <c:v>4427.7603825628639</c:v>
                </c:pt>
                <c:pt idx="79">
                  <c:v>5775.1479640899743</c:v>
                </c:pt>
                <c:pt idx="80">
                  <c:v>7489.8570860536502</c:v>
                </c:pt>
                <c:pt idx="81">
                  <c:v>69.687092534797685</c:v>
                </c:pt>
                <c:pt idx="82">
                  <c:v>101.10477262236266</c:v>
                </c:pt>
                <c:pt idx="83">
                  <c:v>202.17694853582216</c:v>
                </c:pt>
                <c:pt idx="84">
                  <c:v>609.01417305577388</c:v>
                </c:pt>
                <c:pt idx="85">
                  <c:v>991.20906671480043</c:v>
                </c:pt>
                <c:pt idx="86">
                  <c:v>1421.2251780829627</c:v>
                </c:pt>
                <c:pt idx="87">
                  <c:v>4385.5762616604588</c:v>
                </c:pt>
                <c:pt idx="88">
                  <c:v>5772.623661915979</c:v>
                </c:pt>
                <c:pt idx="89">
                  <c:v>7492.9611339532139</c:v>
                </c:pt>
                <c:pt idx="90">
                  <c:v>70.839259721280342</c:v>
                </c:pt>
                <c:pt idx="91">
                  <c:v>101.66711740989646</c:v>
                </c:pt>
                <c:pt idx="92">
                  <c:v>203.34338320589984</c:v>
                </c:pt>
                <c:pt idx="93">
                  <c:v>610.4964236892713</c:v>
                </c:pt>
                <c:pt idx="94">
                  <c:v>989.41092644765888</c:v>
                </c:pt>
                <c:pt idx="95">
                  <c:v>1415.7499939886197</c:v>
                </c:pt>
                <c:pt idx="96">
                  <c:v>4384.4284904383767</c:v>
                </c:pt>
                <c:pt idx="97">
                  <c:v>5781.4951442500032</c:v>
                </c:pt>
                <c:pt idx="98">
                  <c:v>7491.4084181085145</c:v>
                </c:pt>
                <c:pt idx="99">
                  <c:v>69.718336703165576</c:v>
                </c:pt>
                <c:pt idx="100">
                  <c:v>103.99597586040947</c:v>
                </c:pt>
                <c:pt idx="101">
                  <c:v>204.82109784190158</c:v>
                </c:pt>
                <c:pt idx="102">
                  <c:v>624.51502112689627</c:v>
                </c:pt>
                <c:pt idx="103">
                  <c:v>990.53890357282444</c:v>
                </c:pt>
                <c:pt idx="104">
                  <c:v>1412.9671840535393</c:v>
                </c:pt>
                <c:pt idx="105">
                  <c:v>4388.6609463994946</c:v>
                </c:pt>
                <c:pt idx="106">
                  <c:v>5771.6131180949615</c:v>
                </c:pt>
                <c:pt idx="107">
                  <c:v>7522.72949867837</c:v>
                </c:pt>
                <c:pt idx="108">
                  <c:v>69.509734610135325</c:v>
                </c:pt>
                <c:pt idx="109">
                  <c:v>105.74172834568697</c:v>
                </c:pt>
                <c:pt idx="110">
                  <c:v>204.91293699445558</c:v>
                </c:pt>
                <c:pt idx="111">
                  <c:v>608.29300714240708</c:v>
                </c:pt>
                <c:pt idx="112">
                  <c:v>989.64745724159093</c:v>
                </c:pt>
                <c:pt idx="113">
                  <c:v>1416.9088570249935</c:v>
                </c:pt>
                <c:pt idx="114">
                  <c:v>4390.7348278006148</c:v>
                </c:pt>
                <c:pt idx="115">
                  <c:v>5772.2304876842909</c:v>
                </c:pt>
                <c:pt idx="116">
                  <c:v>7498.0229192766774</c:v>
                </c:pt>
                <c:pt idx="117">
                  <c:v>67.685505853226331</c:v>
                </c:pt>
                <c:pt idx="118">
                  <c:v>101.75454128001365</c:v>
                </c:pt>
                <c:pt idx="119">
                  <c:v>203.2978051865999</c:v>
                </c:pt>
                <c:pt idx="120">
                  <c:v>610.88341479589496</c:v>
                </c:pt>
                <c:pt idx="121">
                  <c:v>993.45207807196869</c:v>
                </c:pt>
                <c:pt idx="122">
                  <c:v>1409.5040443905025</c:v>
                </c:pt>
                <c:pt idx="123">
                  <c:v>4386.2215680880081</c:v>
                </c:pt>
                <c:pt idx="124">
                  <c:v>5773.3501946552615</c:v>
                </c:pt>
                <c:pt idx="125">
                  <c:v>7496.0193856272599</c:v>
                </c:pt>
                <c:pt idx="126">
                  <c:v>68.296679267320954</c:v>
                </c:pt>
                <c:pt idx="127">
                  <c:v>103.05320682571585</c:v>
                </c:pt>
                <c:pt idx="128">
                  <c:v>204.63766628186804</c:v>
                </c:pt>
                <c:pt idx="129">
                  <c:v>606.94820519276789</c:v>
                </c:pt>
                <c:pt idx="130">
                  <c:v>993.00389669236267</c:v>
                </c:pt>
                <c:pt idx="131">
                  <c:v>1415.2858378399735</c:v>
                </c:pt>
                <c:pt idx="132">
                  <c:v>4384.0636286106583</c:v>
                </c:pt>
                <c:pt idx="133">
                  <c:v>5768.9771415775958</c:v>
                </c:pt>
                <c:pt idx="134">
                  <c:v>7485.043660916931</c:v>
                </c:pt>
                <c:pt idx="135">
                  <c:v>69.978456861724311</c:v>
                </c:pt>
                <c:pt idx="136">
                  <c:v>102.01990273876832</c:v>
                </c:pt>
                <c:pt idx="137">
                  <c:v>202.75245837578652</c:v>
                </c:pt>
                <c:pt idx="138">
                  <c:v>607.15681212607865</c:v>
                </c:pt>
                <c:pt idx="139">
                  <c:v>986.29082913106799</c:v>
                </c:pt>
                <c:pt idx="140">
                  <c:v>1415.8266019181417</c:v>
                </c:pt>
                <c:pt idx="141">
                  <c:v>4385.4654438998414</c:v>
                </c:pt>
                <c:pt idx="142">
                  <c:v>5770.0992414406765</c:v>
                </c:pt>
                <c:pt idx="143">
                  <c:v>7503.1395075945666</c:v>
                </c:pt>
              </c:numCache>
            </c:numRef>
          </c:xVal>
          <c:yVal>
            <c:numRef>
              <c:f>Results!$T$4:$T$147</c:f>
              <c:numCache>
                <c:formatCode>0.00</c:formatCode>
                <c:ptCount val="144"/>
                <c:pt idx="0">
                  <c:v>-5.2924627350316049</c:v>
                </c:pt>
                <c:pt idx="1">
                  <c:v>-6.7597611031021216</c:v>
                </c:pt>
                <c:pt idx="2">
                  <c:v>1.5316312786690496</c:v>
                </c:pt>
                <c:pt idx="3">
                  <c:v>-4.1167975257370646</c:v>
                </c:pt>
                <c:pt idx="4">
                  <c:v>-1.6585395043279592</c:v>
                </c:pt>
                <c:pt idx="5">
                  <c:v>-1.5583598869516129</c:v>
                </c:pt>
                <c:pt idx="6">
                  <c:v>-2.6724953645947913</c:v>
                </c:pt>
                <c:pt idx="7">
                  <c:v>-4.0026447745720759</c:v>
                </c:pt>
                <c:pt idx="8">
                  <c:v>0.42997869197712779</c:v>
                </c:pt>
                <c:pt idx="9">
                  <c:v>-5.9463974616840378</c:v>
                </c:pt>
                <c:pt idx="10">
                  <c:v>-0.95966306947001012</c:v>
                </c:pt>
                <c:pt idx="11">
                  <c:v>-4.0014359334858352</c:v>
                </c:pt>
                <c:pt idx="12">
                  <c:v>-3.6021548018048315</c:v>
                </c:pt>
                <c:pt idx="13">
                  <c:v>-3.214695872678095</c:v>
                </c:pt>
                <c:pt idx="14">
                  <c:v>-1.2080540787581919</c:v>
                </c:pt>
                <c:pt idx="15">
                  <c:v>-2.7137557645701151</c:v>
                </c:pt>
                <c:pt idx="16">
                  <c:v>-2.2350299941723346</c:v>
                </c:pt>
                <c:pt idx="17">
                  <c:v>-2.6768202741463214</c:v>
                </c:pt>
                <c:pt idx="18">
                  <c:v>-3.0883198594830858</c:v>
                </c:pt>
                <c:pt idx="19">
                  <c:v>-2.0362885249984584</c:v>
                </c:pt>
                <c:pt idx="20">
                  <c:v>-5.5694779861633767</c:v>
                </c:pt>
                <c:pt idx="21">
                  <c:v>-2.7700183415792217</c:v>
                </c:pt>
                <c:pt idx="22">
                  <c:v>-2.4895604525180182</c:v>
                </c:pt>
                <c:pt idx="23">
                  <c:v>-1.8475729675420209</c:v>
                </c:pt>
                <c:pt idx="24">
                  <c:v>-6.1930533745889722</c:v>
                </c:pt>
                <c:pt idx="25">
                  <c:v>-5.1469505681362913</c:v>
                </c:pt>
                <c:pt idx="26">
                  <c:v>-4.6415184993113794</c:v>
                </c:pt>
                <c:pt idx="27">
                  <c:v>-3.6269706585834403</c:v>
                </c:pt>
                <c:pt idx="28">
                  <c:v>-1.4725845538559303</c:v>
                </c:pt>
                <c:pt idx="29">
                  <c:v>-5.85332816179299</c:v>
                </c:pt>
                <c:pt idx="30">
                  <c:v>-3.5349472815690475</c:v>
                </c:pt>
                <c:pt idx="31">
                  <c:v>-2.7887772489575404</c:v>
                </c:pt>
                <c:pt idx="32">
                  <c:v>-0.96837502674939402</c:v>
                </c:pt>
                <c:pt idx="33">
                  <c:v>-1.2928364748662533</c:v>
                </c:pt>
                <c:pt idx="34">
                  <c:v>5.7346213885794697</c:v>
                </c:pt>
                <c:pt idx="35">
                  <c:v>9.033986324331563</c:v>
                </c:pt>
                <c:pt idx="36">
                  <c:v>2.6361990332608483</c:v>
                </c:pt>
                <c:pt idx="37">
                  <c:v>-3.8803689702032731</c:v>
                </c:pt>
                <c:pt idx="38">
                  <c:v>-6.0690205321493531</c:v>
                </c:pt>
                <c:pt idx="39">
                  <c:v>-2.7926110847941255</c:v>
                </c:pt>
                <c:pt idx="40">
                  <c:v>7.8571327775178927</c:v>
                </c:pt>
                <c:pt idx="41">
                  <c:v>-2.2674754503322561</c:v>
                </c:pt>
                <c:pt idx="42">
                  <c:v>-1.1740064878629151</c:v>
                </c:pt>
                <c:pt idx="43">
                  <c:v>-0.72421730257718564</c:v>
                </c:pt>
                <c:pt idx="44">
                  <c:v>-0.59900781051636753</c:v>
                </c:pt>
                <c:pt idx="45">
                  <c:v>30.406734026200432</c:v>
                </c:pt>
                <c:pt idx="46">
                  <c:v>-4.2791870762956847</c:v>
                </c:pt>
                <c:pt idx="47">
                  <c:v>-4.5093226094258911</c:v>
                </c:pt>
                <c:pt idx="48">
                  <c:v>-3.278468967114303</c:v>
                </c:pt>
                <c:pt idx="49">
                  <c:v>-2.9510764666231539</c:v>
                </c:pt>
                <c:pt idx="50">
                  <c:v>-2.4174303452277996</c:v>
                </c:pt>
                <c:pt idx="51">
                  <c:v>-2.7042474226022026</c:v>
                </c:pt>
                <c:pt idx="52">
                  <c:v>-1.0571564648881491</c:v>
                </c:pt>
                <c:pt idx="53">
                  <c:v>-1.6153499233522033</c:v>
                </c:pt>
                <c:pt idx="54">
                  <c:v>0.20444011320762029</c:v>
                </c:pt>
                <c:pt idx="55">
                  <c:v>0.18857605650788223</c:v>
                </c:pt>
                <c:pt idx="56">
                  <c:v>-2.4386820329461174</c:v>
                </c:pt>
                <c:pt idx="57">
                  <c:v>-2.9594943366477491</c:v>
                </c:pt>
                <c:pt idx="58">
                  <c:v>3.7965289374683611</c:v>
                </c:pt>
                <c:pt idx="61">
                  <c:v>-3.6608770938820969</c:v>
                </c:pt>
                <c:pt idx="62">
                  <c:v>-1.7778754324219346</c:v>
                </c:pt>
                <c:pt idx="63">
                  <c:v>0.47413525151048119</c:v>
                </c:pt>
                <c:pt idx="64">
                  <c:v>-2.8991310327179791</c:v>
                </c:pt>
                <c:pt idx="65">
                  <c:v>0.36208352551684575</c:v>
                </c:pt>
                <c:pt idx="66">
                  <c:v>3.260211809663152</c:v>
                </c:pt>
                <c:pt idx="67">
                  <c:v>-2.0708104009523227</c:v>
                </c:pt>
                <c:pt idx="68">
                  <c:v>-1.0771989278196754</c:v>
                </c:pt>
                <c:pt idx="69">
                  <c:v>-1.1504218615572677</c:v>
                </c:pt>
                <c:pt idx="70">
                  <c:v>-1.127185608818958</c:v>
                </c:pt>
                <c:pt idx="71">
                  <c:v>-0.2738187231092829</c:v>
                </c:pt>
                <c:pt idx="72">
                  <c:v>-9.7495799490448807</c:v>
                </c:pt>
                <c:pt idx="73">
                  <c:v>-17.831876042716534</c:v>
                </c:pt>
                <c:pt idx="74">
                  <c:v>-13.432781400242696</c:v>
                </c:pt>
                <c:pt idx="75">
                  <c:v>-8.8619580257951682</c:v>
                </c:pt>
                <c:pt idx="76">
                  <c:v>-13.846445705244303</c:v>
                </c:pt>
                <c:pt idx="77">
                  <c:v>-8.1151701916293906</c:v>
                </c:pt>
                <c:pt idx="78">
                  <c:v>-2.8938158745502425</c:v>
                </c:pt>
                <c:pt idx="79">
                  <c:v>-2.2196627115346872</c:v>
                </c:pt>
                <c:pt idx="80">
                  <c:v>-3.3527454526747857</c:v>
                </c:pt>
                <c:pt idx="81">
                  <c:v>2.3224387089097367</c:v>
                </c:pt>
                <c:pt idx="82">
                  <c:v>4.9531557270932511</c:v>
                </c:pt>
                <c:pt idx="83">
                  <c:v>-1.6116892150643551</c:v>
                </c:pt>
                <c:pt idx="84">
                  <c:v>0.20089198448736698</c:v>
                </c:pt>
                <c:pt idx="85">
                  <c:v>5.3576459475438174</c:v>
                </c:pt>
                <c:pt idx="86">
                  <c:v>-2.2341582460230121</c:v>
                </c:pt>
                <c:pt idx="87">
                  <c:v>-0.43946584630035074</c:v>
                </c:pt>
                <c:pt idx="88">
                  <c:v>-0.82018786064505267</c:v>
                </c:pt>
                <c:pt idx="89">
                  <c:v>-0.27635270250520944</c:v>
                </c:pt>
                <c:pt idx="90">
                  <c:v>5.0265069012995429</c:v>
                </c:pt>
                <c:pt idx="91">
                  <c:v>-4.5905869358721061</c:v>
                </c:pt>
                <c:pt idx="92">
                  <c:v>6.2242579987392173</c:v>
                </c:pt>
                <c:pt idx="93">
                  <c:v>-1.8831271147826925</c:v>
                </c:pt>
                <c:pt idx="94">
                  <c:v>3.0916450116603116</c:v>
                </c:pt>
                <c:pt idx="95">
                  <c:v>-1.8188235280209173</c:v>
                </c:pt>
                <c:pt idx="96">
                  <c:v>-0.78524465648051545</c:v>
                </c:pt>
                <c:pt idx="97">
                  <c:v>-1.5825516058938476</c:v>
                </c:pt>
                <c:pt idx="98">
                  <c:v>-1.8876079131755354</c:v>
                </c:pt>
                <c:pt idx="99">
                  <c:v>-8.0155909728004762</c:v>
                </c:pt>
                <c:pt idx="100">
                  <c:v>-10.1119065169644</c:v>
                </c:pt>
                <c:pt idx="101">
                  <c:v>-9.8383897236289233</c:v>
                </c:pt>
                <c:pt idx="102">
                  <c:v>-5.7540683428324666</c:v>
                </c:pt>
                <c:pt idx="103">
                  <c:v>-3.9714647684135302</c:v>
                </c:pt>
                <c:pt idx="104">
                  <c:v>-4.5958027041538694</c:v>
                </c:pt>
                <c:pt idx="105">
                  <c:v>-1.3318628874132634</c:v>
                </c:pt>
                <c:pt idx="106">
                  <c:v>-1.4554530315207395</c:v>
                </c:pt>
                <c:pt idx="107">
                  <c:v>-1.6237390790115456</c:v>
                </c:pt>
                <c:pt idx="108">
                  <c:v>-8.7897539019584414</c:v>
                </c:pt>
                <c:pt idx="109">
                  <c:v>-8.5507665584281707</c:v>
                </c:pt>
                <c:pt idx="110">
                  <c:v>1.2625181423339913</c:v>
                </c:pt>
                <c:pt idx="111">
                  <c:v>3.798661596677428</c:v>
                </c:pt>
                <c:pt idx="112">
                  <c:v>-2.9149225848562743</c:v>
                </c:pt>
                <c:pt idx="113">
                  <c:v>-1.6379922328754317</c:v>
                </c:pt>
                <c:pt idx="114">
                  <c:v>-0.36975195354138563</c:v>
                </c:pt>
                <c:pt idx="115">
                  <c:v>-0.59994984188830647</c:v>
                </c:pt>
                <c:pt idx="116">
                  <c:v>0.20774917456274827</c:v>
                </c:pt>
                <c:pt idx="117">
                  <c:v>24.180868072798788</c:v>
                </c:pt>
                <c:pt idx="118">
                  <c:v>2.8592248452681051</c:v>
                </c:pt>
                <c:pt idx="119">
                  <c:v>-5.8469161662002556</c:v>
                </c:pt>
                <c:pt idx="120">
                  <c:v>-3.4962317697414433</c:v>
                </c:pt>
                <c:pt idx="121">
                  <c:v>-4.540794012051701</c:v>
                </c:pt>
                <c:pt idx="122">
                  <c:v>-2.6703494136756745</c:v>
                </c:pt>
                <c:pt idx="123">
                  <c:v>-0.88486890990888822</c:v>
                </c:pt>
                <c:pt idx="124">
                  <c:v>-1.4313254697888833</c:v>
                </c:pt>
                <c:pt idx="125">
                  <c:v>-1.3917820856356888</c:v>
                </c:pt>
                <c:pt idx="126">
                  <c:v>-1.6057578188075941</c:v>
                </c:pt>
                <c:pt idx="127">
                  <c:v>-2.6716362455096507</c:v>
                </c:pt>
                <c:pt idx="128">
                  <c:v>-3.6345539005626661</c:v>
                </c:pt>
                <c:pt idx="129">
                  <c:v>-5.1154620653185621</c:v>
                </c:pt>
                <c:pt idx="130">
                  <c:v>-2.6892036155459027</c:v>
                </c:pt>
                <c:pt idx="131">
                  <c:v>1.8522168073153946</c:v>
                </c:pt>
                <c:pt idx="132">
                  <c:v>-1.1236978471106289</c:v>
                </c:pt>
                <c:pt idx="133">
                  <c:v>-1.5631391729337938</c:v>
                </c:pt>
                <c:pt idx="134">
                  <c:v>-2.0914194760722893</c:v>
                </c:pt>
                <c:pt idx="135">
                  <c:v>-10.115194274305258</c:v>
                </c:pt>
                <c:pt idx="136">
                  <c:v>-5.7046738749307924</c:v>
                </c:pt>
                <c:pt idx="137">
                  <c:v>-6.5855962895595228</c:v>
                </c:pt>
                <c:pt idx="138">
                  <c:v>-6.0209836068655438</c:v>
                </c:pt>
                <c:pt idx="139">
                  <c:v>-4.8657888437783035</c:v>
                </c:pt>
                <c:pt idx="140">
                  <c:v>-3.4486286563617408</c:v>
                </c:pt>
                <c:pt idx="141">
                  <c:v>-1.8028974326960288</c:v>
                </c:pt>
                <c:pt idx="142">
                  <c:v>-9.497223851974022</c:v>
                </c:pt>
                <c:pt idx="143">
                  <c:v>-1.0787418721541959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30"/>
        <c:crossBetween val="midCat"/>
      </c:valAx>
      <c:valAx>
        <c:axId val="2330044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2022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76704671477799E-2"/>
          <c:y val="9.6148827961200625E-2"/>
          <c:w val="0.90196065753284205"/>
          <c:h val="0.76940561394905149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9'!$D$16)</c:f>
              <c:numCache>
                <c:formatCode>General</c:formatCode>
                <c:ptCount val="5"/>
                <c:pt idx="0">
                  <c:v>11.7</c:v>
                </c:pt>
                <c:pt idx="1">
                  <c:v>15.9</c:v>
                </c:pt>
                <c:pt idx="2">
                  <c:v>12.3</c:v>
                </c:pt>
                <c:pt idx="3">
                  <c:v>10.5</c:v>
                </c:pt>
                <c:pt idx="4">
                  <c:v>11.02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9'!$E$16)</c:f>
              <c:numCache>
                <c:formatCode>General</c:formatCode>
                <c:ptCount val="5"/>
                <c:pt idx="0">
                  <c:v>21.6</c:v>
                </c:pt>
                <c:pt idx="1">
                  <c:v>22.1</c:v>
                </c:pt>
                <c:pt idx="2">
                  <c:v>21</c:v>
                </c:pt>
                <c:pt idx="3">
                  <c:v>18.600000000000001</c:v>
                </c:pt>
                <c:pt idx="4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9'!$F$16)</c:f>
              <c:numCache>
                <c:formatCode>General</c:formatCode>
                <c:ptCount val="5"/>
                <c:pt idx="0">
                  <c:v>34.200000000000003</c:v>
                </c:pt>
                <c:pt idx="1">
                  <c:v>29.4</c:v>
                </c:pt>
                <c:pt idx="2">
                  <c:v>31.7</c:v>
                </c:pt>
                <c:pt idx="3">
                  <c:v>27.7</c:v>
                </c:pt>
                <c:pt idx="4">
                  <c:v>30.61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9'!$G$16)</c:f>
              <c:numCache>
                <c:formatCode>General</c:formatCode>
                <c:ptCount val="5"/>
                <c:pt idx="0">
                  <c:v>47.9</c:v>
                </c:pt>
                <c:pt idx="1">
                  <c:v>42.3</c:v>
                </c:pt>
                <c:pt idx="2">
                  <c:v>44.8</c:v>
                </c:pt>
                <c:pt idx="3">
                  <c:v>40.6</c:v>
                </c:pt>
                <c:pt idx="4">
                  <c:v>41.81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9'!$H$16)</c:f>
              <c:numCache>
                <c:formatCode>General</c:formatCode>
                <c:ptCount val="5"/>
                <c:pt idx="0">
                  <c:v>66.2</c:v>
                </c:pt>
                <c:pt idx="1">
                  <c:v>44.8</c:v>
                </c:pt>
                <c:pt idx="2">
                  <c:v>63.9</c:v>
                </c:pt>
                <c:pt idx="3">
                  <c:v>59</c:v>
                </c:pt>
                <c:pt idx="4">
                  <c:v>63.55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170782498341537"/>
              <c:y val="0.910331518696320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2022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>
        <c:manualLayout>
          <c:xMode val="edge"/>
          <c:yMode val="edge"/>
          <c:x val="0.20742516875514741"/>
          <c:y val="8.07803637565222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732759712448E-2"/>
          <c:y val="9.0027940511166915E-2"/>
          <c:w val="0.90197344716626582"/>
          <c:h val="0.76956523051835424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9'!$D$17)</c:f>
              <c:numCache>
                <c:formatCode>General</c:formatCode>
                <c:ptCount val="5"/>
                <c:pt idx="0">
                  <c:v>12.7</c:v>
                </c:pt>
                <c:pt idx="1">
                  <c:v>14.4</c:v>
                </c:pt>
                <c:pt idx="2">
                  <c:v>12.2</c:v>
                </c:pt>
                <c:pt idx="3">
                  <c:v>10.1</c:v>
                </c:pt>
                <c:pt idx="4">
                  <c:v>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9'!$E$17)</c:f>
              <c:numCache>
                <c:formatCode>General</c:formatCode>
                <c:ptCount val="5"/>
                <c:pt idx="0">
                  <c:v>23.4</c:v>
                </c:pt>
                <c:pt idx="1">
                  <c:v>21.9</c:v>
                </c:pt>
                <c:pt idx="2">
                  <c:v>21.6</c:v>
                </c:pt>
                <c:pt idx="3">
                  <c:v>20.2</c:v>
                </c:pt>
                <c:pt idx="4">
                  <c:v>19.11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9'!$F$17)</c:f>
              <c:numCache>
                <c:formatCode>General</c:formatCode>
                <c:ptCount val="5"/>
                <c:pt idx="0">
                  <c:v>36.5</c:v>
                </c:pt>
                <c:pt idx="1">
                  <c:v>27.6</c:v>
                </c:pt>
                <c:pt idx="2">
                  <c:v>33.200000000000003</c:v>
                </c:pt>
                <c:pt idx="3">
                  <c:v>31.2</c:v>
                </c:pt>
                <c:pt idx="4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9'!$G$17)</c:f>
              <c:numCache>
                <c:formatCode>General</c:formatCode>
                <c:ptCount val="5"/>
                <c:pt idx="0">
                  <c:v>49.9</c:v>
                </c:pt>
                <c:pt idx="1">
                  <c:v>40.5</c:v>
                </c:pt>
                <c:pt idx="2">
                  <c:v>46.3</c:v>
                </c:pt>
                <c:pt idx="3">
                  <c:v>41.6</c:v>
                </c:pt>
                <c:pt idx="4">
                  <c:v>45.52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9'!$H$17)</c:f>
              <c:numCache>
                <c:formatCode>General</c:formatCode>
                <c:ptCount val="5"/>
                <c:pt idx="0">
                  <c:v>66.7</c:v>
                </c:pt>
                <c:pt idx="1">
                  <c:v>45.6</c:v>
                </c:pt>
                <c:pt idx="2">
                  <c:v>64.400000000000006</c:v>
                </c:pt>
                <c:pt idx="3">
                  <c:v>63.8</c:v>
                </c:pt>
                <c:pt idx="4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610158345591405"/>
              <c:y val="0.9124388800870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2022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3991164450056E-2"/>
          <c:y val="9.2109809773374504E-2"/>
          <c:w val="0.90196065753284205"/>
          <c:h val="0.76940561394905149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9'!$D$18)</c:f>
              <c:numCache>
                <c:formatCode>General</c:formatCode>
                <c:ptCount val="5"/>
                <c:pt idx="0">
                  <c:v>11.1</c:v>
                </c:pt>
                <c:pt idx="1">
                  <c:v>14.1</c:v>
                </c:pt>
                <c:pt idx="2">
                  <c:v>11.6</c:v>
                </c:pt>
                <c:pt idx="3">
                  <c:v>12</c:v>
                </c:pt>
                <c:pt idx="4">
                  <c:v>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9'!$E$18)</c:f>
              <c:numCache>
                <c:formatCode>General</c:formatCode>
                <c:ptCount val="5"/>
                <c:pt idx="0">
                  <c:v>20.399999999999999</c:v>
                </c:pt>
                <c:pt idx="1">
                  <c:v>18.899999999999999</c:v>
                </c:pt>
                <c:pt idx="2">
                  <c:v>21</c:v>
                </c:pt>
                <c:pt idx="3">
                  <c:v>20.399999999999999</c:v>
                </c:pt>
                <c:pt idx="4">
                  <c:v>17.350000000000001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9'!$F$18)</c:f>
              <c:numCache>
                <c:formatCode>General</c:formatCode>
                <c:ptCount val="5"/>
                <c:pt idx="0">
                  <c:v>31.9</c:v>
                </c:pt>
                <c:pt idx="1">
                  <c:v>25.3</c:v>
                </c:pt>
                <c:pt idx="2">
                  <c:v>32</c:v>
                </c:pt>
                <c:pt idx="3">
                  <c:v>30.3</c:v>
                </c:pt>
                <c:pt idx="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9'!$G$18)</c:f>
              <c:numCache>
                <c:formatCode>General</c:formatCode>
                <c:ptCount val="5"/>
                <c:pt idx="0">
                  <c:v>44.3</c:v>
                </c:pt>
                <c:pt idx="1">
                  <c:v>40.299999999999997</c:v>
                </c:pt>
                <c:pt idx="2">
                  <c:v>45.2</c:v>
                </c:pt>
                <c:pt idx="3">
                  <c:v>40.6</c:v>
                </c:pt>
                <c:pt idx="4">
                  <c:v>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9'!$B$16)</c:f>
              <c:strCache>
                <c:ptCount val="5"/>
                <c:pt idx="0">
                  <c:v>11-USGS</c:v>
                </c:pt>
                <c:pt idx="1">
                  <c:v>12-USGS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9'!$H$18)</c:f>
              <c:numCache>
                <c:formatCode>General</c:formatCode>
                <c:ptCount val="5"/>
                <c:pt idx="0">
                  <c:v>61.8</c:v>
                </c:pt>
                <c:pt idx="1">
                  <c:v>49.2</c:v>
                </c:pt>
                <c:pt idx="2">
                  <c:v>62.3</c:v>
                </c:pt>
                <c:pt idx="3">
                  <c:v>59.6</c:v>
                </c:pt>
                <c:pt idx="4">
                  <c:v>62.41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>
            <c:manualLayout>
              <c:xMode val="edge"/>
              <c:yMode val="edge"/>
              <c:x val="0.50024031611433184"/>
              <c:y val="0.90830976687671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tabSelected="1" zoomScale="13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12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zoomScale="124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0F7AB05-5B79-4F28-A600-5435628829B4}"/>
            </a:ext>
          </a:extLst>
        </xdr:cNvPr>
        <xdr:cNvSpPr>
          <a:spLocks noChangeShapeType="1"/>
        </xdr:cNvSpPr>
      </xdr:nvSpPr>
      <xdr:spPr bwMode="auto">
        <a:xfrm>
          <a:off x="7062015" y="1069675"/>
          <a:ext cx="7620" cy="12722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A27B70B-D9FE-4600-8464-CE7EE400B6BA}"/>
            </a:ext>
          </a:extLst>
        </xdr:cNvPr>
        <xdr:cNvSpPr>
          <a:spLocks noChangeShapeType="1"/>
        </xdr:cNvSpPr>
      </xdr:nvSpPr>
      <xdr:spPr bwMode="auto">
        <a:xfrm>
          <a:off x="6034465" y="1265064"/>
          <a:ext cx="0" cy="10768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0.31112</cdr:x>
      <cdr:y>0.09687</cdr:y>
    </cdr:from>
    <cdr:to>
      <cdr:x>0.3793</cdr:x>
      <cdr:y>0.13774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77CE3F-3A86-4D59-9FAB-593C38F18359}"/>
            </a:ext>
          </a:extLst>
        </cdr:cNvPr>
        <cdr:cNvSpPr txBox="1"/>
      </cdr:nvSpPr>
      <cdr:spPr>
        <a:xfrm xmlns:a="http://schemas.openxmlformats.org/drawingml/2006/main">
          <a:off x="2696683" y="609905"/>
          <a:ext cx="590967" cy="2573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0.66956</cdr:x>
      <cdr:y>0.0955</cdr:y>
    </cdr:from>
    <cdr:to>
      <cdr:x>0.73774</cdr:x>
      <cdr:y>0.13788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5DD2F2A-9BEE-454A-B733-E17415A0F8CD}"/>
            </a:ext>
          </a:extLst>
        </cdr:cNvPr>
        <cdr:cNvSpPr txBox="1"/>
      </cdr:nvSpPr>
      <cdr:spPr>
        <a:xfrm xmlns:a="http://schemas.openxmlformats.org/drawingml/2006/main">
          <a:off x="5803576" y="601279"/>
          <a:ext cx="590967" cy="2668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0.85726</cdr:x>
      <cdr:y>0.09711</cdr:y>
    </cdr:from>
    <cdr:to>
      <cdr:x>0.92599</cdr:x>
      <cdr:y>0.13963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537CCD0-8EB5-44FD-9CD0-F6BC8FE44FE5}"/>
            </a:ext>
          </a:extLst>
        </cdr:cNvPr>
        <cdr:cNvSpPr txBox="1"/>
      </cdr:nvSpPr>
      <cdr:spPr>
        <a:xfrm xmlns:a="http://schemas.openxmlformats.org/drawingml/2006/main">
          <a:off x="7430493" y="611434"/>
          <a:ext cx="595734" cy="26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latin typeface="+mn-lt"/>
              <a:ea typeface="+mn-ea"/>
              <a:cs typeface="+mn-cs"/>
            </a:rPr>
            <a:t>Pipette</a:t>
          </a:r>
        </a:p>
      </cdr:txBody>
    </cdr:sp>
  </cdr:relSizeAnchor>
  <cdr:relSizeAnchor xmlns:cdr="http://schemas.openxmlformats.org/drawingml/2006/chartDrawing">
    <cdr:from>
      <cdr:x>0.10549</cdr:x>
      <cdr:y>0.09711</cdr:y>
    </cdr:from>
    <cdr:to>
      <cdr:x>0.23516</cdr:x>
      <cdr:y>0.13689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EF59207-DBEF-4D68-A1DB-7BB72058ABB5}"/>
            </a:ext>
          </a:extLst>
        </cdr:cNvPr>
        <cdr:cNvSpPr txBox="1"/>
      </cdr:nvSpPr>
      <cdr:spPr>
        <a:xfrm xmlns:a="http://schemas.openxmlformats.org/drawingml/2006/main">
          <a:off x="914400" y="611434"/>
          <a:ext cx="1123950" cy="2504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 anchor="t" anchorCtr="1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</a:p>
        <a:p xmlns:a="http://schemas.openxmlformats.org/drawingml/2006/main"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0.48006</cdr:x>
      <cdr:y>0.09695</cdr:y>
    </cdr:from>
    <cdr:to>
      <cdr:x>0.56506</cdr:x>
      <cdr:y>0.13826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4161078" y="610427"/>
          <a:ext cx="736759" cy="2600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0.31331</cdr:x>
      <cdr:y>0.09082</cdr:y>
    </cdr:from>
    <cdr:to>
      <cdr:x>0.38369</cdr:x>
      <cdr:y>0.13168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425A26-4B20-4BB4-9372-B886808E334E}"/>
            </a:ext>
          </a:extLst>
        </cdr:cNvPr>
        <cdr:cNvSpPr txBox="1"/>
      </cdr:nvSpPr>
      <cdr:spPr>
        <a:xfrm xmlns:a="http://schemas.openxmlformats.org/drawingml/2006/main">
          <a:off x="2715733" y="571814"/>
          <a:ext cx="610036" cy="2572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0.68385</cdr:x>
      <cdr:y>0.0878</cdr:y>
    </cdr:from>
    <cdr:to>
      <cdr:x>0.75203</cdr:x>
      <cdr:y>0.13018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235DA5-725A-4848-BCB4-9D8C66645734}"/>
            </a:ext>
          </a:extLst>
        </cdr:cNvPr>
        <cdr:cNvSpPr txBox="1"/>
      </cdr:nvSpPr>
      <cdr:spPr>
        <a:xfrm xmlns:a="http://schemas.openxmlformats.org/drawingml/2006/main">
          <a:off x="5927410" y="552764"/>
          <a:ext cx="590968" cy="266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0.85207</cdr:x>
      <cdr:y>0.09011</cdr:y>
    </cdr:from>
    <cdr:to>
      <cdr:x>0.92478</cdr:x>
      <cdr:y>0.13127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3DC68C2-F185-4A6E-B324-4F86333A199B}"/>
            </a:ext>
          </a:extLst>
        </cdr:cNvPr>
        <cdr:cNvSpPr txBox="1"/>
      </cdr:nvSpPr>
      <cdr:spPr>
        <a:xfrm xmlns:a="http://schemas.openxmlformats.org/drawingml/2006/main">
          <a:off x="7385526" y="567344"/>
          <a:ext cx="630232" cy="2591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0.09064</cdr:x>
      <cdr:y>0.10014</cdr:y>
    </cdr:from>
    <cdr:to>
      <cdr:x>0.17829</cdr:x>
      <cdr:y>0.13717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D2BD96B6-FDA5-4B5F-BB68-D6BAF7284FD3}"/>
            </a:ext>
          </a:extLst>
        </cdr:cNvPr>
        <cdr:cNvSpPr txBox="1"/>
      </cdr:nvSpPr>
      <cdr:spPr>
        <a:xfrm xmlns:a="http://schemas.openxmlformats.org/drawingml/2006/main">
          <a:off x="785003" y="629729"/>
          <a:ext cx="759125" cy="232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0.11099</cdr:x>
      <cdr:y>0.08983</cdr:y>
    </cdr:from>
    <cdr:to>
      <cdr:x>0.24286</cdr:x>
      <cdr:y>0.12687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03722A99-6666-4889-8B59-E456774B7A7F}"/>
            </a:ext>
          </a:extLst>
        </cdr:cNvPr>
        <cdr:cNvSpPr txBox="1"/>
      </cdr:nvSpPr>
      <cdr:spPr>
        <a:xfrm xmlns:a="http://schemas.openxmlformats.org/drawingml/2006/main">
          <a:off x="962025" y="565545"/>
          <a:ext cx="1142999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0.48395</cdr:x>
      <cdr:y>0.0912</cdr:y>
    </cdr:from>
    <cdr:to>
      <cdr:x>0.57194</cdr:x>
      <cdr:y>0.1325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4194719" y="574188"/>
          <a:ext cx="762675" cy="260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0.30562</cdr:x>
      <cdr:y>0.09082</cdr:y>
    </cdr:from>
    <cdr:to>
      <cdr:x>0.3738</cdr:x>
      <cdr:y>0.13471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CF42D-3944-4BAC-AD00-141091627C33}"/>
            </a:ext>
          </a:extLst>
        </cdr:cNvPr>
        <cdr:cNvSpPr txBox="1"/>
      </cdr:nvSpPr>
      <cdr:spPr>
        <a:xfrm xmlns:a="http://schemas.openxmlformats.org/drawingml/2006/main">
          <a:off x="2649058" y="571823"/>
          <a:ext cx="590967" cy="2763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0.66668</cdr:x>
      <cdr:y>0.09219</cdr:y>
    </cdr:from>
    <cdr:to>
      <cdr:x>0.73596</cdr:x>
      <cdr:y>0.13759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8170FCA-F65F-4220-9BC5-5661DA66F1DB}"/>
            </a:ext>
          </a:extLst>
        </cdr:cNvPr>
        <cdr:cNvSpPr txBox="1"/>
      </cdr:nvSpPr>
      <cdr:spPr>
        <a:xfrm xmlns:a="http://schemas.openxmlformats.org/drawingml/2006/main">
          <a:off x="5778603" y="580448"/>
          <a:ext cx="600502" cy="2858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0.84957</cdr:x>
      <cdr:y>0.09092</cdr:y>
    </cdr:from>
    <cdr:to>
      <cdr:x>0.92428</cdr:x>
      <cdr:y>0.13619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4434029-DD42-4BDF-8354-48A23CAE171C}"/>
            </a:ext>
          </a:extLst>
        </cdr:cNvPr>
        <cdr:cNvSpPr txBox="1"/>
      </cdr:nvSpPr>
      <cdr:spPr>
        <a:xfrm xmlns:a="http://schemas.openxmlformats.org/drawingml/2006/main">
          <a:off x="7363818" y="572434"/>
          <a:ext cx="647567" cy="2850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Pipette</a:t>
          </a:r>
          <a:endParaRPr lang="en-US" sz="1100">
            <a:solidFill>
              <a:srgbClr val="FFCC00"/>
            </a:solidFill>
          </a:endParaRPr>
        </a:p>
      </cdr:txBody>
    </cdr:sp>
  </cdr:relSizeAnchor>
  <cdr:relSizeAnchor xmlns:cdr="http://schemas.openxmlformats.org/drawingml/2006/chartDrawing">
    <cdr:from>
      <cdr:x>0.1</cdr:x>
      <cdr:y>0.09258</cdr:y>
    </cdr:from>
    <cdr:to>
      <cdr:x>0.23626</cdr:x>
      <cdr:y>0.13784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2EB9CCF-3AEC-4C9F-8813-4230851D2340}"/>
            </a:ext>
          </a:extLst>
        </cdr:cNvPr>
        <cdr:cNvSpPr txBox="1"/>
      </cdr:nvSpPr>
      <cdr:spPr>
        <a:xfrm xmlns:a="http://schemas.openxmlformats.org/drawingml/2006/main">
          <a:off x="866776" y="582859"/>
          <a:ext cx="1181100" cy="2849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  <a:effectLst/>
              <a:latin typeface="+mn-lt"/>
              <a:ea typeface="+mn-ea"/>
              <a:cs typeface="+mn-cs"/>
            </a:rPr>
            <a:t>Laser Diffraction</a:t>
          </a:r>
          <a:endParaRPr lang="en-US">
            <a:solidFill>
              <a:srgbClr val="FFCC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0.47316</cdr:x>
      <cdr:y>0.09258</cdr:y>
    </cdr:from>
    <cdr:to>
      <cdr:x>0.5628</cdr:x>
      <cdr:y>0.13784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73FA4CE-A237-4D7D-BB79-FD54DDAA94F3}"/>
            </a:ext>
          </a:extLst>
        </cdr:cNvPr>
        <cdr:cNvSpPr txBox="1"/>
      </cdr:nvSpPr>
      <cdr:spPr>
        <a:xfrm xmlns:a="http://schemas.openxmlformats.org/drawingml/2006/main">
          <a:off x="4101270" y="582859"/>
          <a:ext cx="776977" cy="2849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0.08879</cdr:x>
      <cdr:y>0.63785</cdr:y>
    </cdr:from>
    <cdr:to>
      <cdr:x>0.19534</cdr:x>
      <cdr:y>0.79445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DEA035-2F00-4B90-9F64-39BCD41F57C2}"/>
            </a:ext>
          </a:extLst>
        </cdr:cNvPr>
        <cdr:cNvSpPr txBox="1"/>
      </cdr:nvSpPr>
      <cdr:spPr>
        <a:xfrm xmlns:a="http://schemas.openxmlformats.org/drawingml/2006/main">
          <a:off x="762000" y="3724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19"/>
  <sheetViews>
    <sheetView workbookViewId="0">
      <selection activeCell="C20" sqref="C20"/>
    </sheetView>
  </sheetViews>
  <sheetFormatPr defaultColWidth="9.140625" defaultRowHeight="12.75"/>
  <cols>
    <col min="1" max="1" width="12.28515625" style="12" customWidth="1"/>
    <col min="2" max="2" width="12.140625" style="12" customWidth="1"/>
    <col min="3" max="4" width="12.5703125" style="12" customWidth="1"/>
    <col min="5" max="5" width="7.140625" style="80" bestFit="1" customWidth="1"/>
    <col min="6" max="6" width="12.28515625" style="12" customWidth="1"/>
    <col min="7" max="7" width="11.42578125" style="12" customWidth="1"/>
    <col min="8" max="8" width="15" style="12" customWidth="1"/>
    <col min="9" max="9" width="14" style="12" bestFit="1" customWidth="1"/>
    <col min="10" max="10" width="12.28515625" style="12" bestFit="1" customWidth="1"/>
    <col min="11" max="16384" width="9.140625" style="12"/>
  </cols>
  <sheetData>
    <row r="1" spans="1:12" ht="18.75">
      <c r="A1" s="111" t="s">
        <v>138</v>
      </c>
      <c r="B1" s="112"/>
      <c r="C1" s="60"/>
      <c r="D1" s="60"/>
      <c r="E1" s="59"/>
      <c r="F1" s="52"/>
      <c r="G1" s="59" t="s">
        <v>139</v>
      </c>
      <c r="H1" s="52"/>
      <c r="I1" s="53"/>
      <c r="J1" s="52"/>
    </row>
    <row r="2" spans="1:12" ht="12.75" customHeight="1">
      <c r="A2" s="111"/>
      <c r="B2" s="112"/>
      <c r="C2" s="60"/>
      <c r="D2" s="60"/>
      <c r="E2" s="59"/>
      <c r="F2" s="52"/>
      <c r="G2" s="59"/>
      <c r="H2" s="52"/>
      <c r="I2" s="53"/>
      <c r="J2" s="52"/>
    </row>
    <row r="3" spans="1:12">
      <c r="A3" s="52"/>
      <c r="B3" s="60"/>
      <c r="C3" s="60"/>
      <c r="D3" s="60"/>
      <c r="E3" s="59"/>
      <c r="F3" s="52"/>
      <c r="G3" s="59"/>
      <c r="H3" s="52"/>
      <c r="I3" s="53"/>
      <c r="J3" s="52"/>
    </row>
    <row r="4" spans="1:12">
      <c r="A4" s="52"/>
      <c r="B4" s="62" t="s">
        <v>67</v>
      </c>
      <c r="C4" s="62" t="s">
        <v>70</v>
      </c>
      <c r="D4" s="62" t="s">
        <v>83</v>
      </c>
      <c r="E4" s="61"/>
      <c r="F4" s="49" t="s">
        <v>69</v>
      </c>
      <c r="G4" s="61" t="s">
        <v>69</v>
      </c>
      <c r="H4" s="52"/>
      <c r="I4" s="53"/>
      <c r="J4" s="52"/>
    </row>
    <row r="5" spans="1:12" ht="18.399999999999999" customHeight="1" thickBot="1">
      <c r="A5" s="51" t="s">
        <v>33</v>
      </c>
      <c r="B5" s="63" t="s">
        <v>68</v>
      </c>
      <c r="C5" s="63" t="s">
        <v>68</v>
      </c>
      <c r="D5" s="63" t="s">
        <v>68</v>
      </c>
      <c r="E5" s="64" t="s">
        <v>100</v>
      </c>
      <c r="F5" s="51" t="s">
        <v>98</v>
      </c>
      <c r="G5" s="64" t="s">
        <v>71</v>
      </c>
      <c r="H5" s="49" t="s">
        <v>6</v>
      </c>
      <c r="I5" s="49" t="s">
        <v>10</v>
      </c>
      <c r="J5" s="52"/>
      <c r="K5" s="6"/>
      <c r="L5" s="6"/>
    </row>
    <row r="6" spans="1:12" ht="12.75" customHeight="1" thickTop="1">
      <c r="A6" s="49">
        <v>1</v>
      </c>
      <c r="B6" s="99">
        <v>20</v>
      </c>
      <c r="C6" s="99">
        <v>10</v>
      </c>
      <c r="D6" s="66">
        <v>30</v>
      </c>
      <c r="E6" s="66">
        <v>33.333333333333329</v>
      </c>
      <c r="F6" s="81">
        <v>0.45</v>
      </c>
      <c r="G6" s="66">
        <v>66.666666666666671</v>
      </c>
      <c r="H6" s="77" t="s">
        <v>94</v>
      </c>
      <c r="I6" s="50" t="s">
        <v>72</v>
      </c>
      <c r="J6" s="52"/>
      <c r="K6" s="6"/>
      <c r="L6" s="6"/>
    </row>
    <row r="7" spans="1:12">
      <c r="A7" s="49">
        <v>2</v>
      </c>
      <c r="B7" s="99">
        <v>30</v>
      </c>
      <c r="C7" s="99">
        <v>15</v>
      </c>
      <c r="D7" s="66">
        <v>45</v>
      </c>
      <c r="E7" s="66">
        <v>33.333333333333329</v>
      </c>
      <c r="F7" s="81">
        <v>0.45</v>
      </c>
      <c r="G7" s="66">
        <v>100</v>
      </c>
      <c r="H7" s="77" t="s">
        <v>95</v>
      </c>
      <c r="J7" s="52"/>
      <c r="K7" s="6"/>
      <c r="L7" s="6"/>
    </row>
    <row r="8" spans="1:12">
      <c r="A8" s="49">
        <v>3</v>
      </c>
      <c r="B8" s="99">
        <v>70</v>
      </c>
      <c r="C8" s="99">
        <v>20</v>
      </c>
      <c r="D8" s="66">
        <v>90</v>
      </c>
      <c r="E8" s="66">
        <v>22.222222222222221</v>
      </c>
      <c r="F8" s="81">
        <v>0.45</v>
      </c>
      <c r="G8" s="66">
        <v>200</v>
      </c>
      <c r="H8" s="77"/>
      <c r="I8" s="50"/>
      <c r="J8" s="52"/>
      <c r="K8" s="6"/>
      <c r="L8" s="6"/>
    </row>
    <row r="9" spans="1:12" ht="12.75" customHeight="1">
      <c r="A9" s="49">
        <v>4</v>
      </c>
      <c r="B9" s="99">
        <v>220</v>
      </c>
      <c r="C9" s="99">
        <v>50</v>
      </c>
      <c r="D9" s="66">
        <v>270</v>
      </c>
      <c r="E9" s="66">
        <v>18.518518518518519</v>
      </c>
      <c r="F9" s="81">
        <v>0.45</v>
      </c>
      <c r="G9" s="66">
        <v>600</v>
      </c>
      <c r="H9" s="77"/>
      <c r="I9" s="50"/>
      <c r="J9" s="52"/>
      <c r="K9" s="6"/>
      <c r="L9" s="6"/>
    </row>
    <row r="10" spans="1:12">
      <c r="A10" s="49">
        <v>5</v>
      </c>
      <c r="B10" s="99">
        <v>360</v>
      </c>
      <c r="C10" s="99">
        <v>80</v>
      </c>
      <c r="D10" s="66">
        <v>440</v>
      </c>
      <c r="E10" s="66">
        <v>18.181818181818183</v>
      </c>
      <c r="F10" s="81">
        <v>0.45</v>
      </c>
      <c r="G10" s="66">
        <v>977.77777777777771</v>
      </c>
      <c r="H10" s="77"/>
      <c r="I10" s="50"/>
      <c r="J10" s="52"/>
      <c r="K10" s="6"/>
      <c r="L10" s="6"/>
    </row>
    <row r="11" spans="1:12">
      <c r="A11" s="49">
        <v>6</v>
      </c>
      <c r="B11" s="99">
        <v>500</v>
      </c>
      <c r="C11" s="99">
        <v>130</v>
      </c>
      <c r="D11" s="66">
        <v>630</v>
      </c>
      <c r="E11" s="66">
        <v>20.634920634920633</v>
      </c>
      <c r="F11" s="81">
        <v>0.45</v>
      </c>
      <c r="G11" s="66">
        <v>1400</v>
      </c>
      <c r="H11" s="77"/>
      <c r="I11" s="50"/>
      <c r="J11" s="52"/>
      <c r="K11" s="6"/>
      <c r="L11" s="6"/>
    </row>
    <row r="12" spans="1:12" ht="12.75" customHeight="1">
      <c r="A12" s="49">
        <v>7</v>
      </c>
      <c r="B12" s="99">
        <v>1600</v>
      </c>
      <c r="C12" s="99">
        <v>360</v>
      </c>
      <c r="D12" s="66">
        <v>1960</v>
      </c>
      <c r="E12" s="66">
        <v>18.367346938775512</v>
      </c>
      <c r="F12" s="81">
        <v>0.45</v>
      </c>
      <c r="G12" s="66">
        <v>4355.5555555555557</v>
      </c>
      <c r="H12" s="113"/>
      <c r="I12" s="48"/>
      <c r="J12" s="52"/>
      <c r="K12" s="6"/>
      <c r="L12" s="6"/>
    </row>
    <row r="13" spans="1:12">
      <c r="A13" s="49">
        <v>8</v>
      </c>
      <c r="B13" s="99">
        <v>2100</v>
      </c>
      <c r="C13" s="99">
        <v>480</v>
      </c>
      <c r="D13" s="66">
        <v>2580</v>
      </c>
      <c r="E13" s="66">
        <v>18.604651162790699</v>
      </c>
      <c r="F13" s="81">
        <v>0.45</v>
      </c>
      <c r="G13" s="66">
        <v>5733.333333333333</v>
      </c>
      <c r="H13" s="113"/>
      <c r="I13" s="48"/>
      <c r="J13" s="52"/>
      <c r="K13" s="6"/>
      <c r="L13" s="6"/>
    </row>
    <row r="14" spans="1:12">
      <c r="A14" s="49">
        <v>9</v>
      </c>
      <c r="B14" s="114">
        <v>2600</v>
      </c>
      <c r="C14" s="114">
        <v>750</v>
      </c>
      <c r="D14" s="66">
        <v>3350</v>
      </c>
      <c r="E14" s="66">
        <v>22.388059701492537</v>
      </c>
      <c r="F14" s="81">
        <v>0.45</v>
      </c>
      <c r="G14" s="66">
        <v>7444.4444444444443</v>
      </c>
      <c r="H14" s="113"/>
      <c r="I14" s="48"/>
      <c r="J14" s="52"/>
      <c r="K14" s="6"/>
      <c r="L14" s="6"/>
    </row>
    <row r="15" spans="1:12">
      <c r="A15" s="50"/>
      <c r="B15" s="65"/>
      <c r="C15" s="65"/>
      <c r="D15" s="65"/>
      <c r="E15" s="66"/>
      <c r="F15" s="50"/>
      <c r="G15" s="66"/>
      <c r="H15" s="50"/>
      <c r="I15" s="53"/>
      <c r="J15" s="48"/>
      <c r="K15" s="6"/>
      <c r="L15" s="6"/>
    </row>
    <row r="16" spans="1:12">
      <c r="A16" s="53" t="s">
        <v>104</v>
      </c>
      <c r="B16" s="65"/>
      <c r="C16" s="65"/>
      <c r="D16" s="65"/>
      <c r="E16" s="66"/>
      <c r="F16" s="50"/>
      <c r="G16" s="66"/>
      <c r="H16" s="50"/>
      <c r="I16" s="53"/>
      <c r="J16" s="67"/>
      <c r="K16" s="6"/>
      <c r="L16" s="6"/>
    </row>
    <row r="17" spans="1:12">
      <c r="A17" s="50"/>
      <c r="B17" s="50"/>
      <c r="C17" s="50"/>
      <c r="D17" s="50"/>
      <c r="E17" s="66"/>
      <c r="F17" s="50"/>
      <c r="G17" s="50"/>
      <c r="H17" s="50"/>
      <c r="I17" s="115"/>
      <c r="J17" s="48"/>
      <c r="K17" s="6"/>
      <c r="L17" s="6"/>
    </row>
    <row r="18" spans="1:12" ht="15.75">
      <c r="A18" s="54"/>
      <c r="B18" s="55"/>
      <c r="C18" s="56"/>
      <c r="D18" s="56"/>
      <c r="E18" s="79"/>
      <c r="F18" s="13"/>
      <c r="G18" s="56"/>
      <c r="H18" s="56"/>
      <c r="I18" s="57"/>
      <c r="J18" s="47"/>
      <c r="K18" s="47"/>
      <c r="L18" s="47"/>
    </row>
    <row r="19" spans="1:12">
      <c r="A19" s="55"/>
      <c r="B19" s="55"/>
      <c r="C19" s="56"/>
      <c r="D19" s="56"/>
      <c r="E19" s="79"/>
      <c r="F19" s="56"/>
      <c r="G19" s="56"/>
      <c r="H19" s="56"/>
      <c r="I19" s="57"/>
      <c r="J19" s="47"/>
      <c r="K19" s="47"/>
      <c r="L19" s="47"/>
    </row>
  </sheetData>
  <protectedRanges>
    <protectedRange sqref="F6:F14" name="Range2"/>
    <protectedRange algorithmName="SHA-512" hashValue="Cc9sKI5nyafFRXb4sshQ7ryJW6OcN5oExdAvzjL0KV1vPNnAmeN+blzLH9R+y3GFsTg2d1jrutrm0yfU0WQipg==" saltValue="BaMaqkdJ1Wt0gArmeWld+w==" spinCount="100000" sqref="D6:E14" name="Range1"/>
  </protectedRanges>
  <phoneticPr fontId="20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20"/>
  <sheetViews>
    <sheetView workbookViewId="0">
      <selection activeCell="B24" sqref="B24"/>
    </sheetView>
  </sheetViews>
  <sheetFormatPr defaultColWidth="9.140625" defaultRowHeight="12.75"/>
  <cols>
    <col min="1" max="1" width="17.7109375" style="16" customWidth="1"/>
    <col min="2" max="4" width="9.28515625" style="16" customWidth="1"/>
    <col min="5" max="5" width="12.140625" style="16" customWidth="1"/>
    <col min="6" max="6" width="11.140625" style="16" customWidth="1"/>
    <col min="7" max="8" width="9.28515625" style="16" customWidth="1"/>
    <col min="9" max="9" width="12.140625" style="16" customWidth="1"/>
    <col min="10" max="12" width="9.28515625" style="16" customWidth="1"/>
    <col min="13" max="13" width="12.140625" style="16" customWidth="1"/>
    <col min="14" max="16384" width="9.140625" style="16"/>
  </cols>
  <sheetData>
    <row r="1" spans="1:53" s="12" customFormat="1" ht="18.75">
      <c r="A1" s="27" t="s">
        <v>26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75">
      <c r="A2" s="109" t="s">
        <v>120</v>
      </c>
      <c r="B2" s="109"/>
      <c r="F2" s="11"/>
      <c r="I2" s="11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>
      <c r="A3" s="12"/>
      <c r="B3" s="12"/>
      <c r="C3" s="12"/>
      <c r="D3" s="12"/>
      <c r="E3" s="12"/>
      <c r="F3" s="12"/>
      <c r="G3" s="12"/>
      <c r="H3" s="12"/>
      <c r="I3" s="12"/>
    </row>
    <row r="4" spans="1:53" ht="13.5" thickBot="1">
      <c r="A4" s="110" t="s">
        <v>112</v>
      </c>
      <c r="B4" s="12"/>
      <c r="C4" s="12"/>
      <c r="D4" s="12"/>
      <c r="E4" s="12"/>
      <c r="F4" s="12"/>
      <c r="G4" s="12"/>
      <c r="H4" s="12"/>
      <c r="I4" s="12"/>
    </row>
    <row r="5" spans="1:53" ht="16.5" thickBot="1">
      <c r="A5" s="185" t="s">
        <v>24</v>
      </c>
      <c r="B5" s="186"/>
      <c r="C5" s="186"/>
      <c r="D5" s="186"/>
      <c r="E5" s="186"/>
      <c r="F5" s="186"/>
      <c r="G5" s="186"/>
      <c r="H5" s="186"/>
      <c r="I5" s="187"/>
    </row>
    <row r="6" spans="1:53" ht="13.5" thickBot="1">
      <c r="A6" s="195" t="s">
        <v>25</v>
      </c>
      <c r="B6" s="196"/>
      <c r="C6" s="196"/>
      <c r="D6" s="197"/>
      <c r="E6" s="182" t="s">
        <v>93</v>
      </c>
      <c r="F6" s="183"/>
      <c r="G6" s="183"/>
      <c r="H6" s="183"/>
      <c r="I6" s="184"/>
      <c r="M6" s="17"/>
      <c r="N6" s="17"/>
      <c r="O6" s="17"/>
      <c r="P6" s="17"/>
      <c r="Q6" s="17"/>
      <c r="R6" s="17"/>
      <c r="S6" s="17"/>
      <c r="T6" s="17"/>
      <c r="U6" s="17"/>
    </row>
    <row r="7" spans="1:53">
      <c r="A7" s="191" t="s">
        <v>79</v>
      </c>
      <c r="B7" s="192"/>
      <c r="C7" s="192"/>
      <c r="D7" s="192"/>
      <c r="E7" s="176" t="s">
        <v>85</v>
      </c>
      <c r="F7" s="177"/>
      <c r="G7" s="177"/>
      <c r="H7" s="177"/>
      <c r="I7" s="178"/>
      <c r="M7" s="17"/>
      <c r="N7" s="188"/>
      <c r="O7" s="188"/>
      <c r="P7" s="188"/>
      <c r="Q7" s="188"/>
      <c r="R7" s="188"/>
      <c r="S7" s="17"/>
      <c r="T7" s="17"/>
      <c r="U7" s="17"/>
    </row>
    <row r="8" spans="1:53">
      <c r="A8" s="179" t="s">
        <v>99</v>
      </c>
      <c r="B8" s="180"/>
      <c r="C8" s="180"/>
      <c r="D8" s="181"/>
      <c r="E8" s="179" t="s">
        <v>101</v>
      </c>
      <c r="F8" s="180"/>
      <c r="G8" s="180"/>
      <c r="H8" s="180"/>
      <c r="I8" s="181"/>
      <c r="M8" s="17"/>
      <c r="N8" s="126"/>
      <c r="O8" s="126"/>
      <c r="P8" s="126"/>
      <c r="Q8" s="126"/>
      <c r="R8" s="126"/>
      <c r="S8" s="17"/>
      <c r="T8" s="17"/>
      <c r="U8" s="17"/>
    </row>
    <row r="9" spans="1:53">
      <c r="A9" s="193" t="s">
        <v>73</v>
      </c>
      <c r="B9" s="194"/>
      <c r="C9" s="194"/>
      <c r="D9" s="194"/>
      <c r="E9" s="179" t="s">
        <v>64</v>
      </c>
      <c r="F9" s="180"/>
      <c r="G9" s="180"/>
      <c r="H9" s="180"/>
      <c r="I9" s="181"/>
      <c r="M9" s="17"/>
      <c r="N9" s="188"/>
      <c r="O9" s="188"/>
      <c r="P9" s="188"/>
      <c r="Q9" s="188"/>
      <c r="R9" s="188"/>
      <c r="S9" s="17"/>
      <c r="T9" s="17"/>
      <c r="U9" s="17"/>
    </row>
    <row r="10" spans="1:53">
      <c r="A10" s="193" t="s">
        <v>74</v>
      </c>
      <c r="B10" s="194"/>
      <c r="C10" s="194"/>
      <c r="D10" s="194"/>
      <c r="E10" s="179" t="s">
        <v>62</v>
      </c>
      <c r="F10" s="180"/>
      <c r="G10" s="180"/>
      <c r="H10" s="180"/>
      <c r="I10" s="181"/>
      <c r="M10" s="17"/>
      <c r="N10" s="126"/>
      <c r="O10" s="126"/>
      <c r="P10" s="126"/>
      <c r="Q10" s="126"/>
      <c r="R10" s="126"/>
      <c r="S10" s="17"/>
      <c r="T10" s="17"/>
      <c r="U10" s="17"/>
    </row>
    <row r="11" spans="1:53">
      <c r="A11" s="193" t="s">
        <v>75</v>
      </c>
      <c r="B11" s="194"/>
      <c r="C11" s="194"/>
      <c r="D11" s="198"/>
      <c r="E11" s="179" t="s">
        <v>66</v>
      </c>
      <c r="F11" s="180"/>
      <c r="G11" s="180"/>
      <c r="H11" s="180"/>
      <c r="I11" s="181"/>
      <c r="L11" s="75"/>
      <c r="M11" s="17"/>
      <c r="N11" s="188"/>
      <c r="O11" s="188"/>
      <c r="P11" s="188"/>
      <c r="Q11" s="188"/>
      <c r="R11" s="188"/>
      <c r="S11" s="17"/>
      <c r="T11" s="17"/>
      <c r="U11" s="17"/>
    </row>
    <row r="12" spans="1:53">
      <c r="A12" s="193" t="s">
        <v>78</v>
      </c>
      <c r="B12" s="194"/>
      <c r="C12" s="194"/>
      <c r="D12" s="198"/>
      <c r="E12" s="179" t="s">
        <v>61</v>
      </c>
      <c r="F12" s="180"/>
      <c r="G12" s="180"/>
      <c r="H12" s="180"/>
      <c r="I12" s="181"/>
      <c r="M12" s="17"/>
      <c r="N12" s="188"/>
      <c r="O12" s="188"/>
      <c r="P12" s="188"/>
      <c r="Q12" s="188"/>
      <c r="R12" s="188"/>
      <c r="S12" s="17"/>
      <c r="T12" s="17"/>
      <c r="U12" s="17"/>
    </row>
    <row r="13" spans="1:53">
      <c r="A13" s="193" t="s">
        <v>76</v>
      </c>
      <c r="B13" s="194"/>
      <c r="C13" s="194"/>
      <c r="D13" s="198"/>
      <c r="E13" s="179" t="s">
        <v>63</v>
      </c>
      <c r="F13" s="180"/>
      <c r="G13" s="180"/>
      <c r="H13" s="180"/>
      <c r="I13" s="181"/>
      <c r="M13" s="17"/>
      <c r="N13" s="188"/>
      <c r="O13" s="188"/>
      <c r="P13" s="188"/>
      <c r="Q13" s="188"/>
      <c r="R13" s="188"/>
      <c r="S13" s="17"/>
      <c r="T13" s="17"/>
      <c r="U13" s="17"/>
    </row>
    <row r="14" spans="1:53" ht="13.5" thickBot="1">
      <c r="A14" s="189" t="s">
        <v>77</v>
      </c>
      <c r="B14" s="190"/>
      <c r="C14" s="190"/>
      <c r="D14" s="190"/>
      <c r="E14" s="199" t="s">
        <v>81</v>
      </c>
      <c r="F14" s="200"/>
      <c r="G14" s="200"/>
      <c r="H14" s="200"/>
      <c r="I14" s="201"/>
      <c r="M14" s="17"/>
      <c r="N14" s="84"/>
      <c r="O14" s="84"/>
      <c r="P14" s="84"/>
      <c r="Q14" s="84"/>
      <c r="R14" s="84"/>
      <c r="S14" s="17"/>
      <c r="T14" s="17"/>
      <c r="U14" s="17"/>
    </row>
    <row r="15" spans="1:53">
      <c r="M15" s="17"/>
      <c r="N15" s="85"/>
      <c r="O15" s="85"/>
      <c r="P15" s="85"/>
      <c r="Q15" s="85"/>
      <c r="R15" s="85"/>
      <c r="S15" s="17"/>
      <c r="T15" s="17"/>
      <c r="U15" s="17"/>
    </row>
    <row r="16" spans="1:53">
      <c r="A16" s="17"/>
      <c r="B16" s="17"/>
      <c r="C16" s="17"/>
      <c r="D16" s="17"/>
      <c r="M16" s="17"/>
      <c r="N16" s="188"/>
      <c r="O16" s="188"/>
      <c r="P16" s="188"/>
      <c r="Q16" s="188"/>
      <c r="R16" s="188"/>
      <c r="S16" s="17"/>
      <c r="T16" s="17"/>
      <c r="U16" s="17"/>
    </row>
    <row r="17" spans="1:21">
      <c r="A17" s="17"/>
      <c r="B17" s="17"/>
      <c r="C17" s="127"/>
      <c r="D17" s="127"/>
      <c r="M17" s="17"/>
      <c r="N17" s="83"/>
      <c r="O17" s="83"/>
      <c r="P17" s="83"/>
      <c r="Q17" s="83"/>
      <c r="R17" s="83"/>
      <c r="S17" s="17"/>
      <c r="T17" s="17"/>
      <c r="U17" s="17"/>
    </row>
    <row r="18" spans="1:21">
      <c r="A18" s="17"/>
      <c r="B18" s="17"/>
      <c r="C18" s="17"/>
      <c r="D18" s="17"/>
      <c r="E18" s="17"/>
      <c r="F18" s="17"/>
      <c r="G18" s="17"/>
      <c r="H18" s="17"/>
      <c r="I18" s="17"/>
      <c r="M18" s="17"/>
      <c r="N18" s="188"/>
      <c r="O18" s="188"/>
      <c r="P18" s="188"/>
      <c r="Q18" s="188"/>
      <c r="R18" s="188"/>
      <c r="S18" s="17"/>
      <c r="T18" s="17"/>
      <c r="U18" s="17"/>
    </row>
    <row r="19" spans="1:21">
      <c r="A19" s="17"/>
      <c r="B19" s="17"/>
      <c r="C19" s="17"/>
      <c r="D19" s="17"/>
      <c r="E19" s="17"/>
      <c r="F19" s="17"/>
      <c r="G19" s="17"/>
      <c r="H19" s="17"/>
      <c r="I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>
      <c r="A20" s="17"/>
      <c r="B20" s="17"/>
      <c r="C20" s="17"/>
      <c r="D20" s="17"/>
      <c r="E20" s="17"/>
      <c r="F20" s="17"/>
      <c r="G20" s="17"/>
      <c r="H20" s="17"/>
      <c r="I20" s="17"/>
      <c r="M20" s="17"/>
      <c r="N20" s="17"/>
      <c r="O20" s="17"/>
      <c r="P20" s="17"/>
      <c r="Q20" s="17"/>
      <c r="R20" s="17"/>
      <c r="S20" s="17"/>
      <c r="T20" s="17"/>
      <c r="U20" s="17"/>
    </row>
  </sheetData>
  <mergeCells count="26">
    <mergeCell ref="N18:R18"/>
    <mergeCell ref="N9:R9"/>
    <mergeCell ref="N11:R11"/>
    <mergeCell ref="N12:R12"/>
    <mergeCell ref="N13:R13"/>
    <mergeCell ref="E6:I6"/>
    <mergeCell ref="A5:I5"/>
    <mergeCell ref="N7:R7"/>
    <mergeCell ref="N16:R16"/>
    <mergeCell ref="E8:I8"/>
    <mergeCell ref="A14:D14"/>
    <mergeCell ref="A7:D7"/>
    <mergeCell ref="A9:D9"/>
    <mergeCell ref="A6:D6"/>
    <mergeCell ref="A10:D10"/>
    <mergeCell ref="A8:D8"/>
    <mergeCell ref="A11:D11"/>
    <mergeCell ref="A12:D12"/>
    <mergeCell ref="A13:D13"/>
    <mergeCell ref="E13:I13"/>
    <mergeCell ref="E14:I14"/>
    <mergeCell ref="E7:I7"/>
    <mergeCell ref="E9:I9"/>
    <mergeCell ref="E10:I10"/>
    <mergeCell ref="E11:I11"/>
    <mergeCell ref="E12:I12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156"/>
  <sheetViews>
    <sheetView zoomScaleNormal="100" workbookViewId="0">
      <pane xSplit="4" ySplit="3" topLeftCell="M115" activePane="bottomRight" state="frozen"/>
      <selection pane="topRight" activeCell="E1" sqref="E1"/>
      <selection pane="bottomLeft" activeCell="A4" sqref="A4"/>
      <selection pane="bottomRight" activeCell="U149" sqref="U149"/>
    </sheetView>
  </sheetViews>
  <sheetFormatPr defaultColWidth="9.140625" defaultRowHeight="12.75"/>
  <cols>
    <col min="1" max="1" width="7.85546875" style="5" bestFit="1" customWidth="1"/>
    <col min="2" max="2" width="11.42578125" style="28" bestFit="1" customWidth="1"/>
    <col min="3" max="3" width="18.42578125" style="1" bestFit="1" customWidth="1"/>
    <col min="4" max="4" width="11.42578125" style="20" customWidth="1"/>
    <col min="5" max="5" width="17.28515625" style="20" customWidth="1"/>
    <col min="6" max="6" width="17.28515625" style="58" customWidth="1"/>
    <col min="7" max="8" width="17.28515625" style="82" customWidth="1"/>
    <col min="9" max="10" width="17.28515625" style="1" customWidth="1"/>
    <col min="11" max="11" width="12.5703125" style="26" customWidth="1"/>
    <col min="12" max="12" width="14" style="26" customWidth="1"/>
    <col min="13" max="13" width="10" style="26" customWidth="1"/>
    <col min="14" max="15" width="10.28515625" style="26" customWidth="1"/>
    <col min="16" max="16" width="18.85546875" style="26" customWidth="1"/>
    <col min="17" max="17" width="12.5703125" style="1" customWidth="1"/>
    <col min="18" max="18" width="13.28515625" style="2" customWidth="1"/>
    <col min="19" max="19" width="12.5703125" style="1" customWidth="1"/>
    <col min="20" max="20" width="13.85546875" style="2" customWidth="1"/>
    <col min="21" max="21" width="25.28515625" style="74" bestFit="1" customWidth="1"/>
    <col min="22" max="22" width="7.7109375" style="70" bestFit="1" customWidth="1"/>
    <col min="23" max="23" width="8.42578125" style="70" bestFit="1" customWidth="1"/>
    <col min="24" max="24" width="9" style="70" bestFit="1" customWidth="1"/>
    <col min="25" max="25" width="10.7109375" style="69" customWidth="1"/>
    <col min="26" max="26" width="11.28515625" style="69" bestFit="1" customWidth="1"/>
    <col min="27" max="27" width="7.7109375" style="70" bestFit="1" customWidth="1"/>
    <col min="28" max="28" width="8.42578125" style="70" bestFit="1" customWidth="1"/>
    <col min="29" max="29" width="9" style="70" bestFit="1" customWidth="1"/>
    <col min="30" max="30" width="10.7109375" style="69" customWidth="1"/>
    <col min="31" max="31" width="11.28515625" style="69" bestFit="1" customWidth="1"/>
    <col min="32" max="32" width="7.7109375" style="70" bestFit="1" customWidth="1"/>
    <col min="33" max="33" width="8.42578125" style="70" bestFit="1" customWidth="1"/>
    <col min="34" max="34" width="9" style="70" bestFit="1" customWidth="1"/>
    <col min="35" max="35" width="10.7109375" style="69" customWidth="1"/>
    <col min="36" max="36" width="11.28515625" style="69" bestFit="1" customWidth="1"/>
    <col min="37" max="37" width="7.7109375" style="70" bestFit="1" customWidth="1"/>
    <col min="38" max="38" width="8.42578125" style="70" bestFit="1" customWidth="1"/>
    <col min="39" max="39" width="9" style="70" bestFit="1" customWidth="1"/>
    <col min="40" max="40" width="10.7109375" style="69" customWidth="1"/>
    <col min="41" max="41" width="11.28515625" style="69" bestFit="1" customWidth="1"/>
    <col min="42" max="43" width="9.140625" style="43"/>
    <col min="44" max="89" width="9.140625" style="21"/>
    <col min="90" max="128" width="9.140625" style="29"/>
    <col min="129" max="16384" width="9.140625" style="1"/>
  </cols>
  <sheetData>
    <row r="1" spans="1:128" s="108" customFormat="1">
      <c r="A1" s="88"/>
      <c r="B1" s="88"/>
      <c r="C1" s="88"/>
      <c r="D1" s="88"/>
      <c r="E1" s="89" t="s">
        <v>4</v>
      </c>
      <c r="F1" s="90" t="s">
        <v>4</v>
      </c>
      <c r="G1" s="91" t="s">
        <v>4</v>
      </c>
      <c r="H1" s="91" t="s">
        <v>4</v>
      </c>
      <c r="I1" s="89" t="s">
        <v>4</v>
      </c>
      <c r="J1" s="89" t="s">
        <v>2</v>
      </c>
      <c r="K1" s="92" t="s">
        <v>0</v>
      </c>
      <c r="L1" s="92" t="s">
        <v>0</v>
      </c>
      <c r="M1" s="92" t="s">
        <v>0</v>
      </c>
      <c r="N1" s="92" t="s">
        <v>0</v>
      </c>
      <c r="O1" s="92" t="s">
        <v>0</v>
      </c>
      <c r="P1" s="92" t="s">
        <v>1</v>
      </c>
      <c r="Q1" s="89" t="s">
        <v>6</v>
      </c>
      <c r="R1" s="93" t="s">
        <v>10</v>
      </c>
      <c r="S1" s="89" t="s">
        <v>5</v>
      </c>
      <c r="T1" s="93" t="s">
        <v>5</v>
      </c>
      <c r="U1" s="94"/>
      <c r="V1" s="95"/>
      <c r="W1" s="95"/>
      <c r="X1" s="95"/>
      <c r="Y1" s="96"/>
      <c r="Z1" s="96"/>
      <c r="AA1" s="95"/>
      <c r="AB1" s="95"/>
      <c r="AC1" s="95"/>
      <c r="AD1" s="96"/>
      <c r="AE1" s="96"/>
      <c r="AF1" s="95"/>
      <c r="AG1" s="95"/>
      <c r="AH1" s="95"/>
      <c r="AI1" s="96"/>
      <c r="AJ1" s="96"/>
      <c r="AK1" s="95"/>
      <c r="AL1" s="95"/>
      <c r="AM1" s="95"/>
      <c r="AN1" s="96"/>
      <c r="AO1" s="96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</row>
    <row r="2" spans="1:128" s="108" customFormat="1">
      <c r="A2" s="88" t="s">
        <v>7</v>
      </c>
      <c r="B2" s="88" t="s">
        <v>38</v>
      </c>
      <c r="C2" s="88" t="s">
        <v>84</v>
      </c>
      <c r="D2" s="88" t="s">
        <v>33</v>
      </c>
      <c r="E2" s="89" t="s">
        <v>35</v>
      </c>
      <c r="F2" s="90" t="s">
        <v>8</v>
      </c>
      <c r="G2" s="91" t="s">
        <v>6</v>
      </c>
      <c r="H2" s="91" t="s">
        <v>10</v>
      </c>
      <c r="I2" s="89" t="s">
        <v>5</v>
      </c>
      <c r="J2" s="89" t="s">
        <v>3</v>
      </c>
      <c r="K2" s="92" t="s">
        <v>35</v>
      </c>
      <c r="L2" s="92" t="s">
        <v>8</v>
      </c>
      <c r="M2" s="92" t="s">
        <v>6</v>
      </c>
      <c r="N2" s="92" t="s">
        <v>10</v>
      </c>
      <c r="O2" s="92" t="s">
        <v>11</v>
      </c>
      <c r="P2" s="92" t="s">
        <v>9</v>
      </c>
      <c r="Q2" s="89" t="s">
        <v>12</v>
      </c>
      <c r="R2" s="89" t="s">
        <v>12</v>
      </c>
      <c r="S2" s="89" t="s">
        <v>12</v>
      </c>
      <c r="T2" s="93" t="s">
        <v>3</v>
      </c>
      <c r="U2" s="94"/>
      <c r="V2" s="203" t="s">
        <v>55</v>
      </c>
      <c r="W2" s="203"/>
      <c r="X2" s="203"/>
      <c r="Y2" s="203"/>
      <c r="Z2" s="203"/>
      <c r="AA2" s="203" t="s">
        <v>56</v>
      </c>
      <c r="AB2" s="203"/>
      <c r="AC2" s="203"/>
      <c r="AD2" s="203"/>
      <c r="AE2" s="203"/>
      <c r="AF2" s="203" t="s">
        <v>57</v>
      </c>
      <c r="AG2" s="203"/>
      <c r="AH2" s="203"/>
      <c r="AI2" s="203"/>
      <c r="AJ2" s="203"/>
      <c r="AK2" s="203" t="s">
        <v>47</v>
      </c>
      <c r="AL2" s="203"/>
      <c r="AM2" s="203"/>
      <c r="AN2" s="203"/>
      <c r="AO2" s="203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</row>
    <row r="3" spans="1:128" s="108" customFormat="1" ht="13.5" thickBot="1">
      <c r="A3" s="88"/>
      <c r="B3" s="88"/>
      <c r="C3" s="88" t="s">
        <v>22</v>
      </c>
      <c r="D3" s="88"/>
      <c r="E3" s="89" t="s">
        <v>36</v>
      </c>
      <c r="F3" s="90" t="s">
        <v>34</v>
      </c>
      <c r="G3" s="132" t="s">
        <v>32</v>
      </c>
      <c r="H3" s="132" t="s">
        <v>32</v>
      </c>
      <c r="I3" s="89" t="s">
        <v>32</v>
      </c>
      <c r="J3" s="89" t="s">
        <v>13</v>
      </c>
      <c r="K3" s="92" t="s">
        <v>36</v>
      </c>
      <c r="L3" s="92" t="s">
        <v>34</v>
      </c>
      <c r="M3" s="92" t="s">
        <v>32</v>
      </c>
      <c r="N3" s="92" t="s">
        <v>32</v>
      </c>
      <c r="O3" s="92" t="s">
        <v>32</v>
      </c>
      <c r="P3" s="92" t="s">
        <v>13</v>
      </c>
      <c r="Q3" s="89" t="s">
        <v>37</v>
      </c>
      <c r="R3" s="89" t="s">
        <v>37</v>
      </c>
      <c r="S3" s="89" t="s">
        <v>37</v>
      </c>
      <c r="T3" s="89" t="s">
        <v>37</v>
      </c>
      <c r="U3" s="94" t="s">
        <v>82</v>
      </c>
      <c r="V3" s="95" t="s">
        <v>21</v>
      </c>
      <c r="W3" s="95" t="s">
        <v>45</v>
      </c>
      <c r="X3" s="95" t="s">
        <v>46</v>
      </c>
      <c r="Y3" s="96" t="s">
        <v>43</v>
      </c>
      <c r="Z3" s="96" t="s">
        <v>44</v>
      </c>
      <c r="AA3" s="95" t="s">
        <v>21</v>
      </c>
      <c r="AB3" s="95" t="s">
        <v>45</v>
      </c>
      <c r="AC3" s="95" t="s">
        <v>46</v>
      </c>
      <c r="AD3" s="96" t="s">
        <v>43</v>
      </c>
      <c r="AE3" s="96" t="s">
        <v>44</v>
      </c>
      <c r="AF3" s="95" t="s">
        <v>21</v>
      </c>
      <c r="AG3" s="95" t="s">
        <v>45</v>
      </c>
      <c r="AH3" s="95" t="s">
        <v>46</v>
      </c>
      <c r="AI3" s="96" t="s">
        <v>43</v>
      </c>
      <c r="AJ3" s="96" t="s">
        <v>44</v>
      </c>
      <c r="AK3" s="95" t="s">
        <v>21</v>
      </c>
      <c r="AL3" s="95" t="s">
        <v>45</v>
      </c>
      <c r="AM3" s="95" t="s">
        <v>46</v>
      </c>
      <c r="AN3" s="96" t="s">
        <v>43</v>
      </c>
      <c r="AO3" s="96" t="s">
        <v>44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</row>
    <row r="4" spans="1:128">
      <c r="A4" s="97" t="s">
        <v>31</v>
      </c>
      <c r="B4" s="98" t="s">
        <v>48</v>
      </c>
      <c r="C4" s="133" t="s">
        <v>121</v>
      </c>
      <c r="D4" s="134">
        <v>1</v>
      </c>
      <c r="E4" s="100">
        <v>446.66839999999991</v>
      </c>
      <c r="F4" s="100">
        <f>E4+G4+H4</f>
        <v>446.69999999999987</v>
      </c>
      <c r="G4" s="137">
        <v>2.1100000000000001E-2</v>
      </c>
      <c r="H4" s="137">
        <v>1.0500000000000001E-2</v>
      </c>
      <c r="I4" s="101">
        <f>G4+H4</f>
        <v>3.1600000000000003E-2</v>
      </c>
      <c r="J4" s="100">
        <f>(1.6061/(1.6061-(I4/F4)))*(I4/F4)*1000000</f>
        <v>70.744105416394135</v>
      </c>
      <c r="K4" s="116">
        <v>446.4</v>
      </c>
      <c r="L4" s="116">
        <v>446.4</v>
      </c>
      <c r="M4" s="117">
        <v>1.9800000000000002E-2</v>
      </c>
      <c r="N4" s="117">
        <v>1.03E-2</v>
      </c>
      <c r="O4" s="117">
        <v>3.0099999999999998E-2</v>
      </c>
      <c r="P4" s="102">
        <v>67</v>
      </c>
      <c r="Q4" s="103">
        <f>((M4-G4)/G4)*100</f>
        <v>-6.1611374407582895</v>
      </c>
      <c r="R4" s="103">
        <f>((N4-H4)/H4)*100</f>
        <v>-1.9047619047619098</v>
      </c>
      <c r="S4" s="103">
        <f>((O4-I4)/I4)*100</f>
        <v>-4.7468354430379893</v>
      </c>
      <c r="T4" s="103">
        <f>((P4-J4)/J4)*100</f>
        <v>-5.2924627350316049</v>
      </c>
      <c r="U4" s="104"/>
      <c r="V4" s="105">
        <f t="shared" ref="V4:V49" si="0">$Q$149</f>
        <v>-4.56216767367515</v>
      </c>
      <c r="W4" s="105">
        <f t="shared" ref="W4:W44" si="1">$Q$149-5</f>
        <v>-9.56216767367515</v>
      </c>
      <c r="X4" s="105">
        <f t="shared" ref="X4:X44" si="2">$Q$149+5</f>
        <v>0.43783232632485003</v>
      </c>
      <c r="Y4" s="105">
        <f t="shared" ref="Y4:Y44" si="3">($Q$149-(3*$Q$152))</f>
        <v>-13.333842346214103</v>
      </c>
      <c r="Z4" s="105">
        <f t="shared" ref="Z4:Z44" si="4">($Q$149+(3*$Q$152))</f>
        <v>4.2095069988638034</v>
      </c>
      <c r="AA4" s="105">
        <f t="shared" ref="AA4:AA44" si="5">$R$149</f>
        <v>5.9662420382165644</v>
      </c>
      <c r="AB4" s="105">
        <f t="shared" ref="AB4:AB44" si="6">$R$149-5</f>
        <v>0.9662420382165644</v>
      </c>
      <c r="AC4" s="105">
        <f t="shared" ref="AC4:AC44" si="7">$R$149+5</f>
        <v>10.966242038216564</v>
      </c>
      <c r="AD4" s="105">
        <f t="shared" ref="AD4:AD44" si="8">($R$149-(3*$R$152))</f>
        <v>-24.585254152183897</v>
      </c>
      <c r="AE4" s="105">
        <f t="shared" ref="AE4:AE44" si="9">($R$149+(3*$R$152))</f>
        <v>36.517738228617027</v>
      </c>
      <c r="AF4" s="105">
        <f t="shared" ref="AF4:AF44" si="10">$S$149</f>
        <v>-2.1480892356281527</v>
      </c>
      <c r="AG4" s="105">
        <f t="shared" ref="AG4:AG44" si="11">$S$149-5</f>
        <v>-7.1480892356281522</v>
      </c>
      <c r="AH4" s="105">
        <f t="shared" ref="AH4:AH44" si="12">$S$149+5</f>
        <v>2.8519107643718473</v>
      </c>
      <c r="AI4" s="105">
        <f t="shared" ref="AI4:AI44" si="13">($S$149-(3*$S$152))</f>
        <v>-8.9222395448011032</v>
      </c>
      <c r="AJ4" s="105">
        <f t="shared" ref="AJ4:AJ44" si="14">($S$149+(3*$S$152))</f>
        <v>4.6260610735447987</v>
      </c>
      <c r="AK4" s="105">
        <f t="shared" ref="AK4:AK44" si="15">$T$149</f>
        <v>-2.2269104787788496</v>
      </c>
      <c r="AL4" s="105">
        <f t="shared" ref="AL4:AL44" si="16">$T$149-5</f>
        <v>-7.2269104787788496</v>
      </c>
      <c r="AM4" s="105">
        <f t="shared" ref="AM4:AM44" si="17">$T$149+5</f>
        <v>2.7730895212211504</v>
      </c>
      <c r="AN4" s="105">
        <f t="shared" ref="AN4:AN44" si="18">($T$149-(3*$T$152))</f>
        <v>-9.1181820454979317</v>
      </c>
      <c r="AO4" s="105">
        <f t="shared" ref="AO4:AO44" si="19">($T$149+(3*$T$152))</f>
        <v>4.6643610879402324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>
      <c r="A5" s="97" t="s">
        <v>31</v>
      </c>
      <c r="B5" s="98" t="s">
        <v>48</v>
      </c>
      <c r="C5" s="133" t="s">
        <v>122</v>
      </c>
      <c r="D5" s="87">
        <v>2</v>
      </c>
      <c r="E5" s="100">
        <v>446.55450000000002</v>
      </c>
      <c r="F5" s="100">
        <f>E5+G5+H5</f>
        <v>446.6</v>
      </c>
      <c r="G5" s="125">
        <v>3.0099999999999998E-2</v>
      </c>
      <c r="H5" s="125">
        <v>1.54E-2</v>
      </c>
      <c r="I5" s="101">
        <f t="shared" ref="I5:I68" si="20">G5+H5</f>
        <v>4.5499999999999999E-2</v>
      </c>
      <c r="J5" s="100">
        <f>(1.6061/(1.6061-(I5/F5)))*(I5/F5)*1000000</f>
        <v>101.88734083473125</v>
      </c>
      <c r="K5" s="118">
        <v>446.5</v>
      </c>
      <c r="L5" s="118">
        <v>446.5</v>
      </c>
      <c r="M5" s="119">
        <v>2.69E-2</v>
      </c>
      <c r="N5" s="119">
        <v>1.5599999999999999E-2</v>
      </c>
      <c r="O5" s="119">
        <v>4.2500000000000003E-2</v>
      </c>
      <c r="P5" s="106">
        <v>95</v>
      </c>
      <c r="Q5" s="103">
        <f t="shared" ref="Q5:Q68" si="21">((M5-G5)/G5)*100</f>
        <v>-10.631229235880392</v>
      </c>
      <c r="R5" s="103">
        <f t="shared" ref="R5:R68" si="22">((N5-H5)/H5)*100</f>
        <v>1.2987012987012907</v>
      </c>
      <c r="S5" s="103">
        <f t="shared" ref="S5:S68" si="23">((O5-I5)/I5)*100</f>
        <v>-6.5934065934065842</v>
      </c>
      <c r="T5" s="103">
        <f t="shared" ref="T5:T68" si="24">((P5-J5)/J5)*100</f>
        <v>-6.7597611031021216</v>
      </c>
      <c r="U5" s="104"/>
      <c r="V5" s="105">
        <f t="shared" si="0"/>
        <v>-4.56216767367515</v>
      </c>
      <c r="W5" s="105">
        <f t="shared" si="1"/>
        <v>-9.56216767367515</v>
      </c>
      <c r="X5" s="105">
        <f t="shared" si="2"/>
        <v>0.43783232632485003</v>
      </c>
      <c r="Y5" s="105">
        <f t="shared" si="3"/>
        <v>-13.333842346214103</v>
      </c>
      <c r="Z5" s="105">
        <f t="shared" si="4"/>
        <v>4.2095069988638034</v>
      </c>
      <c r="AA5" s="105">
        <f t="shared" si="5"/>
        <v>5.9662420382165644</v>
      </c>
      <c r="AB5" s="105">
        <f t="shared" si="6"/>
        <v>0.9662420382165644</v>
      </c>
      <c r="AC5" s="105">
        <f t="shared" si="7"/>
        <v>10.966242038216564</v>
      </c>
      <c r="AD5" s="105">
        <f t="shared" si="8"/>
        <v>-24.585254152183897</v>
      </c>
      <c r="AE5" s="105">
        <f t="shared" si="9"/>
        <v>36.517738228617027</v>
      </c>
      <c r="AF5" s="105">
        <f t="shared" si="10"/>
        <v>-2.1480892356281527</v>
      </c>
      <c r="AG5" s="105">
        <f t="shared" si="11"/>
        <v>-7.1480892356281522</v>
      </c>
      <c r="AH5" s="105">
        <f t="shared" si="12"/>
        <v>2.8519107643718473</v>
      </c>
      <c r="AI5" s="105">
        <f t="shared" si="13"/>
        <v>-8.9222395448011032</v>
      </c>
      <c r="AJ5" s="105">
        <f t="shared" si="14"/>
        <v>4.6260610735447987</v>
      </c>
      <c r="AK5" s="105">
        <f t="shared" si="15"/>
        <v>-2.2269104787788496</v>
      </c>
      <c r="AL5" s="105">
        <f t="shared" si="16"/>
        <v>-7.2269104787788496</v>
      </c>
      <c r="AM5" s="105">
        <f t="shared" si="17"/>
        <v>2.7730895212211504</v>
      </c>
      <c r="AN5" s="105">
        <f t="shared" si="18"/>
        <v>-9.1181820454979317</v>
      </c>
      <c r="AO5" s="105">
        <f t="shared" si="19"/>
        <v>4.6643610879402324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>
      <c r="A6" s="97" t="s">
        <v>31</v>
      </c>
      <c r="B6" s="98" t="s">
        <v>48</v>
      </c>
      <c r="C6" s="133" t="s">
        <v>123</v>
      </c>
      <c r="D6" s="87">
        <v>3</v>
      </c>
      <c r="E6" s="100">
        <v>446.2099</v>
      </c>
      <c r="F6" s="100">
        <f>E6+G6+H6</f>
        <v>446.29999999999995</v>
      </c>
      <c r="G6" s="125">
        <v>7.0300000000000001E-2</v>
      </c>
      <c r="H6" s="125">
        <v>1.9800000000000002E-2</v>
      </c>
      <c r="I6" s="101">
        <f t="shared" si="20"/>
        <v>9.01E-2</v>
      </c>
      <c r="J6" s="100">
        <f>(1.6061/(1.6061-(I6/F6)))*(I6/F6)*1000000</f>
        <v>201.90752125054135</v>
      </c>
      <c r="K6" s="118">
        <v>446</v>
      </c>
      <c r="L6" s="118">
        <v>446.1</v>
      </c>
      <c r="M6" s="119">
        <v>6.9900000000000004E-2</v>
      </c>
      <c r="N6" s="119">
        <v>2.1700000000000001E-2</v>
      </c>
      <c r="O6" s="119">
        <v>9.1600000000000001E-2</v>
      </c>
      <c r="P6" s="106">
        <v>205</v>
      </c>
      <c r="Q6" s="103">
        <f t="shared" si="21"/>
        <v>-0.5689900426742498</v>
      </c>
      <c r="R6" s="103">
        <f t="shared" si="22"/>
        <v>9.5959595959595898</v>
      </c>
      <c r="S6" s="103">
        <f t="shared" si="23"/>
        <v>1.6648168701442856</v>
      </c>
      <c r="T6" s="103">
        <f t="shared" si="24"/>
        <v>1.5316312786690496</v>
      </c>
      <c r="U6" s="104"/>
      <c r="V6" s="105">
        <f t="shared" si="0"/>
        <v>-4.56216767367515</v>
      </c>
      <c r="W6" s="105">
        <f t="shared" si="1"/>
        <v>-9.56216767367515</v>
      </c>
      <c r="X6" s="105">
        <f t="shared" si="2"/>
        <v>0.43783232632485003</v>
      </c>
      <c r="Y6" s="105">
        <f t="shared" si="3"/>
        <v>-13.333842346214103</v>
      </c>
      <c r="Z6" s="105">
        <f t="shared" si="4"/>
        <v>4.2095069988638034</v>
      </c>
      <c r="AA6" s="105">
        <f t="shared" si="5"/>
        <v>5.9662420382165644</v>
      </c>
      <c r="AB6" s="105">
        <f t="shared" si="6"/>
        <v>0.9662420382165644</v>
      </c>
      <c r="AC6" s="105">
        <f t="shared" si="7"/>
        <v>10.966242038216564</v>
      </c>
      <c r="AD6" s="105">
        <f t="shared" si="8"/>
        <v>-24.585254152183897</v>
      </c>
      <c r="AE6" s="105">
        <f t="shared" si="9"/>
        <v>36.517738228617027</v>
      </c>
      <c r="AF6" s="105">
        <f t="shared" si="10"/>
        <v>-2.1480892356281527</v>
      </c>
      <c r="AG6" s="105">
        <f t="shared" si="11"/>
        <v>-7.1480892356281522</v>
      </c>
      <c r="AH6" s="105">
        <f t="shared" si="12"/>
        <v>2.8519107643718473</v>
      </c>
      <c r="AI6" s="105">
        <f t="shared" si="13"/>
        <v>-8.9222395448011032</v>
      </c>
      <c r="AJ6" s="105">
        <f t="shared" si="14"/>
        <v>4.6260610735447987</v>
      </c>
      <c r="AK6" s="105">
        <f t="shared" si="15"/>
        <v>-2.2269104787788496</v>
      </c>
      <c r="AL6" s="105">
        <f t="shared" si="16"/>
        <v>-7.2269104787788496</v>
      </c>
      <c r="AM6" s="105">
        <f t="shared" si="17"/>
        <v>2.7730895212211504</v>
      </c>
      <c r="AN6" s="105">
        <f t="shared" si="18"/>
        <v>-9.1181820454979317</v>
      </c>
      <c r="AO6" s="105">
        <f t="shared" si="19"/>
        <v>4.6643610879402324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>
      <c r="A7" s="97" t="s">
        <v>31</v>
      </c>
      <c r="B7" s="98" t="s">
        <v>48</v>
      </c>
      <c r="C7" s="133" t="s">
        <v>122</v>
      </c>
      <c r="D7" s="87">
        <v>4</v>
      </c>
      <c r="E7" s="100">
        <v>446.52890000000002</v>
      </c>
      <c r="F7" s="100">
        <f t="shared" ref="F7:F67" si="25">E7+G7+H7</f>
        <v>446.8</v>
      </c>
      <c r="G7" s="125">
        <v>0.2205</v>
      </c>
      <c r="H7" s="125">
        <v>5.0599999999999999E-2</v>
      </c>
      <c r="I7" s="101">
        <f t="shared" si="20"/>
        <v>0.27110000000000001</v>
      </c>
      <c r="J7" s="100">
        <f t="shared" ref="J7:J68" si="26">(1.6061/(1.6061-(I7/F7)))*(I7/F7)*1000000</f>
        <v>606.98848701493989</v>
      </c>
      <c r="K7" s="118">
        <v>446.3</v>
      </c>
      <c r="L7" s="118">
        <v>446.6</v>
      </c>
      <c r="M7" s="119">
        <v>0.20880000000000001</v>
      </c>
      <c r="N7" s="119">
        <v>5.11E-2</v>
      </c>
      <c r="O7" s="119">
        <v>0.25990000000000002</v>
      </c>
      <c r="P7" s="106">
        <v>582</v>
      </c>
      <c r="Q7" s="103">
        <f t="shared" si="21"/>
        <v>-5.3061224489795871</v>
      </c>
      <c r="R7" s="103">
        <f t="shared" si="22"/>
        <v>0.98814229249011942</v>
      </c>
      <c r="S7" s="103">
        <f t="shared" si="23"/>
        <v>-4.131316857248243</v>
      </c>
      <c r="T7" s="103">
        <f t="shared" si="24"/>
        <v>-4.1167975257370646</v>
      </c>
      <c r="U7" s="104"/>
      <c r="V7" s="105">
        <f t="shared" si="0"/>
        <v>-4.56216767367515</v>
      </c>
      <c r="W7" s="105">
        <f t="shared" si="1"/>
        <v>-9.56216767367515</v>
      </c>
      <c r="X7" s="105">
        <f t="shared" si="2"/>
        <v>0.43783232632485003</v>
      </c>
      <c r="Y7" s="105">
        <f t="shared" si="3"/>
        <v>-13.333842346214103</v>
      </c>
      <c r="Z7" s="105">
        <f t="shared" si="4"/>
        <v>4.2095069988638034</v>
      </c>
      <c r="AA7" s="105">
        <f t="shared" si="5"/>
        <v>5.9662420382165644</v>
      </c>
      <c r="AB7" s="105">
        <f t="shared" si="6"/>
        <v>0.9662420382165644</v>
      </c>
      <c r="AC7" s="105">
        <f t="shared" si="7"/>
        <v>10.966242038216564</v>
      </c>
      <c r="AD7" s="105">
        <f t="shared" si="8"/>
        <v>-24.585254152183897</v>
      </c>
      <c r="AE7" s="105">
        <f t="shared" si="9"/>
        <v>36.517738228617027</v>
      </c>
      <c r="AF7" s="105">
        <f t="shared" si="10"/>
        <v>-2.1480892356281527</v>
      </c>
      <c r="AG7" s="105">
        <f t="shared" si="11"/>
        <v>-7.1480892356281522</v>
      </c>
      <c r="AH7" s="105">
        <f t="shared" si="12"/>
        <v>2.8519107643718473</v>
      </c>
      <c r="AI7" s="105">
        <f t="shared" si="13"/>
        <v>-8.9222395448011032</v>
      </c>
      <c r="AJ7" s="105">
        <f t="shared" si="14"/>
        <v>4.6260610735447987</v>
      </c>
      <c r="AK7" s="105">
        <f t="shared" si="15"/>
        <v>-2.2269104787788496</v>
      </c>
      <c r="AL7" s="105">
        <f t="shared" si="16"/>
        <v>-7.2269104787788496</v>
      </c>
      <c r="AM7" s="105">
        <f t="shared" si="17"/>
        <v>2.7730895212211504</v>
      </c>
      <c r="AN7" s="105">
        <f t="shared" si="18"/>
        <v>-9.1181820454979317</v>
      </c>
      <c r="AO7" s="105">
        <f t="shared" si="19"/>
        <v>4.6643610879402324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>
      <c r="A8" s="97" t="s">
        <v>31</v>
      </c>
      <c r="B8" s="98" t="s">
        <v>48</v>
      </c>
      <c r="C8" s="133" t="s">
        <v>121</v>
      </c>
      <c r="D8" s="87">
        <v>5</v>
      </c>
      <c r="E8" s="100">
        <v>446.75689999999997</v>
      </c>
      <c r="F8" s="100">
        <f t="shared" si="25"/>
        <v>447.2</v>
      </c>
      <c r="G8" s="125">
        <v>0.36280000000000001</v>
      </c>
      <c r="H8" s="125">
        <v>8.0299999999999996E-2</v>
      </c>
      <c r="I8" s="101">
        <f t="shared" si="20"/>
        <v>0.44309999999999999</v>
      </c>
      <c r="J8" s="100">
        <f t="shared" si="26"/>
        <v>991.44348180888494</v>
      </c>
      <c r="K8" s="118">
        <v>446.6</v>
      </c>
      <c r="L8" s="118">
        <v>447</v>
      </c>
      <c r="M8" s="119">
        <v>0.35439999999999999</v>
      </c>
      <c r="N8" s="119">
        <v>8.1000000000000003E-2</v>
      </c>
      <c r="O8" s="119">
        <v>0.43540000000000001</v>
      </c>
      <c r="P8" s="106">
        <v>975</v>
      </c>
      <c r="Q8" s="103">
        <f t="shared" si="21"/>
        <v>-2.3153252480705673</v>
      </c>
      <c r="R8" s="103">
        <f t="shared" si="22"/>
        <v>0.87173100871731779</v>
      </c>
      <c r="S8" s="103">
        <f t="shared" si="23"/>
        <v>-1.7377567140600281</v>
      </c>
      <c r="T8" s="103">
        <f t="shared" si="24"/>
        <v>-1.6585395043279592</v>
      </c>
      <c r="U8" s="104"/>
      <c r="V8" s="105">
        <f t="shared" si="0"/>
        <v>-4.56216767367515</v>
      </c>
      <c r="W8" s="105">
        <f t="shared" si="1"/>
        <v>-9.56216767367515</v>
      </c>
      <c r="X8" s="105">
        <f t="shared" si="2"/>
        <v>0.43783232632485003</v>
      </c>
      <c r="Y8" s="105">
        <f t="shared" si="3"/>
        <v>-13.333842346214103</v>
      </c>
      <c r="Z8" s="105">
        <f t="shared" si="4"/>
        <v>4.2095069988638034</v>
      </c>
      <c r="AA8" s="105">
        <f t="shared" si="5"/>
        <v>5.9662420382165644</v>
      </c>
      <c r="AB8" s="105">
        <f t="shared" si="6"/>
        <v>0.9662420382165644</v>
      </c>
      <c r="AC8" s="105">
        <f t="shared" si="7"/>
        <v>10.966242038216564</v>
      </c>
      <c r="AD8" s="105">
        <f t="shared" si="8"/>
        <v>-24.585254152183897</v>
      </c>
      <c r="AE8" s="105">
        <f t="shared" si="9"/>
        <v>36.517738228617027</v>
      </c>
      <c r="AF8" s="105">
        <f t="shared" si="10"/>
        <v>-2.1480892356281527</v>
      </c>
      <c r="AG8" s="105">
        <f t="shared" si="11"/>
        <v>-7.1480892356281522</v>
      </c>
      <c r="AH8" s="105">
        <f t="shared" si="12"/>
        <v>2.8519107643718473</v>
      </c>
      <c r="AI8" s="105">
        <f t="shared" si="13"/>
        <v>-8.9222395448011032</v>
      </c>
      <c r="AJ8" s="105">
        <f t="shared" si="14"/>
        <v>4.6260610735447987</v>
      </c>
      <c r="AK8" s="105">
        <f t="shared" si="15"/>
        <v>-2.2269104787788496</v>
      </c>
      <c r="AL8" s="105">
        <f t="shared" si="16"/>
        <v>-7.2269104787788496</v>
      </c>
      <c r="AM8" s="105">
        <f t="shared" si="17"/>
        <v>2.7730895212211504</v>
      </c>
      <c r="AN8" s="105">
        <f t="shared" si="18"/>
        <v>-9.1181820454979317</v>
      </c>
      <c r="AO8" s="105">
        <f t="shared" si="19"/>
        <v>4.6643610879402324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>
      <c r="A9" s="97" t="s">
        <v>31</v>
      </c>
      <c r="B9" s="98" t="s">
        <v>48</v>
      </c>
      <c r="C9" s="133" t="s">
        <v>121</v>
      </c>
      <c r="D9" s="87">
        <v>6</v>
      </c>
      <c r="E9" s="100">
        <v>445.96949999999998</v>
      </c>
      <c r="F9" s="100">
        <f t="shared" si="25"/>
        <v>446.59999999999997</v>
      </c>
      <c r="G9" s="125">
        <v>0.50029999999999997</v>
      </c>
      <c r="H9" s="125">
        <v>0.13020000000000001</v>
      </c>
      <c r="I9" s="101">
        <f t="shared" si="20"/>
        <v>0.63049999999999995</v>
      </c>
      <c r="J9" s="100">
        <f t="shared" si="26"/>
        <v>1413.0199358753102</v>
      </c>
      <c r="K9" s="118">
        <v>445.7</v>
      </c>
      <c r="L9" s="118">
        <v>446.3</v>
      </c>
      <c r="M9" s="119">
        <v>0.48949999999999999</v>
      </c>
      <c r="N9" s="119">
        <v>0.1308</v>
      </c>
      <c r="O9" s="119">
        <v>0.62029999999999996</v>
      </c>
      <c r="P9" s="106">
        <v>1391</v>
      </c>
      <c r="Q9" s="103">
        <f t="shared" si="21"/>
        <v>-2.1587047771337153</v>
      </c>
      <c r="R9" s="103">
        <f t="shared" si="22"/>
        <v>0.46082949308754945</v>
      </c>
      <c r="S9" s="103">
        <f t="shared" si="23"/>
        <v>-1.6177636796193477</v>
      </c>
      <c r="T9" s="103">
        <f t="shared" si="24"/>
        <v>-1.5583598869516129</v>
      </c>
      <c r="U9" s="104"/>
      <c r="V9" s="105">
        <f t="shared" si="0"/>
        <v>-4.56216767367515</v>
      </c>
      <c r="W9" s="105">
        <f t="shared" si="1"/>
        <v>-9.56216767367515</v>
      </c>
      <c r="X9" s="105">
        <f t="shared" si="2"/>
        <v>0.43783232632485003</v>
      </c>
      <c r="Y9" s="105">
        <f t="shared" si="3"/>
        <v>-13.333842346214103</v>
      </c>
      <c r="Z9" s="105">
        <f t="shared" si="4"/>
        <v>4.2095069988638034</v>
      </c>
      <c r="AA9" s="105">
        <f t="shared" si="5"/>
        <v>5.9662420382165644</v>
      </c>
      <c r="AB9" s="105">
        <f t="shared" si="6"/>
        <v>0.9662420382165644</v>
      </c>
      <c r="AC9" s="105">
        <f t="shared" si="7"/>
        <v>10.966242038216564</v>
      </c>
      <c r="AD9" s="105">
        <f t="shared" si="8"/>
        <v>-24.585254152183897</v>
      </c>
      <c r="AE9" s="105">
        <f t="shared" si="9"/>
        <v>36.517738228617027</v>
      </c>
      <c r="AF9" s="105">
        <f t="shared" si="10"/>
        <v>-2.1480892356281527</v>
      </c>
      <c r="AG9" s="105">
        <f t="shared" si="11"/>
        <v>-7.1480892356281522</v>
      </c>
      <c r="AH9" s="105">
        <f t="shared" si="12"/>
        <v>2.8519107643718473</v>
      </c>
      <c r="AI9" s="105">
        <f t="shared" si="13"/>
        <v>-8.9222395448011032</v>
      </c>
      <c r="AJ9" s="105">
        <f t="shared" si="14"/>
        <v>4.6260610735447987</v>
      </c>
      <c r="AK9" s="105">
        <f t="shared" si="15"/>
        <v>-2.2269104787788496</v>
      </c>
      <c r="AL9" s="105">
        <f t="shared" si="16"/>
        <v>-7.2269104787788496</v>
      </c>
      <c r="AM9" s="105">
        <f t="shared" si="17"/>
        <v>2.7730895212211504</v>
      </c>
      <c r="AN9" s="105">
        <f t="shared" si="18"/>
        <v>-9.1181820454979317</v>
      </c>
      <c r="AO9" s="105">
        <f t="shared" si="19"/>
        <v>4.6643610879402324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>
      <c r="A10" s="97" t="s">
        <v>31</v>
      </c>
      <c r="B10" s="98" t="s">
        <v>48</v>
      </c>
      <c r="C10" s="133" t="s">
        <v>121</v>
      </c>
      <c r="D10" s="87">
        <v>7</v>
      </c>
      <c r="E10" s="100">
        <v>446.63769999999994</v>
      </c>
      <c r="F10" s="100">
        <f t="shared" si="25"/>
        <v>448.59999999999991</v>
      </c>
      <c r="G10" s="125">
        <v>1.6014999999999999</v>
      </c>
      <c r="H10" s="125">
        <v>0.36080000000000001</v>
      </c>
      <c r="I10" s="101">
        <f t="shared" si="20"/>
        <v>1.9622999999999999</v>
      </c>
      <c r="J10" s="100">
        <f t="shared" si="26"/>
        <v>4386.221568088009</v>
      </c>
      <c r="K10" s="118">
        <v>448.2</v>
      </c>
      <c r="L10" s="118">
        <v>446.3</v>
      </c>
      <c r="M10" s="119">
        <v>1.488</v>
      </c>
      <c r="N10" s="119">
        <v>0.42009999999999997</v>
      </c>
      <c r="O10" s="119">
        <v>1.9080999999999999</v>
      </c>
      <c r="P10" s="106">
        <v>4269</v>
      </c>
      <c r="Q10" s="103">
        <f t="shared" si="21"/>
        <v>-7.0871058382766128</v>
      </c>
      <c r="R10" s="103">
        <f t="shared" si="22"/>
        <v>16.435698447893561</v>
      </c>
      <c r="S10" s="103">
        <f t="shared" si="23"/>
        <v>-2.7620649238138935</v>
      </c>
      <c r="T10" s="103">
        <f t="shared" si="24"/>
        <v>-2.6724953645947913</v>
      </c>
      <c r="U10" s="104"/>
      <c r="V10" s="105">
        <f t="shared" si="0"/>
        <v>-4.56216767367515</v>
      </c>
      <c r="W10" s="105">
        <f t="shared" si="1"/>
        <v>-9.56216767367515</v>
      </c>
      <c r="X10" s="105">
        <f t="shared" si="2"/>
        <v>0.43783232632485003</v>
      </c>
      <c r="Y10" s="105">
        <f t="shared" si="3"/>
        <v>-13.333842346214103</v>
      </c>
      <c r="Z10" s="105">
        <f t="shared" si="4"/>
        <v>4.2095069988638034</v>
      </c>
      <c r="AA10" s="105">
        <f t="shared" si="5"/>
        <v>5.9662420382165644</v>
      </c>
      <c r="AB10" s="105">
        <f t="shared" si="6"/>
        <v>0.9662420382165644</v>
      </c>
      <c r="AC10" s="105">
        <f t="shared" si="7"/>
        <v>10.966242038216564</v>
      </c>
      <c r="AD10" s="105">
        <f t="shared" si="8"/>
        <v>-24.585254152183897</v>
      </c>
      <c r="AE10" s="105">
        <f t="shared" si="9"/>
        <v>36.517738228617027</v>
      </c>
      <c r="AF10" s="105">
        <f t="shared" si="10"/>
        <v>-2.1480892356281527</v>
      </c>
      <c r="AG10" s="105">
        <f t="shared" si="11"/>
        <v>-7.1480892356281522</v>
      </c>
      <c r="AH10" s="105">
        <f t="shared" si="12"/>
        <v>2.8519107643718473</v>
      </c>
      <c r="AI10" s="105">
        <f t="shared" si="13"/>
        <v>-8.9222395448011032</v>
      </c>
      <c r="AJ10" s="105">
        <f t="shared" si="14"/>
        <v>4.6260610735447987</v>
      </c>
      <c r="AK10" s="105">
        <f t="shared" si="15"/>
        <v>-2.2269104787788496</v>
      </c>
      <c r="AL10" s="105">
        <f t="shared" si="16"/>
        <v>-7.2269104787788496</v>
      </c>
      <c r="AM10" s="105">
        <f t="shared" si="17"/>
        <v>2.7730895212211504</v>
      </c>
      <c r="AN10" s="105">
        <f t="shared" si="18"/>
        <v>-9.1181820454979317</v>
      </c>
      <c r="AO10" s="105">
        <f t="shared" si="19"/>
        <v>4.6643610879402324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>
      <c r="A11" s="97" t="s">
        <v>31</v>
      </c>
      <c r="B11" s="98" t="s">
        <v>48</v>
      </c>
      <c r="C11" s="133" t="s">
        <v>122</v>
      </c>
      <c r="D11" s="87">
        <v>8</v>
      </c>
      <c r="E11" s="100">
        <v>446.71870000000001</v>
      </c>
      <c r="F11" s="100">
        <f t="shared" si="25"/>
        <v>449.3</v>
      </c>
      <c r="G11" s="125">
        <v>2.1004999999999998</v>
      </c>
      <c r="H11" s="125">
        <v>0.48080000000000001</v>
      </c>
      <c r="I11" s="101">
        <f t="shared" si="20"/>
        <v>2.5812999999999997</v>
      </c>
      <c r="J11" s="100">
        <f t="shared" si="26"/>
        <v>5765.7838458177448</v>
      </c>
      <c r="K11" s="118">
        <v>446.6</v>
      </c>
      <c r="L11" s="118">
        <v>449.1</v>
      </c>
      <c r="M11" s="119">
        <v>1.9395</v>
      </c>
      <c r="N11" s="119">
        <v>0.53759999999999997</v>
      </c>
      <c r="O11" s="119">
        <v>2.4771000000000001</v>
      </c>
      <c r="P11" s="106">
        <v>5535</v>
      </c>
      <c r="Q11" s="103">
        <f t="shared" si="21"/>
        <v>-7.664841704356097</v>
      </c>
      <c r="R11" s="103">
        <f t="shared" si="22"/>
        <v>11.813643926788679</v>
      </c>
      <c r="S11" s="103">
        <f t="shared" si="23"/>
        <v>-4.0367256808584679</v>
      </c>
      <c r="T11" s="103">
        <f t="shared" si="24"/>
        <v>-4.0026447745720759</v>
      </c>
      <c r="U11" s="104"/>
      <c r="V11" s="105">
        <f t="shared" si="0"/>
        <v>-4.56216767367515</v>
      </c>
      <c r="W11" s="105">
        <f t="shared" si="1"/>
        <v>-9.56216767367515</v>
      </c>
      <c r="X11" s="105">
        <f t="shared" si="2"/>
        <v>0.43783232632485003</v>
      </c>
      <c r="Y11" s="105">
        <f t="shared" si="3"/>
        <v>-13.333842346214103</v>
      </c>
      <c r="Z11" s="105">
        <f t="shared" si="4"/>
        <v>4.2095069988638034</v>
      </c>
      <c r="AA11" s="105">
        <f t="shared" si="5"/>
        <v>5.9662420382165644</v>
      </c>
      <c r="AB11" s="105">
        <f t="shared" si="6"/>
        <v>0.9662420382165644</v>
      </c>
      <c r="AC11" s="105">
        <f t="shared" si="7"/>
        <v>10.966242038216564</v>
      </c>
      <c r="AD11" s="105">
        <f t="shared" si="8"/>
        <v>-24.585254152183897</v>
      </c>
      <c r="AE11" s="105">
        <f t="shared" si="9"/>
        <v>36.517738228617027</v>
      </c>
      <c r="AF11" s="105">
        <f t="shared" si="10"/>
        <v>-2.1480892356281527</v>
      </c>
      <c r="AG11" s="105">
        <f t="shared" si="11"/>
        <v>-7.1480892356281522</v>
      </c>
      <c r="AH11" s="105">
        <f t="shared" si="12"/>
        <v>2.8519107643718473</v>
      </c>
      <c r="AI11" s="105">
        <f t="shared" si="13"/>
        <v>-8.9222395448011032</v>
      </c>
      <c r="AJ11" s="105">
        <f t="shared" si="14"/>
        <v>4.6260610735447987</v>
      </c>
      <c r="AK11" s="105">
        <f t="shared" si="15"/>
        <v>-2.2269104787788496</v>
      </c>
      <c r="AL11" s="105">
        <f t="shared" si="16"/>
        <v>-7.2269104787788496</v>
      </c>
      <c r="AM11" s="105">
        <f t="shared" si="17"/>
        <v>2.7730895212211504</v>
      </c>
      <c r="AN11" s="105">
        <f t="shared" si="18"/>
        <v>-9.1181820454979317</v>
      </c>
      <c r="AO11" s="105">
        <f t="shared" si="19"/>
        <v>4.6643610879402324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>
      <c r="A12" s="97" t="s">
        <v>31</v>
      </c>
      <c r="B12" s="98" t="s">
        <v>48</v>
      </c>
      <c r="C12" s="133" t="s">
        <v>123</v>
      </c>
      <c r="D12" s="87">
        <v>9</v>
      </c>
      <c r="E12" s="100">
        <v>446.64789999999999</v>
      </c>
      <c r="F12" s="100">
        <f t="shared" si="25"/>
        <v>450</v>
      </c>
      <c r="G12" s="125">
        <v>2.6019000000000001</v>
      </c>
      <c r="H12" s="125">
        <v>0.75019999999999998</v>
      </c>
      <c r="I12" s="101">
        <f t="shared" si="20"/>
        <v>3.3521000000000001</v>
      </c>
      <c r="J12" s="100">
        <f t="shared" si="26"/>
        <v>7483.8211636506276</v>
      </c>
      <c r="K12" s="118">
        <v>446.4</v>
      </c>
      <c r="L12" s="118">
        <v>449.8</v>
      </c>
      <c r="M12" s="119">
        <v>2.5425</v>
      </c>
      <c r="N12" s="119">
        <v>0.82240000000000002</v>
      </c>
      <c r="O12" s="119">
        <v>3.3649</v>
      </c>
      <c r="P12" s="106">
        <v>7516</v>
      </c>
      <c r="Q12" s="103">
        <f t="shared" si="21"/>
        <v>-2.2829470771359435</v>
      </c>
      <c r="R12" s="103">
        <f t="shared" si="22"/>
        <v>9.6241002399360234</v>
      </c>
      <c r="S12" s="103">
        <f t="shared" si="23"/>
        <v>0.381850183467078</v>
      </c>
      <c r="T12" s="103">
        <f t="shared" si="24"/>
        <v>0.42997869197712779</v>
      </c>
      <c r="U12" s="104"/>
      <c r="V12" s="105">
        <f t="shared" si="0"/>
        <v>-4.56216767367515</v>
      </c>
      <c r="W12" s="105">
        <f t="shared" si="1"/>
        <v>-9.56216767367515</v>
      </c>
      <c r="X12" s="105">
        <f t="shared" si="2"/>
        <v>0.43783232632485003</v>
      </c>
      <c r="Y12" s="105">
        <f t="shared" si="3"/>
        <v>-13.333842346214103</v>
      </c>
      <c r="Z12" s="105">
        <f t="shared" si="4"/>
        <v>4.2095069988638034</v>
      </c>
      <c r="AA12" s="105">
        <f t="shared" si="5"/>
        <v>5.9662420382165644</v>
      </c>
      <c r="AB12" s="105">
        <f t="shared" si="6"/>
        <v>0.9662420382165644</v>
      </c>
      <c r="AC12" s="105">
        <f t="shared" si="7"/>
        <v>10.966242038216564</v>
      </c>
      <c r="AD12" s="105">
        <f t="shared" si="8"/>
        <v>-24.585254152183897</v>
      </c>
      <c r="AE12" s="105">
        <f t="shared" si="9"/>
        <v>36.517738228617027</v>
      </c>
      <c r="AF12" s="105">
        <f t="shared" si="10"/>
        <v>-2.1480892356281527</v>
      </c>
      <c r="AG12" s="105">
        <f t="shared" si="11"/>
        <v>-7.1480892356281522</v>
      </c>
      <c r="AH12" s="105">
        <f t="shared" si="12"/>
        <v>2.8519107643718473</v>
      </c>
      <c r="AI12" s="105">
        <f t="shared" si="13"/>
        <v>-8.9222395448011032</v>
      </c>
      <c r="AJ12" s="105">
        <f t="shared" si="14"/>
        <v>4.6260610735447987</v>
      </c>
      <c r="AK12" s="105">
        <f t="shared" si="15"/>
        <v>-2.2269104787788496</v>
      </c>
      <c r="AL12" s="105">
        <f t="shared" si="16"/>
        <v>-7.2269104787788496</v>
      </c>
      <c r="AM12" s="105">
        <f t="shared" si="17"/>
        <v>2.7730895212211504</v>
      </c>
      <c r="AN12" s="105">
        <f t="shared" si="18"/>
        <v>-9.1181820454979317</v>
      </c>
      <c r="AO12" s="105">
        <f t="shared" si="19"/>
        <v>4.6643610879402324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>
      <c r="A13" s="97" t="s">
        <v>96</v>
      </c>
      <c r="B13" s="98" t="s">
        <v>97</v>
      </c>
      <c r="C13" s="133" t="s">
        <v>133</v>
      </c>
      <c r="D13" s="134">
        <v>1</v>
      </c>
      <c r="E13" s="100">
        <v>446.37009999999998</v>
      </c>
      <c r="F13" s="100">
        <f t="shared" si="25"/>
        <v>446.4</v>
      </c>
      <c r="G13" s="138">
        <v>1.9900000000000001E-2</v>
      </c>
      <c r="H13" s="138">
        <v>0.01</v>
      </c>
      <c r="I13" s="101">
        <f t="shared" si="20"/>
        <v>2.9900000000000003E-2</v>
      </c>
      <c r="J13" s="100">
        <f t="shared" si="26"/>
        <v>66.983080179554833</v>
      </c>
      <c r="K13" s="120"/>
      <c r="L13" s="116">
        <v>446.5</v>
      </c>
      <c r="M13" s="124"/>
      <c r="N13" s="124"/>
      <c r="O13" s="117">
        <v>2.81E-2</v>
      </c>
      <c r="P13" s="102">
        <v>63</v>
      </c>
      <c r="Q13" s="103"/>
      <c r="R13" s="103"/>
      <c r="S13" s="103">
        <f t="shared" si="23"/>
        <v>-6.0200668896321163</v>
      </c>
      <c r="T13" s="103">
        <f t="shared" si="24"/>
        <v>-5.9463974616840378</v>
      </c>
      <c r="U13" s="104"/>
      <c r="V13" s="105">
        <f t="shared" si="0"/>
        <v>-4.56216767367515</v>
      </c>
      <c r="W13" s="105">
        <f t="shared" si="1"/>
        <v>-9.56216767367515</v>
      </c>
      <c r="X13" s="105">
        <f t="shared" si="2"/>
        <v>0.43783232632485003</v>
      </c>
      <c r="Y13" s="105">
        <f t="shared" si="3"/>
        <v>-13.333842346214103</v>
      </c>
      <c r="Z13" s="105">
        <f t="shared" si="4"/>
        <v>4.2095069988638034</v>
      </c>
      <c r="AA13" s="105">
        <f t="shared" si="5"/>
        <v>5.9662420382165644</v>
      </c>
      <c r="AB13" s="105">
        <f t="shared" si="6"/>
        <v>0.9662420382165644</v>
      </c>
      <c r="AC13" s="105">
        <f t="shared" si="7"/>
        <v>10.966242038216564</v>
      </c>
      <c r="AD13" s="105">
        <f t="shared" si="8"/>
        <v>-24.585254152183897</v>
      </c>
      <c r="AE13" s="105">
        <f t="shared" si="9"/>
        <v>36.517738228617027</v>
      </c>
      <c r="AF13" s="105">
        <f t="shared" si="10"/>
        <v>-2.1480892356281527</v>
      </c>
      <c r="AG13" s="105">
        <f t="shared" si="11"/>
        <v>-7.1480892356281522</v>
      </c>
      <c r="AH13" s="105">
        <f t="shared" si="12"/>
        <v>2.8519107643718473</v>
      </c>
      <c r="AI13" s="105">
        <f t="shared" si="13"/>
        <v>-8.9222395448011032</v>
      </c>
      <c r="AJ13" s="105">
        <f t="shared" si="14"/>
        <v>4.6260610735447987</v>
      </c>
      <c r="AK13" s="105">
        <f t="shared" si="15"/>
        <v>-2.2269104787788496</v>
      </c>
      <c r="AL13" s="105">
        <f t="shared" si="16"/>
        <v>-7.2269104787788496</v>
      </c>
      <c r="AM13" s="105">
        <f t="shared" si="17"/>
        <v>2.7730895212211504</v>
      </c>
      <c r="AN13" s="105">
        <f t="shared" si="18"/>
        <v>-9.1181820454979317</v>
      </c>
      <c r="AO13" s="105">
        <f t="shared" si="19"/>
        <v>4.6643610879402324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>
      <c r="A14" s="97" t="s">
        <v>96</v>
      </c>
      <c r="B14" s="98" t="s">
        <v>97</v>
      </c>
      <c r="C14" s="133" t="s">
        <v>133</v>
      </c>
      <c r="D14" s="87">
        <v>2</v>
      </c>
      <c r="E14" s="100">
        <v>446.65490000000005</v>
      </c>
      <c r="F14" s="100">
        <f t="shared" si="25"/>
        <v>446.70000000000005</v>
      </c>
      <c r="G14" s="138">
        <v>0.03</v>
      </c>
      <c r="H14" s="138">
        <v>1.5100000000000001E-2</v>
      </c>
      <c r="I14" s="101">
        <f t="shared" si="20"/>
        <v>4.5100000000000001E-2</v>
      </c>
      <c r="J14" s="100">
        <f t="shared" si="26"/>
        <v>100.9689618383903</v>
      </c>
      <c r="K14" s="120"/>
      <c r="L14" s="118">
        <v>446.6</v>
      </c>
      <c r="M14" s="124"/>
      <c r="N14" s="124"/>
      <c r="O14" s="119">
        <v>4.4499999999999998E-2</v>
      </c>
      <c r="P14" s="106">
        <v>100</v>
      </c>
      <c r="Q14" s="103"/>
      <c r="R14" s="103"/>
      <c r="S14" s="103">
        <f t="shared" si="23"/>
        <v>-1.330376940133045</v>
      </c>
      <c r="T14" s="103">
        <f t="shared" si="24"/>
        <v>-0.95966306947001012</v>
      </c>
      <c r="U14" s="104"/>
      <c r="V14" s="105">
        <f t="shared" si="0"/>
        <v>-4.56216767367515</v>
      </c>
      <c r="W14" s="105">
        <f t="shared" si="1"/>
        <v>-9.56216767367515</v>
      </c>
      <c r="X14" s="105">
        <f t="shared" si="2"/>
        <v>0.43783232632485003</v>
      </c>
      <c r="Y14" s="105">
        <f t="shared" si="3"/>
        <v>-13.333842346214103</v>
      </c>
      <c r="Z14" s="105">
        <f t="shared" si="4"/>
        <v>4.2095069988638034</v>
      </c>
      <c r="AA14" s="105">
        <f t="shared" si="5"/>
        <v>5.9662420382165644</v>
      </c>
      <c r="AB14" s="105">
        <f t="shared" si="6"/>
        <v>0.9662420382165644</v>
      </c>
      <c r="AC14" s="105">
        <f t="shared" si="7"/>
        <v>10.966242038216564</v>
      </c>
      <c r="AD14" s="105">
        <f t="shared" si="8"/>
        <v>-24.585254152183897</v>
      </c>
      <c r="AE14" s="105">
        <f t="shared" si="9"/>
        <v>36.517738228617027</v>
      </c>
      <c r="AF14" s="105">
        <f t="shared" si="10"/>
        <v>-2.1480892356281527</v>
      </c>
      <c r="AG14" s="105">
        <f t="shared" si="11"/>
        <v>-7.1480892356281522</v>
      </c>
      <c r="AH14" s="105">
        <f t="shared" si="12"/>
        <v>2.8519107643718473</v>
      </c>
      <c r="AI14" s="105">
        <f t="shared" si="13"/>
        <v>-8.9222395448011032</v>
      </c>
      <c r="AJ14" s="105">
        <f t="shared" si="14"/>
        <v>4.6260610735447987</v>
      </c>
      <c r="AK14" s="105">
        <f t="shared" si="15"/>
        <v>-2.2269104787788496</v>
      </c>
      <c r="AL14" s="105">
        <f t="shared" si="16"/>
        <v>-7.2269104787788496</v>
      </c>
      <c r="AM14" s="105">
        <f t="shared" si="17"/>
        <v>2.7730895212211504</v>
      </c>
      <c r="AN14" s="105">
        <f t="shared" si="18"/>
        <v>-9.1181820454979317</v>
      </c>
      <c r="AO14" s="105">
        <f t="shared" si="19"/>
        <v>4.6643610879402324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>
      <c r="A15" s="97" t="s">
        <v>96</v>
      </c>
      <c r="B15" s="98" t="s">
        <v>97</v>
      </c>
      <c r="C15" s="133" t="s">
        <v>133</v>
      </c>
      <c r="D15" s="87">
        <v>3</v>
      </c>
      <c r="E15" s="100">
        <v>446.30980000000005</v>
      </c>
      <c r="F15" s="100">
        <f t="shared" si="25"/>
        <v>446.40000000000009</v>
      </c>
      <c r="G15" s="138">
        <v>7.0099999999999996E-2</v>
      </c>
      <c r="H15" s="138">
        <v>2.01E-2</v>
      </c>
      <c r="I15" s="101">
        <f t="shared" si="20"/>
        <v>9.0200000000000002E-2</v>
      </c>
      <c r="J15" s="100">
        <f t="shared" si="26"/>
        <v>202.0863560683928</v>
      </c>
      <c r="K15" s="120"/>
      <c r="L15" s="118">
        <v>446.4</v>
      </c>
      <c r="M15" s="124"/>
      <c r="N15" s="124"/>
      <c r="O15" s="119">
        <v>8.6800000000000002E-2</v>
      </c>
      <c r="P15" s="106">
        <v>194</v>
      </c>
      <c r="Q15" s="103"/>
      <c r="R15" s="103"/>
      <c r="S15" s="103">
        <f t="shared" si="23"/>
        <v>-3.7694013303769403</v>
      </c>
      <c r="T15" s="103">
        <f t="shared" si="24"/>
        <v>-4.0014359334858352</v>
      </c>
      <c r="U15" s="104"/>
      <c r="V15" s="105">
        <f t="shared" si="0"/>
        <v>-4.56216767367515</v>
      </c>
      <c r="W15" s="105">
        <f t="shared" si="1"/>
        <v>-9.56216767367515</v>
      </c>
      <c r="X15" s="105">
        <f t="shared" si="2"/>
        <v>0.43783232632485003</v>
      </c>
      <c r="Y15" s="105">
        <f t="shared" si="3"/>
        <v>-13.333842346214103</v>
      </c>
      <c r="Z15" s="105">
        <f t="shared" si="4"/>
        <v>4.2095069988638034</v>
      </c>
      <c r="AA15" s="105">
        <f t="shared" si="5"/>
        <v>5.9662420382165644</v>
      </c>
      <c r="AB15" s="105">
        <f t="shared" si="6"/>
        <v>0.9662420382165644</v>
      </c>
      <c r="AC15" s="105">
        <f t="shared" si="7"/>
        <v>10.966242038216564</v>
      </c>
      <c r="AD15" s="105">
        <f t="shared" si="8"/>
        <v>-24.585254152183897</v>
      </c>
      <c r="AE15" s="105">
        <f t="shared" si="9"/>
        <v>36.517738228617027</v>
      </c>
      <c r="AF15" s="105">
        <f t="shared" si="10"/>
        <v>-2.1480892356281527</v>
      </c>
      <c r="AG15" s="105">
        <f t="shared" si="11"/>
        <v>-7.1480892356281522</v>
      </c>
      <c r="AH15" s="105">
        <f t="shared" si="12"/>
        <v>2.8519107643718473</v>
      </c>
      <c r="AI15" s="105">
        <f t="shared" si="13"/>
        <v>-8.9222395448011032</v>
      </c>
      <c r="AJ15" s="105">
        <f t="shared" si="14"/>
        <v>4.6260610735447987</v>
      </c>
      <c r="AK15" s="105">
        <f t="shared" si="15"/>
        <v>-2.2269104787788496</v>
      </c>
      <c r="AL15" s="105">
        <f t="shared" si="16"/>
        <v>-7.2269104787788496</v>
      </c>
      <c r="AM15" s="105">
        <f t="shared" si="17"/>
        <v>2.7730895212211504</v>
      </c>
      <c r="AN15" s="105">
        <f t="shared" si="18"/>
        <v>-9.1181820454979317</v>
      </c>
      <c r="AO15" s="105">
        <f t="shared" si="19"/>
        <v>4.6643610879402324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>
      <c r="A16" s="97" t="s">
        <v>96</v>
      </c>
      <c r="B16" s="98" t="s">
        <v>97</v>
      </c>
      <c r="C16" s="133" t="s">
        <v>133</v>
      </c>
      <c r="D16" s="87">
        <v>4</v>
      </c>
      <c r="E16" s="100">
        <v>446.12919999999997</v>
      </c>
      <c r="F16" s="100">
        <f t="shared" si="25"/>
        <v>446.4</v>
      </c>
      <c r="G16" s="138">
        <v>0.2203</v>
      </c>
      <c r="H16" s="138">
        <v>5.0500000000000003E-2</v>
      </c>
      <c r="I16" s="101">
        <f t="shared" si="20"/>
        <v>0.27079999999999999</v>
      </c>
      <c r="J16" s="100">
        <f t="shared" si="26"/>
        <v>606.86003799901619</v>
      </c>
      <c r="K16" s="120"/>
      <c r="L16" s="118">
        <v>446.3</v>
      </c>
      <c r="M16" s="119">
        <v>0.21060000000000001</v>
      </c>
      <c r="N16" s="119">
        <v>5.0299999999999997E-2</v>
      </c>
      <c r="O16" s="119">
        <v>0.26090000000000002</v>
      </c>
      <c r="P16" s="106">
        <v>585</v>
      </c>
      <c r="Q16" s="103">
        <f>((M16-G16)/G16)*100</f>
        <v>-4.403086699954601</v>
      </c>
      <c r="R16" s="103">
        <f t="shared" ref="R16:R17" si="27">((N16-H16)/H16)*100</f>
        <v>-0.39603960396040733</v>
      </c>
      <c r="S16" s="103">
        <f t="shared" si="23"/>
        <v>-3.6558345642540493</v>
      </c>
      <c r="T16" s="103">
        <f t="shared" si="24"/>
        <v>-3.6021548018048315</v>
      </c>
      <c r="U16" s="104"/>
      <c r="V16" s="105">
        <f t="shared" si="0"/>
        <v>-4.56216767367515</v>
      </c>
      <c r="W16" s="105">
        <f t="shared" si="1"/>
        <v>-9.56216767367515</v>
      </c>
      <c r="X16" s="105">
        <f t="shared" si="2"/>
        <v>0.43783232632485003</v>
      </c>
      <c r="Y16" s="105">
        <f t="shared" si="3"/>
        <v>-13.333842346214103</v>
      </c>
      <c r="Z16" s="105">
        <f t="shared" si="4"/>
        <v>4.2095069988638034</v>
      </c>
      <c r="AA16" s="105">
        <f t="shared" si="5"/>
        <v>5.9662420382165644</v>
      </c>
      <c r="AB16" s="105">
        <f t="shared" si="6"/>
        <v>0.9662420382165644</v>
      </c>
      <c r="AC16" s="105">
        <f t="shared" si="7"/>
        <v>10.966242038216564</v>
      </c>
      <c r="AD16" s="105">
        <f t="shared" si="8"/>
        <v>-24.585254152183897</v>
      </c>
      <c r="AE16" s="105">
        <f t="shared" si="9"/>
        <v>36.517738228617027</v>
      </c>
      <c r="AF16" s="105">
        <f t="shared" si="10"/>
        <v>-2.1480892356281527</v>
      </c>
      <c r="AG16" s="105">
        <f t="shared" si="11"/>
        <v>-7.1480892356281522</v>
      </c>
      <c r="AH16" s="105">
        <f t="shared" si="12"/>
        <v>2.8519107643718473</v>
      </c>
      <c r="AI16" s="105">
        <f t="shared" si="13"/>
        <v>-8.9222395448011032</v>
      </c>
      <c r="AJ16" s="105">
        <f t="shared" si="14"/>
        <v>4.6260610735447987</v>
      </c>
      <c r="AK16" s="105">
        <f t="shared" si="15"/>
        <v>-2.2269104787788496</v>
      </c>
      <c r="AL16" s="105">
        <f t="shared" si="16"/>
        <v>-7.2269104787788496</v>
      </c>
      <c r="AM16" s="105">
        <f t="shared" si="17"/>
        <v>2.7730895212211504</v>
      </c>
      <c r="AN16" s="105">
        <f t="shared" si="18"/>
        <v>-9.1181820454979317</v>
      </c>
      <c r="AO16" s="105">
        <f t="shared" si="19"/>
        <v>4.6643610879402324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>
      <c r="A17" s="97" t="s">
        <v>96</v>
      </c>
      <c r="B17" s="98" t="s">
        <v>97</v>
      </c>
      <c r="C17" s="133" t="s">
        <v>133</v>
      </c>
      <c r="D17" s="87">
        <v>5</v>
      </c>
      <c r="E17" s="100">
        <v>446.05970000000002</v>
      </c>
      <c r="F17" s="100">
        <f t="shared" si="25"/>
        <v>446.50000000000006</v>
      </c>
      <c r="G17" s="138">
        <v>0.36</v>
      </c>
      <c r="H17" s="138">
        <v>8.0299999999999996E-2</v>
      </c>
      <c r="I17" s="101">
        <f t="shared" si="20"/>
        <v>0.44029999999999997</v>
      </c>
      <c r="J17" s="100">
        <f t="shared" si="26"/>
        <v>986.72004867979672</v>
      </c>
      <c r="K17" s="120"/>
      <c r="L17" s="118">
        <v>446.5</v>
      </c>
      <c r="M17" s="119">
        <v>0.35220000000000001</v>
      </c>
      <c r="N17" s="119">
        <v>7.3899999999999993E-2</v>
      </c>
      <c r="O17" s="119">
        <v>0.42609999999999998</v>
      </c>
      <c r="P17" s="106">
        <v>955</v>
      </c>
      <c r="Q17" s="103">
        <f t="shared" ref="Q17" si="28">((M17-G17)/G17)*100</f>
        <v>-2.1666666666666594</v>
      </c>
      <c r="R17" s="103">
        <f t="shared" si="27"/>
        <v>-7.9701120797011251</v>
      </c>
      <c r="S17" s="103">
        <f t="shared" ref="S17:S33" si="29">((O17-I17)/I17)*100</f>
        <v>-3.2250738133091055</v>
      </c>
      <c r="T17" s="103">
        <f t="shared" ref="T17:T33" si="30">((P17-J17)/J17)*100</f>
        <v>-3.214695872678095</v>
      </c>
      <c r="U17" s="104"/>
      <c r="V17" s="105">
        <f t="shared" si="0"/>
        <v>-4.56216767367515</v>
      </c>
      <c r="W17" s="105">
        <f t="shared" si="1"/>
        <v>-9.56216767367515</v>
      </c>
      <c r="X17" s="105">
        <f t="shared" si="2"/>
        <v>0.43783232632485003</v>
      </c>
      <c r="Y17" s="105">
        <f t="shared" si="3"/>
        <v>-13.333842346214103</v>
      </c>
      <c r="Z17" s="105">
        <f t="shared" si="4"/>
        <v>4.2095069988638034</v>
      </c>
      <c r="AA17" s="105">
        <f t="shared" si="5"/>
        <v>5.9662420382165644</v>
      </c>
      <c r="AB17" s="105">
        <f t="shared" si="6"/>
        <v>0.9662420382165644</v>
      </c>
      <c r="AC17" s="105">
        <f t="shared" si="7"/>
        <v>10.966242038216564</v>
      </c>
      <c r="AD17" s="105">
        <f t="shared" si="8"/>
        <v>-24.585254152183897</v>
      </c>
      <c r="AE17" s="105">
        <f t="shared" si="9"/>
        <v>36.517738228617027</v>
      </c>
      <c r="AF17" s="105">
        <f t="shared" si="10"/>
        <v>-2.1480892356281527</v>
      </c>
      <c r="AG17" s="105">
        <f t="shared" si="11"/>
        <v>-7.1480892356281522</v>
      </c>
      <c r="AH17" s="105">
        <f t="shared" si="12"/>
        <v>2.8519107643718473</v>
      </c>
      <c r="AI17" s="105">
        <f t="shared" si="13"/>
        <v>-8.9222395448011032</v>
      </c>
      <c r="AJ17" s="105">
        <f t="shared" si="14"/>
        <v>4.6260610735447987</v>
      </c>
      <c r="AK17" s="105">
        <f t="shared" si="15"/>
        <v>-2.2269104787788496</v>
      </c>
      <c r="AL17" s="105">
        <f t="shared" si="16"/>
        <v>-7.2269104787788496</v>
      </c>
      <c r="AM17" s="105">
        <f t="shared" si="17"/>
        <v>2.7730895212211504</v>
      </c>
      <c r="AN17" s="105">
        <f t="shared" si="18"/>
        <v>-9.1181820454979317</v>
      </c>
      <c r="AO17" s="105">
        <f t="shared" si="19"/>
        <v>4.6643610879402324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>
      <c r="A18" s="97" t="s">
        <v>96</v>
      </c>
      <c r="B18" s="98" t="s">
        <v>97</v>
      </c>
      <c r="C18" s="133" t="s">
        <v>133</v>
      </c>
      <c r="D18" s="87">
        <v>6</v>
      </c>
      <c r="E18" s="100">
        <v>446.7688</v>
      </c>
      <c r="F18" s="100">
        <f t="shared" si="25"/>
        <v>447.4</v>
      </c>
      <c r="G18" s="138">
        <v>0.50019999999999998</v>
      </c>
      <c r="H18" s="138">
        <v>0.13100000000000001</v>
      </c>
      <c r="I18" s="101">
        <f t="shared" si="20"/>
        <v>0.63119999999999998</v>
      </c>
      <c r="J18" s="100">
        <f t="shared" si="26"/>
        <v>1412.058429451437</v>
      </c>
      <c r="K18" s="120"/>
      <c r="L18" s="118">
        <v>447.3</v>
      </c>
      <c r="M18" s="119">
        <v>0.49170000000000003</v>
      </c>
      <c r="N18" s="119">
        <v>0.13159999999999999</v>
      </c>
      <c r="O18" s="119">
        <v>0.62329999999999997</v>
      </c>
      <c r="P18" s="106">
        <v>1395</v>
      </c>
      <c r="Q18" s="103">
        <f t="shared" ref="Q18:Q33" si="31">((M18-G18)/G18)*100</f>
        <v>-1.6993202718912339</v>
      </c>
      <c r="R18" s="103">
        <f t="shared" ref="R18:R33" si="32">((N18-H18)/H18)*100</f>
        <v>0.45801526717556446</v>
      </c>
      <c r="S18" s="103">
        <f t="shared" si="29"/>
        <v>-1.2515842839036784</v>
      </c>
      <c r="T18" s="103">
        <f t="shared" si="30"/>
        <v>-1.2080540787581919</v>
      </c>
      <c r="U18" s="104"/>
      <c r="V18" s="105">
        <f t="shared" si="0"/>
        <v>-4.56216767367515</v>
      </c>
      <c r="W18" s="105">
        <f t="shared" si="1"/>
        <v>-9.56216767367515</v>
      </c>
      <c r="X18" s="105">
        <f t="shared" si="2"/>
        <v>0.43783232632485003</v>
      </c>
      <c r="Y18" s="105">
        <f t="shared" si="3"/>
        <v>-13.333842346214103</v>
      </c>
      <c r="Z18" s="105">
        <f t="shared" si="4"/>
        <v>4.2095069988638034</v>
      </c>
      <c r="AA18" s="105">
        <f t="shared" si="5"/>
        <v>5.9662420382165644</v>
      </c>
      <c r="AB18" s="105">
        <f t="shared" si="6"/>
        <v>0.9662420382165644</v>
      </c>
      <c r="AC18" s="105">
        <f t="shared" si="7"/>
        <v>10.966242038216564</v>
      </c>
      <c r="AD18" s="105">
        <f t="shared" si="8"/>
        <v>-24.585254152183897</v>
      </c>
      <c r="AE18" s="105">
        <f t="shared" si="9"/>
        <v>36.517738228617027</v>
      </c>
      <c r="AF18" s="105">
        <f t="shared" si="10"/>
        <v>-2.1480892356281527</v>
      </c>
      <c r="AG18" s="105">
        <f t="shared" si="11"/>
        <v>-7.1480892356281522</v>
      </c>
      <c r="AH18" s="105">
        <f t="shared" si="12"/>
        <v>2.8519107643718473</v>
      </c>
      <c r="AI18" s="105">
        <f t="shared" si="13"/>
        <v>-8.9222395448011032</v>
      </c>
      <c r="AJ18" s="105">
        <f t="shared" si="14"/>
        <v>4.6260610735447987</v>
      </c>
      <c r="AK18" s="105">
        <f t="shared" si="15"/>
        <v>-2.2269104787788496</v>
      </c>
      <c r="AL18" s="105">
        <f t="shared" si="16"/>
        <v>-7.2269104787788496</v>
      </c>
      <c r="AM18" s="105">
        <f t="shared" si="17"/>
        <v>2.7730895212211504</v>
      </c>
      <c r="AN18" s="105">
        <f t="shared" si="18"/>
        <v>-9.1181820454979317</v>
      </c>
      <c r="AO18" s="105">
        <f t="shared" si="19"/>
        <v>4.6643610879402324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>
      <c r="A19" s="97" t="s">
        <v>96</v>
      </c>
      <c r="B19" s="98" t="s">
        <v>97</v>
      </c>
      <c r="C19" s="133" t="s">
        <v>133</v>
      </c>
      <c r="D19" s="87">
        <v>7</v>
      </c>
      <c r="E19" s="100">
        <v>446.1386</v>
      </c>
      <c r="F19" s="100">
        <f t="shared" si="25"/>
        <v>448.1</v>
      </c>
      <c r="G19" s="138">
        <v>1.6005</v>
      </c>
      <c r="H19" s="138">
        <v>0.3609</v>
      </c>
      <c r="I19" s="101">
        <f t="shared" si="20"/>
        <v>1.9614</v>
      </c>
      <c r="J19" s="100">
        <f t="shared" si="26"/>
        <v>4389.1097179851286</v>
      </c>
      <c r="K19" s="120"/>
      <c r="L19" s="118">
        <v>448.1</v>
      </c>
      <c r="M19" s="119">
        <v>1.4197</v>
      </c>
      <c r="N19" s="119">
        <v>0.41010000000000002</v>
      </c>
      <c r="O19" s="119">
        <v>1.9080999999999999</v>
      </c>
      <c r="P19" s="106">
        <v>4270</v>
      </c>
      <c r="Q19" s="103">
        <f t="shared" si="31"/>
        <v>-11.296469853170889</v>
      </c>
      <c r="R19" s="103">
        <f t="shared" si="32"/>
        <v>13.632585203657529</v>
      </c>
      <c r="S19" s="103">
        <f t="shared" si="29"/>
        <v>-2.7174467217293832</v>
      </c>
      <c r="T19" s="103">
        <f t="shared" si="30"/>
        <v>-2.7137557645701151</v>
      </c>
      <c r="U19" s="104"/>
      <c r="V19" s="105">
        <f t="shared" si="0"/>
        <v>-4.56216767367515</v>
      </c>
      <c r="W19" s="105">
        <f t="shared" si="1"/>
        <v>-9.56216767367515</v>
      </c>
      <c r="X19" s="105">
        <f t="shared" si="2"/>
        <v>0.43783232632485003</v>
      </c>
      <c r="Y19" s="105">
        <f t="shared" si="3"/>
        <v>-13.333842346214103</v>
      </c>
      <c r="Z19" s="105">
        <f t="shared" si="4"/>
        <v>4.2095069988638034</v>
      </c>
      <c r="AA19" s="105">
        <f t="shared" si="5"/>
        <v>5.9662420382165644</v>
      </c>
      <c r="AB19" s="105">
        <f t="shared" si="6"/>
        <v>0.9662420382165644</v>
      </c>
      <c r="AC19" s="105">
        <f t="shared" si="7"/>
        <v>10.966242038216564</v>
      </c>
      <c r="AD19" s="105">
        <f t="shared" si="8"/>
        <v>-24.585254152183897</v>
      </c>
      <c r="AE19" s="105">
        <f t="shared" si="9"/>
        <v>36.517738228617027</v>
      </c>
      <c r="AF19" s="105">
        <f t="shared" si="10"/>
        <v>-2.1480892356281527</v>
      </c>
      <c r="AG19" s="105">
        <f t="shared" si="11"/>
        <v>-7.1480892356281522</v>
      </c>
      <c r="AH19" s="105">
        <f t="shared" si="12"/>
        <v>2.8519107643718473</v>
      </c>
      <c r="AI19" s="105">
        <f t="shared" si="13"/>
        <v>-8.9222395448011032</v>
      </c>
      <c r="AJ19" s="105">
        <f t="shared" si="14"/>
        <v>4.6260610735447987</v>
      </c>
      <c r="AK19" s="105">
        <f t="shared" si="15"/>
        <v>-2.2269104787788496</v>
      </c>
      <c r="AL19" s="105">
        <f t="shared" si="16"/>
        <v>-7.2269104787788496</v>
      </c>
      <c r="AM19" s="105">
        <f t="shared" si="17"/>
        <v>2.7730895212211504</v>
      </c>
      <c r="AN19" s="105">
        <f t="shared" si="18"/>
        <v>-9.1181820454979317</v>
      </c>
      <c r="AO19" s="105">
        <f t="shared" si="19"/>
        <v>4.6643610879402324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>
      <c r="A20" s="97" t="s">
        <v>96</v>
      </c>
      <c r="B20" s="98" t="s">
        <v>97</v>
      </c>
      <c r="C20" s="133" t="s">
        <v>133</v>
      </c>
      <c r="D20" s="87">
        <v>8</v>
      </c>
      <c r="E20" s="100">
        <v>446.21879999999993</v>
      </c>
      <c r="F20" s="100">
        <f t="shared" si="25"/>
        <v>448.79999999999995</v>
      </c>
      <c r="G20" s="138">
        <v>2.1004999999999998</v>
      </c>
      <c r="H20" s="138">
        <v>0.48070000000000002</v>
      </c>
      <c r="I20" s="101">
        <f t="shared" si="20"/>
        <v>2.5811999999999999</v>
      </c>
      <c r="J20" s="100">
        <f t="shared" si="26"/>
        <v>5772.0060668597625</v>
      </c>
      <c r="K20" s="120"/>
      <c r="L20" s="118">
        <v>448.8</v>
      </c>
      <c r="M20" s="119">
        <v>1.8855</v>
      </c>
      <c r="N20" s="119">
        <v>0.54069999999999996</v>
      </c>
      <c r="O20" s="119">
        <v>2.5238999999999998</v>
      </c>
      <c r="P20" s="106">
        <v>5643</v>
      </c>
      <c r="Q20" s="103">
        <f t="shared" si="31"/>
        <v>-10.235658176624607</v>
      </c>
      <c r="R20" s="103">
        <f t="shared" si="32"/>
        <v>12.481797378822538</v>
      </c>
      <c r="S20" s="103">
        <f t="shared" si="29"/>
        <v>-2.2198977219897773</v>
      </c>
      <c r="T20" s="103">
        <f t="shared" si="30"/>
        <v>-2.2350299941723346</v>
      </c>
      <c r="U20" s="104"/>
      <c r="V20" s="105">
        <f t="shared" si="0"/>
        <v>-4.56216767367515</v>
      </c>
      <c r="W20" s="105">
        <f t="shared" si="1"/>
        <v>-9.56216767367515</v>
      </c>
      <c r="X20" s="105">
        <f t="shared" si="2"/>
        <v>0.43783232632485003</v>
      </c>
      <c r="Y20" s="105">
        <f t="shared" si="3"/>
        <v>-13.333842346214103</v>
      </c>
      <c r="Z20" s="105">
        <f t="shared" si="4"/>
        <v>4.2095069988638034</v>
      </c>
      <c r="AA20" s="105">
        <f t="shared" si="5"/>
        <v>5.9662420382165644</v>
      </c>
      <c r="AB20" s="105">
        <f t="shared" si="6"/>
        <v>0.9662420382165644</v>
      </c>
      <c r="AC20" s="105">
        <f t="shared" si="7"/>
        <v>10.966242038216564</v>
      </c>
      <c r="AD20" s="105">
        <f t="shared" si="8"/>
        <v>-24.585254152183897</v>
      </c>
      <c r="AE20" s="105">
        <f t="shared" si="9"/>
        <v>36.517738228617027</v>
      </c>
      <c r="AF20" s="105">
        <f t="shared" si="10"/>
        <v>-2.1480892356281527</v>
      </c>
      <c r="AG20" s="105">
        <f t="shared" si="11"/>
        <v>-7.1480892356281522</v>
      </c>
      <c r="AH20" s="105">
        <f t="shared" si="12"/>
        <v>2.8519107643718473</v>
      </c>
      <c r="AI20" s="105">
        <f t="shared" si="13"/>
        <v>-8.9222395448011032</v>
      </c>
      <c r="AJ20" s="105">
        <f t="shared" si="14"/>
        <v>4.6260610735447987</v>
      </c>
      <c r="AK20" s="105">
        <f t="shared" si="15"/>
        <v>-2.2269104787788496</v>
      </c>
      <c r="AL20" s="105">
        <f t="shared" si="16"/>
        <v>-7.2269104787788496</v>
      </c>
      <c r="AM20" s="105">
        <f t="shared" si="17"/>
        <v>2.7730895212211504</v>
      </c>
      <c r="AN20" s="105">
        <f t="shared" si="18"/>
        <v>-9.1181820454979317</v>
      </c>
      <c r="AO20" s="105">
        <f t="shared" si="19"/>
        <v>4.6643610879402324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>
      <c r="A21" s="97" t="s">
        <v>96</v>
      </c>
      <c r="B21" s="98" t="s">
        <v>97</v>
      </c>
      <c r="C21" s="133" t="s">
        <v>133</v>
      </c>
      <c r="D21" s="87">
        <v>9</v>
      </c>
      <c r="E21" s="100">
        <v>443.64589999999998</v>
      </c>
      <c r="F21" s="100">
        <f t="shared" si="25"/>
        <v>447</v>
      </c>
      <c r="G21" s="138">
        <v>2.6019000000000001</v>
      </c>
      <c r="H21" s="138">
        <v>0.75219999999999998</v>
      </c>
      <c r="I21" s="101">
        <f t="shared" si="20"/>
        <v>3.3540999999999999</v>
      </c>
      <c r="J21" s="100">
        <f t="shared" si="26"/>
        <v>7538.8001303156589</v>
      </c>
      <c r="K21" s="120"/>
      <c r="L21" s="118">
        <v>446.9</v>
      </c>
      <c r="M21" s="119">
        <v>2.3445</v>
      </c>
      <c r="N21" s="119">
        <v>0.82299999999999995</v>
      </c>
      <c r="O21" s="119">
        <v>3.2642000000000002</v>
      </c>
      <c r="P21" s="106">
        <v>7337</v>
      </c>
      <c r="Q21" s="103">
        <f t="shared" si="31"/>
        <v>-9.8927706675890725</v>
      </c>
      <c r="R21" s="103">
        <f t="shared" si="32"/>
        <v>9.4123903217229419</v>
      </c>
      <c r="S21" s="103">
        <f t="shared" si="29"/>
        <v>-2.6803017202826287</v>
      </c>
      <c r="T21" s="103">
        <f t="shared" si="30"/>
        <v>-2.6768202741463214</v>
      </c>
      <c r="U21" s="104"/>
      <c r="V21" s="105">
        <f t="shared" si="0"/>
        <v>-4.56216767367515</v>
      </c>
      <c r="W21" s="105">
        <f t="shared" si="1"/>
        <v>-9.56216767367515</v>
      </c>
      <c r="X21" s="105">
        <f t="shared" si="2"/>
        <v>0.43783232632485003</v>
      </c>
      <c r="Y21" s="105">
        <f t="shared" si="3"/>
        <v>-13.333842346214103</v>
      </c>
      <c r="Z21" s="105">
        <f t="shared" si="4"/>
        <v>4.2095069988638034</v>
      </c>
      <c r="AA21" s="105">
        <f t="shared" si="5"/>
        <v>5.9662420382165644</v>
      </c>
      <c r="AB21" s="105">
        <f t="shared" si="6"/>
        <v>0.9662420382165644</v>
      </c>
      <c r="AC21" s="105">
        <f t="shared" si="7"/>
        <v>10.966242038216564</v>
      </c>
      <c r="AD21" s="105">
        <f t="shared" si="8"/>
        <v>-24.585254152183897</v>
      </c>
      <c r="AE21" s="105">
        <f t="shared" si="9"/>
        <v>36.517738228617027</v>
      </c>
      <c r="AF21" s="105">
        <f t="shared" si="10"/>
        <v>-2.1480892356281527</v>
      </c>
      <c r="AG21" s="105">
        <f t="shared" si="11"/>
        <v>-7.1480892356281522</v>
      </c>
      <c r="AH21" s="105">
        <f t="shared" si="12"/>
        <v>2.8519107643718473</v>
      </c>
      <c r="AI21" s="105">
        <f t="shared" si="13"/>
        <v>-8.9222395448011032</v>
      </c>
      <c r="AJ21" s="105">
        <f t="shared" si="14"/>
        <v>4.6260610735447987</v>
      </c>
      <c r="AK21" s="105">
        <f t="shared" si="15"/>
        <v>-2.2269104787788496</v>
      </c>
      <c r="AL21" s="105">
        <f t="shared" si="16"/>
        <v>-7.2269104787788496</v>
      </c>
      <c r="AM21" s="105">
        <f t="shared" si="17"/>
        <v>2.7730895212211504</v>
      </c>
      <c r="AN21" s="105">
        <f t="shared" si="18"/>
        <v>-9.1181820454979317</v>
      </c>
      <c r="AO21" s="105">
        <f t="shared" si="19"/>
        <v>4.6643610879402324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>
      <c r="A22" s="97" t="s">
        <v>14</v>
      </c>
      <c r="B22" s="98" t="s">
        <v>49</v>
      </c>
      <c r="C22" s="133" t="s">
        <v>134</v>
      </c>
      <c r="D22" s="134">
        <v>1</v>
      </c>
      <c r="E22" s="100">
        <v>446.36959999999999</v>
      </c>
      <c r="F22" s="100">
        <f t="shared" si="25"/>
        <v>446.4</v>
      </c>
      <c r="G22" s="125">
        <v>2.01E-2</v>
      </c>
      <c r="H22" s="125">
        <v>1.03E-2</v>
      </c>
      <c r="I22" s="101">
        <f t="shared" si="20"/>
        <v>3.04E-2</v>
      </c>
      <c r="J22" s="100">
        <f t="shared" si="26"/>
        <v>68.10324607343864</v>
      </c>
      <c r="K22" s="116"/>
      <c r="L22" s="116">
        <v>446.2</v>
      </c>
      <c r="M22" s="117">
        <v>1.9900000000000001E-2</v>
      </c>
      <c r="N22" s="117">
        <v>9.4999999999999998E-3</v>
      </c>
      <c r="O22" s="117">
        <v>2.9399870000000002E-2</v>
      </c>
      <c r="P22" s="102">
        <v>66</v>
      </c>
      <c r="Q22" s="103">
        <f t="shared" si="31"/>
        <v>-0.99502487562188446</v>
      </c>
      <c r="R22" s="103">
        <f t="shared" si="32"/>
        <v>-7.7669902912621396</v>
      </c>
      <c r="S22" s="103">
        <f t="shared" si="29"/>
        <v>-3.2899013157894683</v>
      </c>
      <c r="T22" s="103">
        <f t="shared" si="30"/>
        <v>-3.0883198594830858</v>
      </c>
      <c r="U22" s="104"/>
      <c r="V22" s="105">
        <f t="shared" si="0"/>
        <v>-4.56216767367515</v>
      </c>
      <c r="W22" s="105">
        <f t="shared" si="1"/>
        <v>-9.56216767367515</v>
      </c>
      <c r="X22" s="105">
        <f t="shared" si="2"/>
        <v>0.43783232632485003</v>
      </c>
      <c r="Y22" s="105">
        <f t="shared" si="3"/>
        <v>-13.333842346214103</v>
      </c>
      <c r="Z22" s="105">
        <f t="shared" si="4"/>
        <v>4.2095069988638034</v>
      </c>
      <c r="AA22" s="105">
        <f t="shared" si="5"/>
        <v>5.9662420382165644</v>
      </c>
      <c r="AB22" s="105">
        <f t="shared" si="6"/>
        <v>0.9662420382165644</v>
      </c>
      <c r="AC22" s="105">
        <f t="shared" si="7"/>
        <v>10.966242038216564</v>
      </c>
      <c r="AD22" s="105">
        <f t="shared" si="8"/>
        <v>-24.585254152183897</v>
      </c>
      <c r="AE22" s="105">
        <f t="shared" si="9"/>
        <v>36.517738228617027</v>
      </c>
      <c r="AF22" s="105">
        <f t="shared" si="10"/>
        <v>-2.1480892356281527</v>
      </c>
      <c r="AG22" s="105">
        <f t="shared" si="11"/>
        <v>-7.1480892356281522</v>
      </c>
      <c r="AH22" s="105">
        <f t="shared" si="12"/>
        <v>2.8519107643718473</v>
      </c>
      <c r="AI22" s="105">
        <f t="shared" si="13"/>
        <v>-8.9222395448011032</v>
      </c>
      <c r="AJ22" s="105">
        <f t="shared" si="14"/>
        <v>4.6260610735447987</v>
      </c>
      <c r="AK22" s="105">
        <f t="shared" si="15"/>
        <v>-2.2269104787788496</v>
      </c>
      <c r="AL22" s="105">
        <f t="shared" si="16"/>
        <v>-7.2269104787788496</v>
      </c>
      <c r="AM22" s="105">
        <f t="shared" si="17"/>
        <v>2.7730895212211504</v>
      </c>
      <c r="AN22" s="105">
        <f t="shared" si="18"/>
        <v>-9.1181820454979317</v>
      </c>
      <c r="AO22" s="105">
        <f t="shared" si="19"/>
        <v>4.6643610879402324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>
      <c r="A23" s="97" t="s">
        <v>14</v>
      </c>
      <c r="B23" s="98" t="s">
        <v>49</v>
      </c>
      <c r="C23" s="133" t="s">
        <v>134</v>
      </c>
      <c r="D23" s="87">
        <v>2</v>
      </c>
      <c r="E23" s="100">
        <v>446.15399999999994</v>
      </c>
      <c r="F23" s="100">
        <f t="shared" si="25"/>
        <v>446.19999999999993</v>
      </c>
      <c r="G23" s="125">
        <v>3.0099999999999998E-2</v>
      </c>
      <c r="H23" s="125">
        <v>1.5900000000000001E-2</v>
      </c>
      <c r="I23" s="101">
        <f t="shared" si="20"/>
        <v>4.5999999999999999E-2</v>
      </c>
      <c r="J23" s="100">
        <f t="shared" si="26"/>
        <v>103.09940127755701</v>
      </c>
      <c r="K23" s="118"/>
      <c r="L23" s="118">
        <v>446</v>
      </c>
      <c r="M23" s="119">
        <v>2.8400000000000002E-2</v>
      </c>
      <c r="N23" s="119">
        <v>1.67E-2</v>
      </c>
      <c r="O23" s="119">
        <v>4.5101170000000003E-2</v>
      </c>
      <c r="P23" s="106">
        <v>101</v>
      </c>
      <c r="Q23" s="103">
        <f t="shared" si="31"/>
        <v>-5.6478405315614513</v>
      </c>
      <c r="R23" s="103">
        <f t="shared" si="32"/>
        <v>5.031446540880494</v>
      </c>
      <c r="S23" s="103">
        <f t="shared" si="29"/>
        <v>-1.9539782608695573</v>
      </c>
      <c r="T23" s="103">
        <f t="shared" si="30"/>
        <v>-2.0362885249984584</v>
      </c>
      <c r="U23" s="104"/>
      <c r="V23" s="105">
        <f t="shared" si="0"/>
        <v>-4.56216767367515</v>
      </c>
      <c r="W23" s="105">
        <f t="shared" si="1"/>
        <v>-9.56216767367515</v>
      </c>
      <c r="X23" s="105">
        <f t="shared" si="2"/>
        <v>0.43783232632485003</v>
      </c>
      <c r="Y23" s="105">
        <f t="shared" si="3"/>
        <v>-13.333842346214103</v>
      </c>
      <c r="Z23" s="105">
        <f t="shared" si="4"/>
        <v>4.2095069988638034</v>
      </c>
      <c r="AA23" s="105">
        <f t="shared" si="5"/>
        <v>5.9662420382165644</v>
      </c>
      <c r="AB23" s="105">
        <f t="shared" si="6"/>
        <v>0.9662420382165644</v>
      </c>
      <c r="AC23" s="105">
        <f t="shared" si="7"/>
        <v>10.966242038216564</v>
      </c>
      <c r="AD23" s="105">
        <f t="shared" si="8"/>
        <v>-24.585254152183897</v>
      </c>
      <c r="AE23" s="105">
        <f t="shared" si="9"/>
        <v>36.517738228617027</v>
      </c>
      <c r="AF23" s="105">
        <f t="shared" si="10"/>
        <v>-2.1480892356281527</v>
      </c>
      <c r="AG23" s="105">
        <f t="shared" si="11"/>
        <v>-7.1480892356281522</v>
      </c>
      <c r="AH23" s="105">
        <f t="shared" si="12"/>
        <v>2.8519107643718473</v>
      </c>
      <c r="AI23" s="105">
        <f t="shared" si="13"/>
        <v>-8.9222395448011032</v>
      </c>
      <c r="AJ23" s="105">
        <f t="shared" si="14"/>
        <v>4.6260610735447987</v>
      </c>
      <c r="AK23" s="105">
        <f t="shared" si="15"/>
        <v>-2.2269104787788496</v>
      </c>
      <c r="AL23" s="105">
        <f t="shared" si="16"/>
        <v>-7.2269104787788496</v>
      </c>
      <c r="AM23" s="105">
        <f t="shared" si="17"/>
        <v>2.7730895212211504</v>
      </c>
      <c r="AN23" s="105">
        <f t="shared" si="18"/>
        <v>-9.1181820454979317</v>
      </c>
      <c r="AO23" s="105">
        <f t="shared" si="19"/>
        <v>4.6643610879402324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>
      <c r="A24" s="97" t="s">
        <v>14</v>
      </c>
      <c r="B24" s="98" t="s">
        <v>49</v>
      </c>
      <c r="C24" s="133" t="s">
        <v>134</v>
      </c>
      <c r="D24" s="87">
        <v>3</v>
      </c>
      <c r="E24" s="100">
        <v>446.40969999999999</v>
      </c>
      <c r="F24" s="100">
        <f t="shared" si="25"/>
        <v>446.5</v>
      </c>
      <c r="G24" s="125">
        <v>6.9900000000000004E-2</v>
      </c>
      <c r="H24" s="125">
        <v>2.0400000000000001E-2</v>
      </c>
      <c r="I24" s="101">
        <f t="shared" si="20"/>
        <v>9.0300000000000005E-2</v>
      </c>
      <c r="J24" s="100">
        <f t="shared" si="26"/>
        <v>202.26511082085656</v>
      </c>
      <c r="K24" s="118"/>
      <c r="L24" s="118">
        <v>446.3</v>
      </c>
      <c r="M24" s="119">
        <v>6.6600000000000006E-2</v>
      </c>
      <c r="N24" s="119">
        <v>1.8599999999999998E-2</v>
      </c>
      <c r="O24" s="119">
        <v>8.5199360000000002E-2</v>
      </c>
      <c r="P24" s="106">
        <v>191</v>
      </c>
      <c r="Q24" s="103">
        <f t="shared" si="31"/>
        <v>-4.7210300429184509</v>
      </c>
      <c r="R24" s="103">
        <f t="shared" si="32"/>
        <v>-8.8235294117647207</v>
      </c>
      <c r="S24" s="103">
        <f t="shared" si="29"/>
        <v>-5.6485492801771908</v>
      </c>
      <c r="T24" s="103">
        <f t="shared" si="30"/>
        <v>-5.5694779861633767</v>
      </c>
      <c r="U24" s="104"/>
      <c r="V24" s="105">
        <f t="shared" si="0"/>
        <v>-4.56216767367515</v>
      </c>
      <c r="W24" s="105">
        <f t="shared" si="1"/>
        <v>-9.56216767367515</v>
      </c>
      <c r="X24" s="105">
        <f t="shared" si="2"/>
        <v>0.43783232632485003</v>
      </c>
      <c r="Y24" s="105">
        <f t="shared" si="3"/>
        <v>-13.333842346214103</v>
      </c>
      <c r="Z24" s="105">
        <f t="shared" si="4"/>
        <v>4.2095069988638034</v>
      </c>
      <c r="AA24" s="105">
        <f t="shared" si="5"/>
        <v>5.9662420382165644</v>
      </c>
      <c r="AB24" s="105">
        <f t="shared" si="6"/>
        <v>0.9662420382165644</v>
      </c>
      <c r="AC24" s="105">
        <f t="shared" si="7"/>
        <v>10.966242038216564</v>
      </c>
      <c r="AD24" s="105">
        <f t="shared" si="8"/>
        <v>-24.585254152183897</v>
      </c>
      <c r="AE24" s="105">
        <f t="shared" si="9"/>
        <v>36.517738228617027</v>
      </c>
      <c r="AF24" s="105">
        <f t="shared" si="10"/>
        <v>-2.1480892356281527</v>
      </c>
      <c r="AG24" s="105">
        <f t="shared" si="11"/>
        <v>-7.1480892356281522</v>
      </c>
      <c r="AH24" s="105">
        <f t="shared" si="12"/>
        <v>2.8519107643718473</v>
      </c>
      <c r="AI24" s="105">
        <f t="shared" si="13"/>
        <v>-8.9222395448011032</v>
      </c>
      <c r="AJ24" s="105">
        <f t="shared" si="14"/>
        <v>4.6260610735447987</v>
      </c>
      <c r="AK24" s="105">
        <f t="shared" si="15"/>
        <v>-2.2269104787788496</v>
      </c>
      <c r="AL24" s="105">
        <f t="shared" si="16"/>
        <v>-7.2269104787788496</v>
      </c>
      <c r="AM24" s="105">
        <f t="shared" si="17"/>
        <v>2.7730895212211504</v>
      </c>
      <c r="AN24" s="105">
        <f t="shared" si="18"/>
        <v>-9.1181820454979317</v>
      </c>
      <c r="AO24" s="105">
        <f t="shared" si="19"/>
        <v>4.6643610879402324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>
      <c r="A25" s="97" t="s">
        <v>14</v>
      </c>
      <c r="B25" s="98" t="s">
        <v>49</v>
      </c>
      <c r="C25" s="133" t="s">
        <v>134</v>
      </c>
      <c r="D25" s="87">
        <v>4</v>
      </c>
      <c r="E25" s="100">
        <v>446.4294999999999</v>
      </c>
      <c r="F25" s="100">
        <f t="shared" si="25"/>
        <v>446.69999999999993</v>
      </c>
      <c r="G25" s="125">
        <v>0.2205</v>
      </c>
      <c r="H25" s="125">
        <v>0.05</v>
      </c>
      <c r="I25" s="101">
        <f t="shared" si="20"/>
        <v>0.27050000000000002</v>
      </c>
      <c r="J25" s="100">
        <f t="shared" si="26"/>
        <v>605.7802232949291</v>
      </c>
      <c r="K25" s="118"/>
      <c r="L25" s="118">
        <v>446.5</v>
      </c>
      <c r="M25" s="119">
        <v>0.21249999999999999</v>
      </c>
      <c r="N25" s="119">
        <v>5.0299999999999997E-2</v>
      </c>
      <c r="O25" s="119">
        <v>0.26279829999999998</v>
      </c>
      <c r="P25" s="106">
        <v>589</v>
      </c>
      <c r="Q25" s="103">
        <f t="shared" si="31"/>
        <v>-3.6281179138322024</v>
      </c>
      <c r="R25" s="103">
        <f t="shared" si="32"/>
        <v>0.59999999999998943</v>
      </c>
      <c r="S25" s="103">
        <f t="shared" si="29"/>
        <v>-2.8472088724584226</v>
      </c>
      <c r="T25" s="103">
        <f t="shared" si="30"/>
        <v>-2.7700183415792217</v>
      </c>
      <c r="U25" s="104"/>
      <c r="V25" s="105">
        <f t="shared" si="0"/>
        <v>-4.56216767367515</v>
      </c>
      <c r="W25" s="105">
        <f t="shared" si="1"/>
        <v>-9.56216767367515</v>
      </c>
      <c r="X25" s="105">
        <f t="shared" si="2"/>
        <v>0.43783232632485003</v>
      </c>
      <c r="Y25" s="105">
        <f t="shared" si="3"/>
        <v>-13.333842346214103</v>
      </c>
      <c r="Z25" s="105">
        <f t="shared" si="4"/>
        <v>4.2095069988638034</v>
      </c>
      <c r="AA25" s="105">
        <f t="shared" si="5"/>
        <v>5.9662420382165644</v>
      </c>
      <c r="AB25" s="105">
        <f t="shared" si="6"/>
        <v>0.9662420382165644</v>
      </c>
      <c r="AC25" s="105">
        <f t="shared" si="7"/>
        <v>10.966242038216564</v>
      </c>
      <c r="AD25" s="105">
        <f t="shared" si="8"/>
        <v>-24.585254152183897</v>
      </c>
      <c r="AE25" s="105">
        <f t="shared" si="9"/>
        <v>36.517738228617027</v>
      </c>
      <c r="AF25" s="105">
        <f t="shared" si="10"/>
        <v>-2.1480892356281527</v>
      </c>
      <c r="AG25" s="105">
        <f t="shared" si="11"/>
        <v>-7.1480892356281522</v>
      </c>
      <c r="AH25" s="105">
        <f t="shared" si="12"/>
        <v>2.8519107643718473</v>
      </c>
      <c r="AI25" s="105">
        <f t="shared" si="13"/>
        <v>-8.9222395448011032</v>
      </c>
      <c r="AJ25" s="105">
        <f t="shared" si="14"/>
        <v>4.6260610735447987</v>
      </c>
      <c r="AK25" s="105">
        <f t="shared" si="15"/>
        <v>-2.2269104787788496</v>
      </c>
      <c r="AL25" s="105">
        <f t="shared" si="16"/>
        <v>-7.2269104787788496</v>
      </c>
      <c r="AM25" s="105">
        <f t="shared" si="17"/>
        <v>2.7730895212211504</v>
      </c>
      <c r="AN25" s="105">
        <f t="shared" si="18"/>
        <v>-9.1181820454979317</v>
      </c>
      <c r="AO25" s="105">
        <f t="shared" si="19"/>
        <v>4.6643610879402324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>
      <c r="A26" s="97" t="s">
        <v>14</v>
      </c>
      <c r="B26" s="98" t="s">
        <v>49</v>
      </c>
      <c r="C26" s="133" t="s">
        <v>134</v>
      </c>
      <c r="D26" s="87">
        <v>5</v>
      </c>
      <c r="E26" s="100">
        <v>446.1583</v>
      </c>
      <c r="F26" s="100">
        <f t="shared" si="25"/>
        <v>446.6</v>
      </c>
      <c r="G26" s="125">
        <v>0.3604</v>
      </c>
      <c r="H26" s="125">
        <v>8.1299999999999997E-2</v>
      </c>
      <c r="I26" s="101">
        <f t="shared" si="20"/>
        <v>0.44169999999999998</v>
      </c>
      <c r="J26" s="100">
        <f t="shared" si="26"/>
        <v>989.63762698464757</v>
      </c>
      <c r="K26" s="118"/>
      <c r="L26" s="118">
        <v>446.4</v>
      </c>
      <c r="M26" s="119">
        <v>0.35010000000000002</v>
      </c>
      <c r="N26" s="119">
        <v>8.0399999999999999E-2</v>
      </c>
      <c r="O26" s="119">
        <v>0.43049999999999999</v>
      </c>
      <c r="P26" s="106">
        <v>965</v>
      </c>
      <c r="Q26" s="103">
        <f t="shared" si="31"/>
        <v>-2.8579356270810146</v>
      </c>
      <c r="R26" s="103">
        <f t="shared" si="32"/>
        <v>-1.1070110701106988</v>
      </c>
      <c r="S26" s="103">
        <f t="shared" si="29"/>
        <v>-2.5356576862123585</v>
      </c>
      <c r="T26" s="103">
        <f t="shared" si="30"/>
        <v>-2.4895604525180182</v>
      </c>
      <c r="U26" s="104"/>
      <c r="V26" s="105">
        <f t="shared" si="0"/>
        <v>-4.56216767367515</v>
      </c>
      <c r="W26" s="105">
        <f t="shared" si="1"/>
        <v>-9.56216767367515</v>
      </c>
      <c r="X26" s="105">
        <f t="shared" si="2"/>
        <v>0.43783232632485003</v>
      </c>
      <c r="Y26" s="105">
        <f t="shared" si="3"/>
        <v>-13.333842346214103</v>
      </c>
      <c r="Z26" s="105">
        <f t="shared" si="4"/>
        <v>4.2095069988638034</v>
      </c>
      <c r="AA26" s="105">
        <f t="shared" si="5"/>
        <v>5.9662420382165644</v>
      </c>
      <c r="AB26" s="105">
        <f t="shared" si="6"/>
        <v>0.9662420382165644</v>
      </c>
      <c r="AC26" s="105">
        <f t="shared" si="7"/>
        <v>10.966242038216564</v>
      </c>
      <c r="AD26" s="105">
        <f t="shared" si="8"/>
        <v>-24.585254152183897</v>
      </c>
      <c r="AE26" s="105">
        <f t="shared" si="9"/>
        <v>36.517738228617027</v>
      </c>
      <c r="AF26" s="105">
        <f t="shared" si="10"/>
        <v>-2.1480892356281527</v>
      </c>
      <c r="AG26" s="105">
        <f t="shared" si="11"/>
        <v>-7.1480892356281522</v>
      </c>
      <c r="AH26" s="105">
        <f t="shared" si="12"/>
        <v>2.8519107643718473</v>
      </c>
      <c r="AI26" s="105">
        <f t="shared" si="13"/>
        <v>-8.9222395448011032</v>
      </c>
      <c r="AJ26" s="105">
        <f t="shared" si="14"/>
        <v>4.6260610735447987</v>
      </c>
      <c r="AK26" s="105">
        <f t="shared" si="15"/>
        <v>-2.2269104787788496</v>
      </c>
      <c r="AL26" s="105">
        <f t="shared" si="16"/>
        <v>-7.2269104787788496</v>
      </c>
      <c r="AM26" s="105">
        <f t="shared" si="17"/>
        <v>2.7730895212211504</v>
      </c>
      <c r="AN26" s="105">
        <f t="shared" si="18"/>
        <v>-9.1181820454979317</v>
      </c>
      <c r="AO26" s="105">
        <f t="shared" si="19"/>
        <v>4.6643610879402324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>
      <c r="A27" s="97" t="s">
        <v>14</v>
      </c>
      <c r="B27" s="98" t="s">
        <v>49</v>
      </c>
      <c r="C27" s="133" t="s">
        <v>134</v>
      </c>
      <c r="D27" s="87">
        <v>6</v>
      </c>
      <c r="E27" s="100">
        <v>446.4683</v>
      </c>
      <c r="F27" s="100">
        <f t="shared" si="25"/>
        <v>447.09999999999997</v>
      </c>
      <c r="G27" s="125">
        <v>0.50139999999999996</v>
      </c>
      <c r="H27" s="125">
        <v>0.1303</v>
      </c>
      <c r="I27" s="101">
        <f t="shared" si="20"/>
        <v>0.63169999999999993</v>
      </c>
      <c r="J27" s="100">
        <f t="shared" si="26"/>
        <v>1414.1270287091352</v>
      </c>
      <c r="K27" s="118"/>
      <c r="L27" s="118">
        <v>446.8</v>
      </c>
      <c r="M27" s="119">
        <v>0.49049999999999999</v>
      </c>
      <c r="N27" s="119">
        <v>0.129</v>
      </c>
      <c r="O27" s="119">
        <v>0.61949920000000003</v>
      </c>
      <c r="P27" s="106">
        <v>1388</v>
      </c>
      <c r="Q27" s="103">
        <f t="shared" si="31"/>
        <v>-2.1739130434782541</v>
      </c>
      <c r="R27" s="103">
        <f t="shared" si="32"/>
        <v>-0.99769762087490066</v>
      </c>
      <c r="S27" s="103">
        <f t="shared" si="29"/>
        <v>-1.9314231438974043</v>
      </c>
      <c r="T27" s="103">
        <f t="shared" si="30"/>
        <v>-1.8475729675420209</v>
      </c>
      <c r="U27" s="104"/>
      <c r="V27" s="105">
        <f t="shared" si="0"/>
        <v>-4.56216767367515</v>
      </c>
      <c r="W27" s="105">
        <f t="shared" si="1"/>
        <v>-9.56216767367515</v>
      </c>
      <c r="X27" s="105">
        <f t="shared" si="2"/>
        <v>0.43783232632485003</v>
      </c>
      <c r="Y27" s="105">
        <f t="shared" si="3"/>
        <v>-13.333842346214103</v>
      </c>
      <c r="Z27" s="105">
        <f t="shared" si="4"/>
        <v>4.2095069988638034</v>
      </c>
      <c r="AA27" s="105">
        <f t="shared" si="5"/>
        <v>5.9662420382165644</v>
      </c>
      <c r="AB27" s="105">
        <f t="shared" si="6"/>
        <v>0.9662420382165644</v>
      </c>
      <c r="AC27" s="105">
        <f t="shared" si="7"/>
        <v>10.966242038216564</v>
      </c>
      <c r="AD27" s="105">
        <f t="shared" si="8"/>
        <v>-24.585254152183897</v>
      </c>
      <c r="AE27" s="105">
        <f t="shared" si="9"/>
        <v>36.517738228617027</v>
      </c>
      <c r="AF27" s="105">
        <f t="shared" si="10"/>
        <v>-2.1480892356281527</v>
      </c>
      <c r="AG27" s="105">
        <f t="shared" si="11"/>
        <v>-7.1480892356281522</v>
      </c>
      <c r="AH27" s="105">
        <f t="shared" si="12"/>
        <v>2.8519107643718473</v>
      </c>
      <c r="AI27" s="105">
        <f t="shared" si="13"/>
        <v>-8.9222395448011032</v>
      </c>
      <c r="AJ27" s="105">
        <f t="shared" si="14"/>
        <v>4.6260610735447987</v>
      </c>
      <c r="AK27" s="105">
        <f t="shared" si="15"/>
        <v>-2.2269104787788496</v>
      </c>
      <c r="AL27" s="105">
        <f t="shared" si="16"/>
        <v>-7.2269104787788496</v>
      </c>
      <c r="AM27" s="105">
        <f t="shared" si="17"/>
        <v>2.7730895212211504</v>
      </c>
      <c r="AN27" s="105">
        <f t="shared" si="18"/>
        <v>-9.1181820454979317</v>
      </c>
      <c r="AO27" s="105">
        <f t="shared" si="19"/>
        <v>4.6643610879402324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>
      <c r="A28" s="97" t="s">
        <v>14</v>
      </c>
      <c r="B28" s="98" t="s">
        <v>49</v>
      </c>
      <c r="C28" s="133" t="s">
        <v>134</v>
      </c>
      <c r="D28" s="87">
        <v>7</v>
      </c>
      <c r="E28" s="100">
        <v>446.23829999999998</v>
      </c>
      <c r="F28" s="100">
        <f t="shared" si="25"/>
        <v>448.2</v>
      </c>
      <c r="G28" s="125">
        <v>1.6008</v>
      </c>
      <c r="H28" s="125">
        <v>0.3609</v>
      </c>
      <c r="I28" s="101">
        <f t="shared" si="20"/>
        <v>1.9617</v>
      </c>
      <c r="J28" s="100">
        <f t="shared" si="26"/>
        <v>4388.8007744671231</v>
      </c>
      <c r="K28" s="118"/>
      <c r="L28" s="118">
        <v>448</v>
      </c>
      <c r="M28" s="119">
        <v>1.4231</v>
      </c>
      <c r="N28" s="119">
        <v>0.41670000000000001</v>
      </c>
      <c r="O28" s="119">
        <v>1.8398300000000001</v>
      </c>
      <c r="P28" s="106">
        <v>4117</v>
      </c>
      <c r="Q28" s="103">
        <f t="shared" si="31"/>
        <v>-11.100699650174912</v>
      </c>
      <c r="R28" s="103">
        <f t="shared" si="32"/>
        <v>15.461346633416465</v>
      </c>
      <c r="S28" s="103">
        <f t="shared" si="29"/>
        <v>-6.2124687770810993</v>
      </c>
      <c r="T28" s="103">
        <f t="shared" si="30"/>
        <v>-6.1930533745889722</v>
      </c>
      <c r="U28" s="104"/>
      <c r="V28" s="105">
        <f t="shared" si="0"/>
        <v>-4.56216767367515</v>
      </c>
      <c r="W28" s="105">
        <f t="shared" si="1"/>
        <v>-9.56216767367515</v>
      </c>
      <c r="X28" s="105">
        <f t="shared" si="2"/>
        <v>0.43783232632485003</v>
      </c>
      <c r="Y28" s="105">
        <f t="shared" si="3"/>
        <v>-13.333842346214103</v>
      </c>
      <c r="Z28" s="105">
        <f t="shared" si="4"/>
        <v>4.2095069988638034</v>
      </c>
      <c r="AA28" s="105">
        <f t="shared" si="5"/>
        <v>5.9662420382165644</v>
      </c>
      <c r="AB28" s="105">
        <f t="shared" si="6"/>
        <v>0.9662420382165644</v>
      </c>
      <c r="AC28" s="105">
        <f t="shared" si="7"/>
        <v>10.966242038216564</v>
      </c>
      <c r="AD28" s="105">
        <f t="shared" si="8"/>
        <v>-24.585254152183897</v>
      </c>
      <c r="AE28" s="105">
        <f t="shared" si="9"/>
        <v>36.517738228617027</v>
      </c>
      <c r="AF28" s="105">
        <f t="shared" si="10"/>
        <v>-2.1480892356281527</v>
      </c>
      <c r="AG28" s="105">
        <f t="shared" si="11"/>
        <v>-7.1480892356281522</v>
      </c>
      <c r="AH28" s="105">
        <f t="shared" si="12"/>
        <v>2.8519107643718473</v>
      </c>
      <c r="AI28" s="105">
        <f t="shared" si="13"/>
        <v>-8.9222395448011032</v>
      </c>
      <c r="AJ28" s="105">
        <f t="shared" si="14"/>
        <v>4.6260610735447987</v>
      </c>
      <c r="AK28" s="105">
        <f t="shared" si="15"/>
        <v>-2.2269104787788496</v>
      </c>
      <c r="AL28" s="105">
        <f t="shared" si="16"/>
        <v>-7.2269104787788496</v>
      </c>
      <c r="AM28" s="105">
        <f t="shared" si="17"/>
        <v>2.7730895212211504</v>
      </c>
      <c r="AN28" s="105">
        <f t="shared" si="18"/>
        <v>-9.1181820454979317</v>
      </c>
      <c r="AO28" s="105">
        <f t="shared" si="19"/>
        <v>4.6643610879402324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>
      <c r="A29" s="97" t="s">
        <v>14</v>
      </c>
      <c r="B29" s="98" t="s">
        <v>49</v>
      </c>
      <c r="C29" s="133" t="s">
        <v>134</v>
      </c>
      <c r="D29" s="87">
        <v>8</v>
      </c>
      <c r="E29" s="100">
        <v>446.11840000000007</v>
      </c>
      <c r="F29" s="100">
        <f t="shared" si="25"/>
        <v>448.7000000000001</v>
      </c>
      <c r="G29" s="125">
        <v>2.1006999999999998</v>
      </c>
      <c r="H29" s="125">
        <v>0.48089999999999999</v>
      </c>
      <c r="I29" s="101">
        <f t="shared" si="20"/>
        <v>2.5815999999999999</v>
      </c>
      <c r="J29" s="100">
        <f t="shared" si="26"/>
        <v>5774.1949603152425</v>
      </c>
      <c r="K29" s="118"/>
      <c r="L29" s="118">
        <v>448.4</v>
      </c>
      <c r="M29" s="119">
        <v>1.8957999999999999</v>
      </c>
      <c r="N29" s="119">
        <v>0.55159999999999998</v>
      </c>
      <c r="O29" s="119">
        <v>2.4474230000000001</v>
      </c>
      <c r="P29" s="106">
        <v>5477</v>
      </c>
      <c r="Q29" s="103">
        <f t="shared" si="31"/>
        <v>-9.7538915599561982</v>
      </c>
      <c r="R29" s="103">
        <f t="shared" si="32"/>
        <v>14.701601164483257</v>
      </c>
      <c r="S29" s="103">
        <f t="shared" si="29"/>
        <v>-5.1974356987914385</v>
      </c>
      <c r="T29" s="103">
        <f t="shared" si="30"/>
        <v>-5.1469505681362913</v>
      </c>
      <c r="U29" s="104"/>
      <c r="V29" s="105">
        <f t="shared" si="0"/>
        <v>-4.56216767367515</v>
      </c>
      <c r="W29" s="105">
        <f t="shared" si="1"/>
        <v>-9.56216767367515</v>
      </c>
      <c r="X29" s="105">
        <f t="shared" si="2"/>
        <v>0.43783232632485003</v>
      </c>
      <c r="Y29" s="105">
        <f t="shared" si="3"/>
        <v>-13.333842346214103</v>
      </c>
      <c r="Z29" s="105">
        <f t="shared" si="4"/>
        <v>4.2095069988638034</v>
      </c>
      <c r="AA29" s="105">
        <f t="shared" si="5"/>
        <v>5.9662420382165644</v>
      </c>
      <c r="AB29" s="105">
        <f t="shared" si="6"/>
        <v>0.9662420382165644</v>
      </c>
      <c r="AC29" s="105">
        <f t="shared" si="7"/>
        <v>10.966242038216564</v>
      </c>
      <c r="AD29" s="105">
        <f t="shared" si="8"/>
        <v>-24.585254152183897</v>
      </c>
      <c r="AE29" s="105">
        <f t="shared" si="9"/>
        <v>36.517738228617027</v>
      </c>
      <c r="AF29" s="105">
        <f t="shared" si="10"/>
        <v>-2.1480892356281527</v>
      </c>
      <c r="AG29" s="105">
        <f t="shared" si="11"/>
        <v>-7.1480892356281522</v>
      </c>
      <c r="AH29" s="105">
        <f t="shared" si="12"/>
        <v>2.8519107643718473</v>
      </c>
      <c r="AI29" s="105">
        <f t="shared" si="13"/>
        <v>-8.9222395448011032</v>
      </c>
      <c r="AJ29" s="105">
        <f t="shared" si="14"/>
        <v>4.6260610735447987</v>
      </c>
      <c r="AK29" s="105">
        <f t="shared" si="15"/>
        <v>-2.2269104787788496</v>
      </c>
      <c r="AL29" s="105">
        <f t="shared" si="16"/>
        <v>-7.2269104787788496</v>
      </c>
      <c r="AM29" s="105">
        <f t="shared" si="17"/>
        <v>2.7730895212211504</v>
      </c>
      <c r="AN29" s="105">
        <f t="shared" si="18"/>
        <v>-9.1181820454979317</v>
      </c>
      <c r="AO29" s="105">
        <f t="shared" si="19"/>
        <v>4.6643610879402324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>
      <c r="A30" s="97" t="s">
        <v>14</v>
      </c>
      <c r="B30" s="98" t="s">
        <v>49</v>
      </c>
      <c r="C30" s="133" t="s">
        <v>134</v>
      </c>
      <c r="D30" s="87">
        <v>9</v>
      </c>
      <c r="E30" s="100">
        <v>446.4468</v>
      </c>
      <c r="F30" s="100">
        <f t="shared" si="25"/>
        <v>449.79999999999995</v>
      </c>
      <c r="G30" s="125">
        <v>2.6019999999999999</v>
      </c>
      <c r="H30" s="125">
        <v>0.75119999999999998</v>
      </c>
      <c r="I30" s="101">
        <f t="shared" si="20"/>
        <v>3.3531999999999997</v>
      </c>
      <c r="J30" s="100">
        <f t="shared" si="26"/>
        <v>7489.6326866828567</v>
      </c>
      <c r="K30" s="118"/>
      <c r="L30" s="118">
        <v>449.5</v>
      </c>
      <c r="M30" s="119">
        <v>2.3706</v>
      </c>
      <c r="N30" s="119">
        <v>0.82530000000000003</v>
      </c>
      <c r="O30" s="119">
        <v>3.195932</v>
      </c>
      <c r="P30" s="106">
        <v>7142</v>
      </c>
      <c r="Q30" s="103">
        <f t="shared" si="31"/>
        <v>-8.893159108378164</v>
      </c>
      <c r="R30" s="103">
        <f t="shared" si="32"/>
        <v>9.8642172523961733</v>
      </c>
      <c r="S30" s="103">
        <f t="shared" si="29"/>
        <v>-4.690087080997249</v>
      </c>
      <c r="T30" s="103">
        <f t="shared" si="30"/>
        <v>-4.6415184993113794</v>
      </c>
      <c r="U30" s="104"/>
      <c r="V30" s="105">
        <f t="shared" si="0"/>
        <v>-4.56216767367515</v>
      </c>
      <c r="W30" s="105">
        <f t="shared" si="1"/>
        <v>-9.56216767367515</v>
      </c>
      <c r="X30" s="105">
        <f t="shared" si="2"/>
        <v>0.43783232632485003</v>
      </c>
      <c r="Y30" s="105">
        <f t="shared" si="3"/>
        <v>-13.333842346214103</v>
      </c>
      <c r="Z30" s="105">
        <f t="shared" si="4"/>
        <v>4.2095069988638034</v>
      </c>
      <c r="AA30" s="105">
        <f t="shared" si="5"/>
        <v>5.9662420382165644</v>
      </c>
      <c r="AB30" s="105">
        <f t="shared" si="6"/>
        <v>0.9662420382165644</v>
      </c>
      <c r="AC30" s="105">
        <f t="shared" si="7"/>
        <v>10.966242038216564</v>
      </c>
      <c r="AD30" s="105">
        <f t="shared" si="8"/>
        <v>-24.585254152183897</v>
      </c>
      <c r="AE30" s="105">
        <f t="shared" si="9"/>
        <v>36.517738228617027</v>
      </c>
      <c r="AF30" s="105">
        <f t="shared" si="10"/>
        <v>-2.1480892356281527</v>
      </c>
      <c r="AG30" s="105">
        <f t="shared" si="11"/>
        <v>-7.1480892356281522</v>
      </c>
      <c r="AH30" s="105">
        <f t="shared" si="12"/>
        <v>2.8519107643718473</v>
      </c>
      <c r="AI30" s="105">
        <f t="shared" si="13"/>
        <v>-8.9222395448011032</v>
      </c>
      <c r="AJ30" s="105">
        <f t="shared" si="14"/>
        <v>4.6260610735447987</v>
      </c>
      <c r="AK30" s="105">
        <f t="shared" si="15"/>
        <v>-2.2269104787788496</v>
      </c>
      <c r="AL30" s="105">
        <f t="shared" si="16"/>
        <v>-7.2269104787788496</v>
      </c>
      <c r="AM30" s="105">
        <f t="shared" si="17"/>
        <v>2.7730895212211504</v>
      </c>
      <c r="AN30" s="105">
        <f t="shared" si="18"/>
        <v>-9.1181820454979317</v>
      </c>
      <c r="AO30" s="105">
        <f t="shared" si="19"/>
        <v>4.6643610879402324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>
      <c r="A31" s="97" t="s">
        <v>15</v>
      </c>
      <c r="B31" s="98" t="s">
        <v>50</v>
      </c>
      <c r="C31" s="133" t="s">
        <v>126</v>
      </c>
      <c r="D31" s="134">
        <v>1</v>
      </c>
      <c r="E31" s="100">
        <v>446.26989999999995</v>
      </c>
      <c r="F31" s="100">
        <f t="shared" si="25"/>
        <v>446.29999999999995</v>
      </c>
      <c r="G31" s="138">
        <v>1.9900000000000001E-2</v>
      </c>
      <c r="H31" s="138">
        <v>1.0200000000000001E-2</v>
      </c>
      <c r="I31" s="101">
        <f t="shared" si="20"/>
        <v>3.0100000000000002E-2</v>
      </c>
      <c r="J31" s="100">
        <f t="shared" si="26"/>
        <v>67.446255912250422</v>
      </c>
      <c r="K31" s="116">
        <v>446.1</v>
      </c>
      <c r="L31" s="116">
        <v>446.1</v>
      </c>
      <c r="M31" s="117">
        <v>1.9E-2</v>
      </c>
      <c r="N31" s="117">
        <v>1.01E-2</v>
      </c>
      <c r="O31" s="117">
        <v>2.9100000000000001E-2</v>
      </c>
      <c r="P31" s="102">
        <v>65</v>
      </c>
      <c r="Q31" s="103">
        <f t="shared" si="31"/>
        <v>-4.5226130653266399</v>
      </c>
      <c r="R31" s="103">
        <f t="shared" si="32"/>
        <v>-0.98039215686275616</v>
      </c>
      <c r="S31" s="103">
        <f t="shared" si="29"/>
        <v>-3.3222591362126277</v>
      </c>
      <c r="T31" s="103">
        <f t="shared" si="30"/>
        <v>-3.6269706585834403</v>
      </c>
      <c r="U31" s="104"/>
      <c r="V31" s="105">
        <f t="shared" si="0"/>
        <v>-4.56216767367515</v>
      </c>
      <c r="W31" s="105">
        <f t="shared" si="1"/>
        <v>-9.56216767367515</v>
      </c>
      <c r="X31" s="105">
        <f t="shared" si="2"/>
        <v>0.43783232632485003</v>
      </c>
      <c r="Y31" s="105">
        <f t="shared" si="3"/>
        <v>-13.333842346214103</v>
      </c>
      <c r="Z31" s="105">
        <f t="shared" si="4"/>
        <v>4.2095069988638034</v>
      </c>
      <c r="AA31" s="105">
        <f t="shared" si="5"/>
        <v>5.9662420382165644</v>
      </c>
      <c r="AB31" s="105">
        <f t="shared" si="6"/>
        <v>0.9662420382165644</v>
      </c>
      <c r="AC31" s="105">
        <f t="shared" si="7"/>
        <v>10.966242038216564</v>
      </c>
      <c r="AD31" s="105">
        <f t="shared" si="8"/>
        <v>-24.585254152183897</v>
      </c>
      <c r="AE31" s="105">
        <f t="shared" si="9"/>
        <v>36.517738228617027</v>
      </c>
      <c r="AF31" s="105">
        <f t="shared" si="10"/>
        <v>-2.1480892356281527</v>
      </c>
      <c r="AG31" s="105">
        <f t="shared" si="11"/>
        <v>-7.1480892356281522</v>
      </c>
      <c r="AH31" s="105">
        <f t="shared" si="12"/>
        <v>2.8519107643718473</v>
      </c>
      <c r="AI31" s="105">
        <f t="shared" si="13"/>
        <v>-8.9222395448011032</v>
      </c>
      <c r="AJ31" s="105">
        <f t="shared" si="14"/>
        <v>4.6260610735447987</v>
      </c>
      <c r="AK31" s="105">
        <f t="shared" si="15"/>
        <v>-2.2269104787788496</v>
      </c>
      <c r="AL31" s="105">
        <f t="shared" si="16"/>
        <v>-7.2269104787788496</v>
      </c>
      <c r="AM31" s="105">
        <f t="shared" si="17"/>
        <v>2.7730895212211504</v>
      </c>
      <c r="AN31" s="105">
        <f t="shared" si="18"/>
        <v>-9.1181820454979317</v>
      </c>
      <c r="AO31" s="105">
        <f t="shared" si="19"/>
        <v>4.6643610879402324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>
      <c r="A32" s="97" t="s">
        <v>15</v>
      </c>
      <c r="B32" s="98" t="s">
        <v>50</v>
      </c>
      <c r="C32" s="133" t="s">
        <v>126</v>
      </c>
      <c r="D32" s="87">
        <v>2</v>
      </c>
      <c r="E32" s="100">
        <v>446.25380000000001</v>
      </c>
      <c r="F32" s="100">
        <f t="shared" si="25"/>
        <v>446.3</v>
      </c>
      <c r="G32" s="138">
        <v>3.0499999999999999E-2</v>
      </c>
      <c r="H32" s="138">
        <v>1.5699999999999999E-2</v>
      </c>
      <c r="I32" s="101">
        <f t="shared" si="20"/>
        <v>4.6199999999999998E-2</v>
      </c>
      <c r="J32" s="100">
        <f t="shared" si="26"/>
        <v>103.52448558417132</v>
      </c>
      <c r="K32" s="118">
        <v>446</v>
      </c>
      <c r="L32" s="118">
        <v>446</v>
      </c>
      <c r="M32" s="119">
        <v>2.8899999999999999E-2</v>
      </c>
      <c r="N32" s="119">
        <v>1.66E-2</v>
      </c>
      <c r="O32" s="119">
        <v>4.5499999999999999E-2</v>
      </c>
      <c r="P32" s="106">
        <v>102</v>
      </c>
      <c r="Q32" s="103">
        <f t="shared" si="31"/>
        <v>-5.2459016393442655</v>
      </c>
      <c r="R32" s="103">
        <f t="shared" si="32"/>
        <v>5.7324840764331313</v>
      </c>
      <c r="S32" s="103">
        <f t="shared" si="29"/>
        <v>-1.5151515151515136</v>
      </c>
      <c r="T32" s="103">
        <f t="shared" si="30"/>
        <v>-1.4725845538559303</v>
      </c>
      <c r="U32" s="104"/>
      <c r="V32" s="105">
        <f t="shared" si="0"/>
        <v>-4.56216767367515</v>
      </c>
      <c r="W32" s="105">
        <f t="shared" si="1"/>
        <v>-9.56216767367515</v>
      </c>
      <c r="X32" s="105">
        <f t="shared" si="2"/>
        <v>0.43783232632485003</v>
      </c>
      <c r="Y32" s="105">
        <f t="shared" si="3"/>
        <v>-13.333842346214103</v>
      </c>
      <c r="Z32" s="105">
        <f t="shared" si="4"/>
        <v>4.2095069988638034</v>
      </c>
      <c r="AA32" s="105">
        <f t="shared" si="5"/>
        <v>5.9662420382165644</v>
      </c>
      <c r="AB32" s="105">
        <f t="shared" si="6"/>
        <v>0.9662420382165644</v>
      </c>
      <c r="AC32" s="105">
        <f t="shared" si="7"/>
        <v>10.966242038216564</v>
      </c>
      <c r="AD32" s="105">
        <f t="shared" si="8"/>
        <v>-24.585254152183897</v>
      </c>
      <c r="AE32" s="105">
        <f t="shared" si="9"/>
        <v>36.517738228617027</v>
      </c>
      <c r="AF32" s="105">
        <f t="shared" si="10"/>
        <v>-2.1480892356281527</v>
      </c>
      <c r="AG32" s="105">
        <f t="shared" si="11"/>
        <v>-7.1480892356281522</v>
      </c>
      <c r="AH32" s="105">
        <f t="shared" si="12"/>
        <v>2.8519107643718473</v>
      </c>
      <c r="AI32" s="105">
        <f t="shared" si="13"/>
        <v>-8.9222395448011032</v>
      </c>
      <c r="AJ32" s="105">
        <f t="shared" si="14"/>
        <v>4.6260610735447987</v>
      </c>
      <c r="AK32" s="105">
        <f t="shared" si="15"/>
        <v>-2.2269104787788496</v>
      </c>
      <c r="AL32" s="105">
        <f t="shared" si="16"/>
        <v>-7.2269104787788496</v>
      </c>
      <c r="AM32" s="105">
        <f t="shared" si="17"/>
        <v>2.7730895212211504</v>
      </c>
      <c r="AN32" s="105">
        <f t="shared" si="18"/>
        <v>-9.1181820454979317</v>
      </c>
      <c r="AO32" s="105">
        <f t="shared" si="19"/>
        <v>4.6643610879402324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>
      <c r="A33" s="97" t="s">
        <v>15</v>
      </c>
      <c r="B33" s="98" t="s">
        <v>50</v>
      </c>
      <c r="C33" s="133" t="s">
        <v>126</v>
      </c>
      <c r="D33" s="87">
        <v>3</v>
      </c>
      <c r="E33" s="100">
        <v>446.30850000000004</v>
      </c>
      <c r="F33" s="100">
        <f t="shared" si="25"/>
        <v>446.40000000000003</v>
      </c>
      <c r="G33" s="138">
        <v>7.0800000000000002E-2</v>
      </c>
      <c r="H33" s="138">
        <v>2.07E-2</v>
      </c>
      <c r="I33" s="101">
        <f t="shared" si="20"/>
        <v>9.1499999999999998E-2</v>
      </c>
      <c r="J33" s="100">
        <f t="shared" si="26"/>
        <v>204.99928062425241</v>
      </c>
      <c r="K33" s="118">
        <v>446</v>
      </c>
      <c r="L33" s="118">
        <v>446.1</v>
      </c>
      <c r="M33" s="119">
        <v>6.6400000000000001E-2</v>
      </c>
      <c r="N33" s="119">
        <v>1.9900000000000001E-2</v>
      </c>
      <c r="O33" s="119">
        <v>8.6300000000000002E-2</v>
      </c>
      <c r="P33" s="106">
        <v>193</v>
      </c>
      <c r="Q33" s="103">
        <f t="shared" si="31"/>
        <v>-6.214689265536725</v>
      </c>
      <c r="R33" s="103">
        <f t="shared" si="32"/>
        <v>-3.8647342995169018</v>
      </c>
      <c r="S33" s="103">
        <f t="shared" si="29"/>
        <v>-5.683060109289614</v>
      </c>
      <c r="T33" s="103">
        <f t="shared" si="30"/>
        <v>-5.85332816179299</v>
      </c>
      <c r="U33" s="104"/>
      <c r="V33" s="105">
        <f t="shared" si="0"/>
        <v>-4.56216767367515</v>
      </c>
      <c r="W33" s="105">
        <f t="shared" si="1"/>
        <v>-9.56216767367515</v>
      </c>
      <c r="X33" s="105">
        <f t="shared" si="2"/>
        <v>0.43783232632485003</v>
      </c>
      <c r="Y33" s="105">
        <f t="shared" si="3"/>
        <v>-13.333842346214103</v>
      </c>
      <c r="Z33" s="105">
        <f t="shared" si="4"/>
        <v>4.2095069988638034</v>
      </c>
      <c r="AA33" s="105">
        <f t="shared" si="5"/>
        <v>5.9662420382165644</v>
      </c>
      <c r="AB33" s="105">
        <f t="shared" si="6"/>
        <v>0.9662420382165644</v>
      </c>
      <c r="AC33" s="105">
        <f t="shared" si="7"/>
        <v>10.966242038216564</v>
      </c>
      <c r="AD33" s="105">
        <f t="shared" si="8"/>
        <v>-24.585254152183897</v>
      </c>
      <c r="AE33" s="105">
        <f t="shared" si="9"/>
        <v>36.517738228617027</v>
      </c>
      <c r="AF33" s="105">
        <f t="shared" si="10"/>
        <v>-2.1480892356281527</v>
      </c>
      <c r="AG33" s="105">
        <f t="shared" si="11"/>
        <v>-7.1480892356281522</v>
      </c>
      <c r="AH33" s="105">
        <f t="shared" si="12"/>
        <v>2.8519107643718473</v>
      </c>
      <c r="AI33" s="105">
        <f t="shared" si="13"/>
        <v>-8.9222395448011032</v>
      </c>
      <c r="AJ33" s="105">
        <f t="shared" si="14"/>
        <v>4.6260610735447987</v>
      </c>
      <c r="AK33" s="105">
        <f t="shared" si="15"/>
        <v>-2.2269104787788496</v>
      </c>
      <c r="AL33" s="105">
        <f t="shared" si="16"/>
        <v>-7.2269104787788496</v>
      </c>
      <c r="AM33" s="105">
        <f t="shared" si="17"/>
        <v>2.7730895212211504</v>
      </c>
      <c r="AN33" s="105">
        <f t="shared" si="18"/>
        <v>-9.1181820454979317</v>
      </c>
      <c r="AO33" s="105">
        <f t="shared" si="19"/>
        <v>4.6643610879402324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>
      <c r="A34" s="97" t="s">
        <v>15</v>
      </c>
      <c r="B34" s="98" t="s">
        <v>50</v>
      </c>
      <c r="C34" s="133" t="s">
        <v>126</v>
      </c>
      <c r="D34" s="87">
        <v>4</v>
      </c>
      <c r="E34" s="100">
        <v>446.02760000000001</v>
      </c>
      <c r="F34" s="100">
        <f t="shared" si="25"/>
        <v>446.3</v>
      </c>
      <c r="G34" s="138">
        <v>0.22220000000000001</v>
      </c>
      <c r="H34" s="138">
        <v>5.0200000000000002E-2</v>
      </c>
      <c r="I34" s="101">
        <f t="shared" si="20"/>
        <v>0.27240000000000003</v>
      </c>
      <c r="J34" s="100">
        <f t="shared" si="26"/>
        <v>610.58381600559017</v>
      </c>
      <c r="K34" s="118">
        <v>445.9</v>
      </c>
      <c r="L34" s="118">
        <v>446.2</v>
      </c>
      <c r="M34" s="119">
        <v>0.21279999999999999</v>
      </c>
      <c r="N34" s="119">
        <v>4.99E-2</v>
      </c>
      <c r="O34" s="119">
        <v>0.26269999999999999</v>
      </c>
      <c r="P34" s="106">
        <v>589</v>
      </c>
      <c r="Q34" s="103">
        <f t="shared" si="21"/>
        <v>-4.2304230423042393</v>
      </c>
      <c r="R34" s="103">
        <f t="shared" si="22"/>
        <v>-0.59760956175299129</v>
      </c>
      <c r="S34" s="103">
        <f t="shared" si="23"/>
        <v>-3.5609397944199856</v>
      </c>
      <c r="T34" s="103">
        <f t="shared" si="24"/>
        <v>-3.5349472815690475</v>
      </c>
      <c r="U34" s="104"/>
      <c r="V34" s="105">
        <f t="shared" si="0"/>
        <v>-4.56216767367515</v>
      </c>
      <c r="W34" s="105">
        <f t="shared" si="1"/>
        <v>-9.56216767367515</v>
      </c>
      <c r="X34" s="105">
        <f t="shared" si="2"/>
        <v>0.43783232632485003</v>
      </c>
      <c r="Y34" s="105">
        <f t="shared" si="3"/>
        <v>-13.333842346214103</v>
      </c>
      <c r="Z34" s="105">
        <f t="shared" si="4"/>
        <v>4.2095069988638034</v>
      </c>
      <c r="AA34" s="105">
        <f t="shared" si="5"/>
        <v>5.9662420382165644</v>
      </c>
      <c r="AB34" s="105">
        <f t="shared" si="6"/>
        <v>0.9662420382165644</v>
      </c>
      <c r="AC34" s="105">
        <f t="shared" si="7"/>
        <v>10.966242038216564</v>
      </c>
      <c r="AD34" s="105">
        <f t="shared" si="8"/>
        <v>-24.585254152183897</v>
      </c>
      <c r="AE34" s="105">
        <f t="shared" si="9"/>
        <v>36.517738228617027</v>
      </c>
      <c r="AF34" s="105">
        <f t="shared" si="10"/>
        <v>-2.1480892356281527</v>
      </c>
      <c r="AG34" s="105">
        <f t="shared" si="11"/>
        <v>-7.1480892356281522</v>
      </c>
      <c r="AH34" s="105">
        <f t="shared" si="12"/>
        <v>2.8519107643718473</v>
      </c>
      <c r="AI34" s="105">
        <f t="shared" si="13"/>
        <v>-8.9222395448011032</v>
      </c>
      <c r="AJ34" s="105">
        <f t="shared" si="14"/>
        <v>4.6260610735447987</v>
      </c>
      <c r="AK34" s="105">
        <f t="shared" si="15"/>
        <v>-2.2269104787788496</v>
      </c>
      <c r="AL34" s="105">
        <f t="shared" si="16"/>
        <v>-7.2269104787788496</v>
      </c>
      <c r="AM34" s="105">
        <f t="shared" si="17"/>
        <v>2.7730895212211504</v>
      </c>
      <c r="AN34" s="105">
        <f t="shared" si="18"/>
        <v>-9.1181820454979317</v>
      </c>
      <c r="AO34" s="105">
        <f t="shared" si="19"/>
        <v>4.6643610879402324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>
      <c r="A35" s="97" t="s">
        <v>15</v>
      </c>
      <c r="B35" s="98" t="s">
        <v>50</v>
      </c>
      <c r="C35" s="133" t="s">
        <v>126</v>
      </c>
      <c r="D35" s="87">
        <v>5</v>
      </c>
      <c r="E35" s="100">
        <v>446.55930000000001</v>
      </c>
      <c r="F35" s="100">
        <f t="shared" si="25"/>
        <v>447</v>
      </c>
      <c r="G35" s="138">
        <v>0.36059999999999998</v>
      </c>
      <c r="H35" s="138">
        <v>8.0100000000000005E-2</v>
      </c>
      <c r="I35" s="101">
        <f t="shared" si="20"/>
        <v>0.44069999999999998</v>
      </c>
      <c r="J35" s="100">
        <f t="shared" si="26"/>
        <v>986.51161137638917</v>
      </c>
      <c r="K35" s="118">
        <v>446.4</v>
      </c>
      <c r="L35" s="118">
        <v>446.8</v>
      </c>
      <c r="M35" s="119">
        <v>0.35</v>
      </c>
      <c r="N35" s="119">
        <v>7.8100000000000003E-2</v>
      </c>
      <c r="O35" s="119">
        <v>0.42809999999999998</v>
      </c>
      <c r="P35" s="106">
        <v>959</v>
      </c>
      <c r="Q35" s="103">
        <f t="shared" si="21"/>
        <v>-2.9395452024403768</v>
      </c>
      <c r="R35" s="103">
        <f t="shared" si="22"/>
        <v>-2.4968789013732855</v>
      </c>
      <c r="S35" s="103">
        <f t="shared" si="23"/>
        <v>-2.8590878148400276</v>
      </c>
      <c r="T35" s="103">
        <f t="shared" si="24"/>
        <v>-2.7887772489575404</v>
      </c>
      <c r="U35" s="104"/>
      <c r="V35" s="105">
        <f t="shared" si="0"/>
        <v>-4.56216767367515</v>
      </c>
      <c r="W35" s="105">
        <f t="shared" si="1"/>
        <v>-9.56216767367515</v>
      </c>
      <c r="X35" s="105">
        <f t="shared" si="2"/>
        <v>0.43783232632485003</v>
      </c>
      <c r="Y35" s="105">
        <f t="shared" si="3"/>
        <v>-13.333842346214103</v>
      </c>
      <c r="Z35" s="105">
        <f t="shared" si="4"/>
        <v>4.2095069988638034</v>
      </c>
      <c r="AA35" s="105">
        <f t="shared" si="5"/>
        <v>5.9662420382165644</v>
      </c>
      <c r="AB35" s="105">
        <f t="shared" si="6"/>
        <v>0.9662420382165644</v>
      </c>
      <c r="AC35" s="105">
        <f t="shared" si="7"/>
        <v>10.966242038216564</v>
      </c>
      <c r="AD35" s="105">
        <f t="shared" si="8"/>
        <v>-24.585254152183897</v>
      </c>
      <c r="AE35" s="105">
        <f t="shared" si="9"/>
        <v>36.517738228617027</v>
      </c>
      <c r="AF35" s="105">
        <f t="shared" si="10"/>
        <v>-2.1480892356281527</v>
      </c>
      <c r="AG35" s="105">
        <f t="shared" si="11"/>
        <v>-7.1480892356281522</v>
      </c>
      <c r="AH35" s="105">
        <f t="shared" si="12"/>
        <v>2.8519107643718473</v>
      </c>
      <c r="AI35" s="105">
        <f t="shared" si="13"/>
        <v>-8.9222395448011032</v>
      </c>
      <c r="AJ35" s="105">
        <f t="shared" si="14"/>
        <v>4.6260610735447987</v>
      </c>
      <c r="AK35" s="105">
        <f t="shared" si="15"/>
        <v>-2.2269104787788496</v>
      </c>
      <c r="AL35" s="105">
        <f t="shared" si="16"/>
        <v>-7.2269104787788496</v>
      </c>
      <c r="AM35" s="105">
        <f t="shared" si="17"/>
        <v>2.7730895212211504</v>
      </c>
      <c r="AN35" s="105">
        <f t="shared" si="18"/>
        <v>-9.1181820454979317</v>
      </c>
      <c r="AO35" s="105">
        <f t="shared" si="19"/>
        <v>4.6643610879402324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>
      <c r="A36" s="97" t="s">
        <v>15</v>
      </c>
      <c r="B36" s="98" t="s">
        <v>50</v>
      </c>
      <c r="C36" s="133" t="s">
        <v>126</v>
      </c>
      <c r="D36" s="87">
        <v>6</v>
      </c>
      <c r="E36" s="100">
        <v>446.56610000000006</v>
      </c>
      <c r="F36" s="100">
        <f t="shared" si="25"/>
        <v>447.20000000000005</v>
      </c>
      <c r="G36" s="138">
        <v>0.50190000000000001</v>
      </c>
      <c r="H36" s="138">
        <v>0.13200000000000001</v>
      </c>
      <c r="I36" s="101">
        <f t="shared" si="20"/>
        <v>0.63390000000000002</v>
      </c>
      <c r="J36" s="100">
        <f t="shared" si="26"/>
        <v>1418.7387113757893</v>
      </c>
      <c r="K36" s="118">
        <v>446.3</v>
      </c>
      <c r="L36" s="118">
        <v>446.9</v>
      </c>
      <c r="M36" s="119">
        <v>0.49459999999999998</v>
      </c>
      <c r="N36" s="119">
        <v>0.1328</v>
      </c>
      <c r="O36" s="119">
        <v>0.62739999999999996</v>
      </c>
      <c r="P36" s="106">
        <v>1405</v>
      </c>
      <c r="Q36" s="103">
        <f t="shared" si="21"/>
        <v>-1.4544730025901631</v>
      </c>
      <c r="R36" s="103">
        <f t="shared" si="22"/>
        <v>0.6060606060606023</v>
      </c>
      <c r="S36" s="103">
        <f t="shared" si="23"/>
        <v>-1.0253983278119674</v>
      </c>
      <c r="T36" s="103">
        <f t="shared" si="24"/>
        <v>-0.96837502674939402</v>
      </c>
      <c r="U36" s="104"/>
      <c r="V36" s="105">
        <f t="shared" si="0"/>
        <v>-4.56216767367515</v>
      </c>
      <c r="W36" s="105">
        <f t="shared" si="1"/>
        <v>-9.56216767367515</v>
      </c>
      <c r="X36" s="105">
        <f t="shared" si="2"/>
        <v>0.43783232632485003</v>
      </c>
      <c r="Y36" s="105">
        <f t="shared" si="3"/>
        <v>-13.333842346214103</v>
      </c>
      <c r="Z36" s="105">
        <f t="shared" si="4"/>
        <v>4.2095069988638034</v>
      </c>
      <c r="AA36" s="105">
        <f t="shared" si="5"/>
        <v>5.9662420382165644</v>
      </c>
      <c r="AB36" s="105">
        <f t="shared" si="6"/>
        <v>0.9662420382165644</v>
      </c>
      <c r="AC36" s="105">
        <f t="shared" si="7"/>
        <v>10.966242038216564</v>
      </c>
      <c r="AD36" s="105">
        <f t="shared" si="8"/>
        <v>-24.585254152183897</v>
      </c>
      <c r="AE36" s="105">
        <f t="shared" si="9"/>
        <v>36.517738228617027</v>
      </c>
      <c r="AF36" s="105">
        <f t="shared" si="10"/>
        <v>-2.1480892356281527</v>
      </c>
      <c r="AG36" s="105">
        <f t="shared" si="11"/>
        <v>-7.1480892356281522</v>
      </c>
      <c r="AH36" s="105">
        <f t="shared" si="12"/>
        <v>2.8519107643718473</v>
      </c>
      <c r="AI36" s="105">
        <f t="shared" si="13"/>
        <v>-8.9222395448011032</v>
      </c>
      <c r="AJ36" s="105">
        <f t="shared" si="14"/>
        <v>4.6260610735447987</v>
      </c>
      <c r="AK36" s="105">
        <f t="shared" si="15"/>
        <v>-2.2269104787788496</v>
      </c>
      <c r="AL36" s="105">
        <f t="shared" si="16"/>
        <v>-7.2269104787788496</v>
      </c>
      <c r="AM36" s="105">
        <f t="shared" si="17"/>
        <v>2.7730895212211504</v>
      </c>
      <c r="AN36" s="105">
        <f t="shared" si="18"/>
        <v>-9.1181820454979317</v>
      </c>
      <c r="AO36" s="105">
        <f t="shared" si="19"/>
        <v>4.6643610879402324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>
      <c r="A37" s="97" t="s">
        <v>15</v>
      </c>
      <c r="B37" s="98" t="s">
        <v>50</v>
      </c>
      <c r="C37" s="133" t="s">
        <v>126</v>
      </c>
      <c r="D37" s="87">
        <v>7</v>
      </c>
      <c r="E37" s="100">
        <v>446.03829999999999</v>
      </c>
      <c r="F37" s="100">
        <f t="shared" si="25"/>
        <v>448</v>
      </c>
      <c r="G37" s="138">
        <v>1.6014999999999999</v>
      </c>
      <c r="H37" s="138">
        <v>0.36020000000000002</v>
      </c>
      <c r="I37" s="101">
        <f t="shared" si="20"/>
        <v>1.9617</v>
      </c>
      <c r="J37" s="100">
        <f t="shared" si="26"/>
        <v>4390.7654168346517</v>
      </c>
      <c r="K37" s="118">
        <v>445.9</v>
      </c>
      <c r="L37" s="118">
        <v>447.8</v>
      </c>
      <c r="M37" s="119">
        <v>1.5173000000000001</v>
      </c>
      <c r="N37" s="119">
        <v>0.41810000000000003</v>
      </c>
      <c r="O37" s="119">
        <v>1.9354</v>
      </c>
      <c r="P37" s="106">
        <v>4334</v>
      </c>
      <c r="Q37" s="103">
        <f t="shared" si="21"/>
        <v>-5.2575710271620251</v>
      </c>
      <c r="R37" s="103">
        <f t="shared" si="22"/>
        <v>16.074403109383677</v>
      </c>
      <c r="S37" s="103">
        <f t="shared" si="23"/>
        <v>-1.3406739052862306</v>
      </c>
      <c r="T37" s="103">
        <f t="shared" si="24"/>
        <v>-1.2928364748662533</v>
      </c>
      <c r="U37" s="104"/>
      <c r="V37" s="105">
        <f t="shared" si="0"/>
        <v>-4.56216767367515</v>
      </c>
      <c r="W37" s="105">
        <f t="shared" si="1"/>
        <v>-9.56216767367515</v>
      </c>
      <c r="X37" s="105">
        <f t="shared" si="2"/>
        <v>0.43783232632485003</v>
      </c>
      <c r="Y37" s="105">
        <f t="shared" si="3"/>
        <v>-13.333842346214103</v>
      </c>
      <c r="Z37" s="105">
        <f t="shared" si="4"/>
        <v>4.2095069988638034</v>
      </c>
      <c r="AA37" s="105">
        <f t="shared" si="5"/>
        <v>5.9662420382165644</v>
      </c>
      <c r="AB37" s="105">
        <f t="shared" si="6"/>
        <v>0.9662420382165644</v>
      </c>
      <c r="AC37" s="105">
        <f t="shared" si="7"/>
        <v>10.966242038216564</v>
      </c>
      <c r="AD37" s="105">
        <f t="shared" si="8"/>
        <v>-24.585254152183897</v>
      </c>
      <c r="AE37" s="105">
        <f t="shared" si="9"/>
        <v>36.517738228617027</v>
      </c>
      <c r="AF37" s="105">
        <f t="shared" si="10"/>
        <v>-2.1480892356281527</v>
      </c>
      <c r="AG37" s="105">
        <f t="shared" si="11"/>
        <v>-7.1480892356281522</v>
      </c>
      <c r="AH37" s="105">
        <f t="shared" si="12"/>
        <v>2.8519107643718473</v>
      </c>
      <c r="AI37" s="105">
        <f t="shared" si="13"/>
        <v>-8.9222395448011032</v>
      </c>
      <c r="AJ37" s="105">
        <f t="shared" si="14"/>
        <v>4.6260610735447987</v>
      </c>
      <c r="AK37" s="105">
        <f t="shared" si="15"/>
        <v>-2.2269104787788496</v>
      </c>
      <c r="AL37" s="105">
        <f t="shared" si="16"/>
        <v>-7.2269104787788496</v>
      </c>
      <c r="AM37" s="105">
        <f t="shared" si="17"/>
        <v>2.7730895212211504</v>
      </c>
      <c r="AN37" s="105">
        <f t="shared" si="18"/>
        <v>-9.1181820454979317</v>
      </c>
      <c r="AO37" s="105">
        <f t="shared" si="19"/>
        <v>4.6643610879402324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>
      <c r="A38" s="97" t="s">
        <v>15</v>
      </c>
      <c r="B38" s="98" t="s">
        <v>50</v>
      </c>
      <c r="C38" s="133" t="s">
        <v>126</v>
      </c>
      <c r="D38" s="87">
        <v>8</v>
      </c>
      <c r="E38" s="100">
        <v>446.51750000000004</v>
      </c>
      <c r="F38" s="100">
        <f t="shared" si="25"/>
        <v>449.1</v>
      </c>
      <c r="G38" s="138">
        <v>2.1015000000000001</v>
      </c>
      <c r="H38" s="138">
        <v>0.48099999999999998</v>
      </c>
      <c r="I38" s="101">
        <f t="shared" si="20"/>
        <v>2.5825</v>
      </c>
      <c r="J38" s="100">
        <f t="shared" si="26"/>
        <v>5771.0520167040431</v>
      </c>
      <c r="K38" s="118">
        <v>446.2</v>
      </c>
      <c r="L38" s="118">
        <v>448.9</v>
      </c>
      <c r="M38" s="119">
        <v>2.2136</v>
      </c>
      <c r="N38" s="119">
        <v>0.51500000000000001</v>
      </c>
      <c r="O38" s="119">
        <v>2.7286000000000001</v>
      </c>
      <c r="P38" s="106">
        <v>6102</v>
      </c>
      <c r="Q38" s="103">
        <f t="shared" si="21"/>
        <v>5.3342850344991604</v>
      </c>
      <c r="R38" s="103">
        <f t="shared" si="22"/>
        <v>7.0686070686070748</v>
      </c>
      <c r="S38" s="103">
        <f t="shared" si="23"/>
        <v>5.6573088092933252</v>
      </c>
      <c r="T38" s="103">
        <f t="shared" si="24"/>
        <v>5.7346213885794697</v>
      </c>
      <c r="U38" s="104"/>
      <c r="V38" s="105">
        <f t="shared" si="0"/>
        <v>-4.56216767367515</v>
      </c>
      <c r="W38" s="105">
        <f t="shared" si="1"/>
        <v>-9.56216767367515</v>
      </c>
      <c r="X38" s="105">
        <f t="shared" si="2"/>
        <v>0.43783232632485003</v>
      </c>
      <c r="Y38" s="105">
        <f t="shared" si="3"/>
        <v>-13.333842346214103</v>
      </c>
      <c r="Z38" s="105">
        <f t="shared" si="4"/>
        <v>4.2095069988638034</v>
      </c>
      <c r="AA38" s="105">
        <f t="shared" si="5"/>
        <v>5.9662420382165644</v>
      </c>
      <c r="AB38" s="105">
        <f t="shared" si="6"/>
        <v>0.9662420382165644</v>
      </c>
      <c r="AC38" s="105">
        <f t="shared" si="7"/>
        <v>10.966242038216564</v>
      </c>
      <c r="AD38" s="105">
        <f t="shared" si="8"/>
        <v>-24.585254152183897</v>
      </c>
      <c r="AE38" s="105">
        <f t="shared" si="9"/>
        <v>36.517738228617027</v>
      </c>
      <c r="AF38" s="105">
        <f t="shared" si="10"/>
        <v>-2.1480892356281527</v>
      </c>
      <c r="AG38" s="105">
        <f t="shared" si="11"/>
        <v>-7.1480892356281522</v>
      </c>
      <c r="AH38" s="105">
        <f t="shared" si="12"/>
        <v>2.8519107643718473</v>
      </c>
      <c r="AI38" s="105">
        <f t="shared" si="13"/>
        <v>-8.9222395448011032</v>
      </c>
      <c r="AJ38" s="105">
        <f t="shared" si="14"/>
        <v>4.6260610735447987</v>
      </c>
      <c r="AK38" s="105">
        <f t="shared" si="15"/>
        <v>-2.2269104787788496</v>
      </c>
      <c r="AL38" s="105">
        <f t="shared" si="16"/>
        <v>-7.2269104787788496</v>
      </c>
      <c r="AM38" s="105">
        <f t="shared" si="17"/>
        <v>2.7730895212211504</v>
      </c>
      <c r="AN38" s="105">
        <f t="shared" si="18"/>
        <v>-9.1181820454979317</v>
      </c>
      <c r="AO38" s="105">
        <f t="shared" si="19"/>
        <v>4.6643610879402324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>
      <c r="A39" s="97" t="s">
        <v>15</v>
      </c>
      <c r="B39" s="98" t="s">
        <v>50</v>
      </c>
      <c r="C39" s="133" t="s">
        <v>126</v>
      </c>
      <c r="D39" s="87">
        <v>9</v>
      </c>
      <c r="E39" s="100">
        <v>446.8476</v>
      </c>
      <c r="F39" s="100">
        <f t="shared" si="25"/>
        <v>450.20000000000005</v>
      </c>
      <c r="G39" s="138">
        <v>2.6015999999999999</v>
      </c>
      <c r="H39" s="138">
        <v>0.75080000000000002</v>
      </c>
      <c r="I39" s="101">
        <f t="shared" si="20"/>
        <v>3.3523999999999998</v>
      </c>
      <c r="J39" s="100">
        <f t="shared" si="26"/>
        <v>7481.1536063042377</v>
      </c>
      <c r="K39" s="118">
        <v>446.2</v>
      </c>
      <c r="L39" s="118">
        <v>449.9</v>
      </c>
      <c r="M39" s="119">
        <v>2.8323</v>
      </c>
      <c r="N39" s="119">
        <v>0.81879999999999997</v>
      </c>
      <c r="O39" s="119">
        <v>3.6511</v>
      </c>
      <c r="P39" s="106">
        <v>8157</v>
      </c>
      <c r="Q39" s="103">
        <f t="shared" si="21"/>
        <v>8.8676199261992679</v>
      </c>
      <c r="R39" s="103">
        <f t="shared" si="22"/>
        <v>9.0570058604155506</v>
      </c>
      <c r="S39" s="103">
        <f t="shared" si="23"/>
        <v>8.9100346020761307</v>
      </c>
      <c r="T39" s="103">
        <f t="shared" si="24"/>
        <v>9.033986324331563</v>
      </c>
      <c r="U39" s="104"/>
      <c r="V39" s="105">
        <f t="shared" si="0"/>
        <v>-4.56216767367515</v>
      </c>
      <c r="W39" s="105">
        <f t="shared" si="1"/>
        <v>-9.56216767367515</v>
      </c>
      <c r="X39" s="105">
        <f t="shared" si="2"/>
        <v>0.43783232632485003</v>
      </c>
      <c r="Y39" s="105">
        <f t="shared" si="3"/>
        <v>-13.333842346214103</v>
      </c>
      <c r="Z39" s="105">
        <f t="shared" si="4"/>
        <v>4.2095069988638034</v>
      </c>
      <c r="AA39" s="105">
        <f t="shared" si="5"/>
        <v>5.9662420382165644</v>
      </c>
      <c r="AB39" s="105">
        <f t="shared" si="6"/>
        <v>0.9662420382165644</v>
      </c>
      <c r="AC39" s="105">
        <f t="shared" si="7"/>
        <v>10.966242038216564</v>
      </c>
      <c r="AD39" s="105">
        <f t="shared" si="8"/>
        <v>-24.585254152183897</v>
      </c>
      <c r="AE39" s="105">
        <f t="shared" si="9"/>
        <v>36.517738228617027</v>
      </c>
      <c r="AF39" s="105">
        <f t="shared" si="10"/>
        <v>-2.1480892356281527</v>
      </c>
      <c r="AG39" s="105">
        <f t="shared" si="11"/>
        <v>-7.1480892356281522</v>
      </c>
      <c r="AH39" s="105">
        <f t="shared" si="12"/>
        <v>2.8519107643718473</v>
      </c>
      <c r="AI39" s="105">
        <f t="shared" si="13"/>
        <v>-8.9222395448011032</v>
      </c>
      <c r="AJ39" s="105">
        <f t="shared" si="14"/>
        <v>4.6260610735447987</v>
      </c>
      <c r="AK39" s="105">
        <f t="shared" si="15"/>
        <v>-2.2269104787788496</v>
      </c>
      <c r="AL39" s="105">
        <f t="shared" si="16"/>
        <v>-7.2269104787788496</v>
      </c>
      <c r="AM39" s="105">
        <f t="shared" si="17"/>
        <v>2.7730895212211504</v>
      </c>
      <c r="AN39" s="105">
        <f t="shared" si="18"/>
        <v>-9.1181820454979317</v>
      </c>
      <c r="AO39" s="105">
        <f t="shared" si="19"/>
        <v>4.6643610879402324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>
      <c r="A40" s="97" t="s">
        <v>16</v>
      </c>
      <c r="B40" s="98" t="s">
        <v>86</v>
      </c>
      <c r="C40" s="133" t="s">
        <v>113</v>
      </c>
      <c r="D40" s="134">
        <v>1</v>
      </c>
      <c r="E40" s="100">
        <v>446.1694</v>
      </c>
      <c r="F40" s="100">
        <f t="shared" si="25"/>
        <v>446.20000000000005</v>
      </c>
      <c r="G40" s="125">
        <v>2.0500000000000001E-2</v>
      </c>
      <c r="H40" s="125">
        <v>1.01E-2</v>
      </c>
      <c r="I40" s="101">
        <f t="shared" si="20"/>
        <v>3.0600000000000002E-2</v>
      </c>
      <c r="J40" s="100">
        <f t="shared" si="26"/>
        <v>68.582040900782999</v>
      </c>
      <c r="K40" s="135">
        <v>446.05</v>
      </c>
      <c r="L40" s="135">
        <v>446.08</v>
      </c>
      <c r="M40" s="117">
        <v>2.0400000000000001E-2</v>
      </c>
      <c r="N40" s="117">
        <v>1.0999999999999999E-2</v>
      </c>
      <c r="O40" s="117">
        <v>3.1399999999999997E-2</v>
      </c>
      <c r="P40" s="135">
        <v>70.39</v>
      </c>
      <c r="Q40" s="103">
        <f t="shared" si="21"/>
        <v>-0.48780487804877753</v>
      </c>
      <c r="R40" s="103">
        <f t="shared" si="22"/>
        <v>8.9108910891089099</v>
      </c>
      <c r="S40" s="103">
        <f t="shared" si="23"/>
        <v>2.6143790849673043</v>
      </c>
      <c r="T40" s="103">
        <f t="shared" si="24"/>
        <v>2.6361990332608483</v>
      </c>
      <c r="U40" s="104"/>
      <c r="V40" s="105">
        <f t="shared" si="0"/>
        <v>-4.56216767367515</v>
      </c>
      <c r="W40" s="105">
        <f t="shared" si="1"/>
        <v>-9.56216767367515</v>
      </c>
      <c r="X40" s="105">
        <f t="shared" si="2"/>
        <v>0.43783232632485003</v>
      </c>
      <c r="Y40" s="105">
        <f t="shared" si="3"/>
        <v>-13.333842346214103</v>
      </c>
      <c r="Z40" s="105">
        <f t="shared" si="4"/>
        <v>4.2095069988638034</v>
      </c>
      <c r="AA40" s="105">
        <f t="shared" si="5"/>
        <v>5.9662420382165644</v>
      </c>
      <c r="AB40" s="105">
        <f t="shared" si="6"/>
        <v>0.9662420382165644</v>
      </c>
      <c r="AC40" s="105">
        <f t="shared" si="7"/>
        <v>10.966242038216564</v>
      </c>
      <c r="AD40" s="105">
        <f t="shared" si="8"/>
        <v>-24.585254152183897</v>
      </c>
      <c r="AE40" s="105">
        <f t="shared" si="9"/>
        <v>36.517738228617027</v>
      </c>
      <c r="AF40" s="105">
        <f t="shared" si="10"/>
        <v>-2.1480892356281527</v>
      </c>
      <c r="AG40" s="105">
        <f t="shared" si="11"/>
        <v>-7.1480892356281522</v>
      </c>
      <c r="AH40" s="105">
        <f t="shared" si="12"/>
        <v>2.8519107643718473</v>
      </c>
      <c r="AI40" s="105">
        <f t="shared" si="13"/>
        <v>-8.9222395448011032</v>
      </c>
      <c r="AJ40" s="105">
        <f t="shared" si="14"/>
        <v>4.6260610735447987</v>
      </c>
      <c r="AK40" s="105">
        <f t="shared" si="15"/>
        <v>-2.2269104787788496</v>
      </c>
      <c r="AL40" s="105">
        <f t="shared" si="16"/>
        <v>-7.2269104787788496</v>
      </c>
      <c r="AM40" s="105">
        <f t="shared" si="17"/>
        <v>2.7730895212211504</v>
      </c>
      <c r="AN40" s="105">
        <f t="shared" si="18"/>
        <v>-9.1181820454979317</v>
      </c>
      <c r="AO40" s="105">
        <f t="shared" si="19"/>
        <v>4.6643610879402324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>
      <c r="A41" s="97" t="s">
        <v>16</v>
      </c>
      <c r="B41" s="98" t="s">
        <v>86</v>
      </c>
      <c r="C41" s="133" t="s">
        <v>113</v>
      </c>
      <c r="D41" s="87">
        <v>2</v>
      </c>
      <c r="E41" s="100">
        <v>446.55400000000003</v>
      </c>
      <c r="F41" s="100">
        <f t="shared" si="25"/>
        <v>446.6</v>
      </c>
      <c r="G41" s="125">
        <v>3.0200000000000001E-2</v>
      </c>
      <c r="H41" s="125">
        <v>1.5800000000000002E-2</v>
      </c>
      <c r="I41" s="101">
        <f t="shared" si="20"/>
        <v>4.5999999999999999E-2</v>
      </c>
      <c r="J41" s="100">
        <f t="shared" si="26"/>
        <v>103.00705375086935</v>
      </c>
      <c r="K41" s="136">
        <v>446.43</v>
      </c>
      <c r="L41" s="136">
        <v>446.47</v>
      </c>
      <c r="M41" s="119">
        <v>2.8500000000000001E-2</v>
      </c>
      <c r="N41" s="119">
        <v>1.5699999999999999E-2</v>
      </c>
      <c r="O41" s="119">
        <v>4.4200000000000003E-2</v>
      </c>
      <c r="P41" s="136">
        <v>99.01</v>
      </c>
      <c r="Q41" s="103">
        <f t="shared" si="21"/>
        <v>-5.629139072847682</v>
      </c>
      <c r="R41" s="103">
        <f t="shared" si="22"/>
        <v>-0.63291139240508132</v>
      </c>
      <c r="S41" s="103">
        <f t="shared" si="23"/>
        <v>-3.9130434782608607</v>
      </c>
      <c r="T41" s="103">
        <f t="shared" si="24"/>
        <v>-3.8803689702032731</v>
      </c>
      <c r="U41" s="104"/>
      <c r="V41" s="105">
        <f t="shared" si="0"/>
        <v>-4.56216767367515</v>
      </c>
      <c r="W41" s="105">
        <f t="shared" si="1"/>
        <v>-9.56216767367515</v>
      </c>
      <c r="X41" s="105">
        <f t="shared" si="2"/>
        <v>0.43783232632485003</v>
      </c>
      <c r="Y41" s="105">
        <f t="shared" si="3"/>
        <v>-13.333842346214103</v>
      </c>
      <c r="Z41" s="105">
        <f t="shared" si="4"/>
        <v>4.2095069988638034</v>
      </c>
      <c r="AA41" s="105">
        <f t="shared" si="5"/>
        <v>5.9662420382165644</v>
      </c>
      <c r="AB41" s="105">
        <f t="shared" si="6"/>
        <v>0.9662420382165644</v>
      </c>
      <c r="AC41" s="105">
        <f t="shared" si="7"/>
        <v>10.966242038216564</v>
      </c>
      <c r="AD41" s="105">
        <f t="shared" si="8"/>
        <v>-24.585254152183897</v>
      </c>
      <c r="AE41" s="105">
        <f t="shared" si="9"/>
        <v>36.517738228617027</v>
      </c>
      <c r="AF41" s="105">
        <f t="shared" si="10"/>
        <v>-2.1480892356281527</v>
      </c>
      <c r="AG41" s="105">
        <f t="shared" si="11"/>
        <v>-7.1480892356281522</v>
      </c>
      <c r="AH41" s="105">
        <f t="shared" si="12"/>
        <v>2.8519107643718473</v>
      </c>
      <c r="AI41" s="105">
        <f t="shared" si="13"/>
        <v>-8.9222395448011032</v>
      </c>
      <c r="AJ41" s="105">
        <f t="shared" si="14"/>
        <v>4.6260610735447987</v>
      </c>
      <c r="AK41" s="105">
        <f t="shared" si="15"/>
        <v>-2.2269104787788496</v>
      </c>
      <c r="AL41" s="105">
        <f t="shared" si="16"/>
        <v>-7.2269104787788496</v>
      </c>
      <c r="AM41" s="105">
        <f t="shared" si="17"/>
        <v>2.7730895212211504</v>
      </c>
      <c r="AN41" s="105">
        <f t="shared" si="18"/>
        <v>-9.1181820454979317</v>
      </c>
      <c r="AO41" s="105">
        <f t="shared" si="19"/>
        <v>4.6643610879402324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>
      <c r="A42" s="97" t="s">
        <v>16</v>
      </c>
      <c r="B42" s="98" t="s">
        <v>86</v>
      </c>
      <c r="C42" s="133" t="s">
        <v>113</v>
      </c>
      <c r="D42" s="87">
        <v>3</v>
      </c>
      <c r="E42" s="100">
        <v>446.80949999999996</v>
      </c>
      <c r="F42" s="100">
        <f t="shared" si="25"/>
        <v>446.9</v>
      </c>
      <c r="G42" s="125">
        <v>7.0099999999999996E-2</v>
      </c>
      <c r="H42" s="125">
        <v>2.0400000000000001E-2</v>
      </c>
      <c r="I42" s="101">
        <f t="shared" si="20"/>
        <v>9.0499999999999997E-2</v>
      </c>
      <c r="J42" s="100">
        <f t="shared" si="26"/>
        <v>202.53168984053087</v>
      </c>
      <c r="K42" s="136">
        <v>446.78</v>
      </c>
      <c r="L42" s="136">
        <v>446.86</v>
      </c>
      <c r="M42" s="119">
        <v>6.5500000000000003E-2</v>
      </c>
      <c r="N42" s="119">
        <v>1.95E-2</v>
      </c>
      <c r="O42" s="119">
        <v>8.5000000000000006E-2</v>
      </c>
      <c r="P42" s="136">
        <v>190.24</v>
      </c>
      <c r="Q42" s="103">
        <f t="shared" si="21"/>
        <v>-6.5620542082738851</v>
      </c>
      <c r="R42" s="103">
        <f t="shared" si="22"/>
        <v>-4.4117647058823604</v>
      </c>
      <c r="S42" s="103">
        <f t="shared" si="23"/>
        <v>-6.0773480662983328</v>
      </c>
      <c r="T42" s="103">
        <f t="shared" si="24"/>
        <v>-6.0690205321493531</v>
      </c>
      <c r="U42" s="104"/>
      <c r="V42" s="105">
        <f t="shared" si="0"/>
        <v>-4.56216767367515</v>
      </c>
      <c r="W42" s="105">
        <f t="shared" si="1"/>
        <v>-9.56216767367515</v>
      </c>
      <c r="X42" s="105">
        <f t="shared" si="2"/>
        <v>0.43783232632485003</v>
      </c>
      <c r="Y42" s="105">
        <f t="shared" si="3"/>
        <v>-13.333842346214103</v>
      </c>
      <c r="Z42" s="105">
        <f t="shared" si="4"/>
        <v>4.2095069988638034</v>
      </c>
      <c r="AA42" s="105">
        <f t="shared" si="5"/>
        <v>5.9662420382165644</v>
      </c>
      <c r="AB42" s="105">
        <f t="shared" si="6"/>
        <v>0.9662420382165644</v>
      </c>
      <c r="AC42" s="105">
        <f t="shared" si="7"/>
        <v>10.966242038216564</v>
      </c>
      <c r="AD42" s="105">
        <f t="shared" si="8"/>
        <v>-24.585254152183897</v>
      </c>
      <c r="AE42" s="105">
        <f t="shared" si="9"/>
        <v>36.517738228617027</v>
      </c>
      <c r="AF42" s="105">
        <f t="shared" si="10"/>
        <v>-2.1480892356281527</v>
      </c>
      <c r="AG42" s="105">
        <f t="shared" si="11"/>
        <v>-7.1480892356281522</v>
      </c>
      <c r="AH42" s="105">
        <f t="shared" si="12"/>
        <v>2.8519107643718473</v>
      </c>
      <c r="AI42" s="105">
        <f t="shared" si="13"/>
        <v>-8.9222395448011032</v>
      </c>
      <c r="AJ42" s="105">
        <f t="shared" si="14"/>
        <v>4.6260610735447987</v>
      </c>
      <c r="AK42" s="105">
        <f t="shared" si="15"/>
        <v>-2.2269104787788496</v>
      </c>
      <c r="AL42" s="105">
        <f t="shared" si="16"/>
        <v>-7.2269104787788496</v>
      </c>
      <c r="AM42" s="105">
        <f t="shared" si="17"/>
        <v>2.7730895212211504</v>
      </c>
      <c r="AN42" s="105">
        <f t="shared" si="18"/>
        <v>-9.1181820454979317</v>
      </c>
      <c r="AO42" s="105">
        <f t="shared" si="19"/>
        <v>4.6643610879402324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>
      <c r="A43" s="97" t="s">
        <v>16</v>
      </c>
      <c r="B43" s="98" t="s">
        <v>86</v>
      </c>
      <c r="C43" s="133" t="s">
        <v>113</v>
      </c>
      <c r="D43" s="87">
        <v>4</v>
      </c>
      <c r="E43" s="100">
        <v>446.22870000000006</v>
      </c>
      <c r="F43" s="100">
        <f t="shared" si="25"/>
        <v>446.50000000000006</v>
      </c>
      <c r="G43" s="125">
        <v>0.22120000000000001</v>
      </c>
      <c r="H43" s="125">
        <v>5.0099999999999999E-2</v>
      </c>
      <c r="I43" s="101">
        <f t="shared" si="20"/>
        <v>0.27129999999999999</v>
      </c>
      <c r="J43" s="100">
        <f t="shared" si="26"/>
        <v>607.84473957572982</v>
      </c>
      <c r="K43" s="136">
        <v>446.11</v>
      </c>
      <c r="L43" s="136">
        <v>446.37</v>
      </c>
      <c r="M43" s="119">
        <v>0.21190000000000001</v>
      </c>
      <c r="N43" s="119">
        <v>5.1400000000000001E-2</v>
      </c>
      <c r="O43" s="119">
        <v>0.26329999999999998</v>
      </c>
      <c r="P43" s="136">
        <v>590.87</v>
      </c>
      <c r="Q43" s="103">
        <f t="shared" si="21"/>
        <v>-4.2043399638336361</v>
      </c>
      <c r="R43" s="103">
        <f t="shared" si="22"/>
        <v>2.594810379241522</v>
      </c>
      <c r="S43" s="103">
        <f t="shared" si="23"/>
        <v>-2.9487652045705892</v>
      </c>
      <c r="T43" s="103">
        <f t="shared" si="24"/>
        <v>-2.7926110847941255</v>
      </c>
      <c r="U43" s="104"/>
      <c r="V43" s="105">
        <f t="shared" si="0"/>
        <v>-4.56216767367515</v>
      </c>
      <c r="W43" s="105">
        <f t="shared" si="1"/>
        <v>-9.56216767367515</v>
      </c>
      <c r="X43" s="105">
        <f t="shared" si="2"/>
        <v>0.43783232632485003</v>
      </c>
      <c r="Y43" s="105">
        <f t="shared" si="3"/>
        <v>-13.333842346214103</v>
      </c>
      <c r="Z43" s="105">
        <f t="shared" si="4"/>
        <v>4.2095069988638034</v>
      </c>
      <c r="AA43" s="105">
        <f t="shared" si="5"/>
        <v>5.9662420382165644</v>
      </c>
      <c r="AB43" s="105">
        <f t="shared" si="6"/>
        <v>0.9662420382165644</v>
      </c>
      <c r="AC43" s="105">
        <f t="shared" si="7"/>
        <v>10.966242038216564</v>
      </c>
      <c r="AD43" s="105">
        <f t="shared" si="8"/>
        <v>-24.585254152183897</v>
      </c>
      <c r="AE43" s="105">
        <f t="shared" si="9"/>
        <v>36.517738228617027</v>
      </c>
      <c r="AF43" s="105">
        <f t="shared" si="10"/>
        <v>-2.1480892356281527</v>
      </c>
      <c r="AG43" s="105">
        <f t="shared" si="11"/>
        <v>-7.1480892356281522</v>
      </c>
      <c r="AH43" s="105">
        <f t="shared" si="12"/>
        <v>2.8519107643718473</v>
      </c>
      <c r="AI43" s="105">
        <f t="shared" si="13"/>
        <v>-8.9222395448011032</v>
      </c>
      <c r="AJ43" s="105">
        <f t="shared" si="14"/>
        <v>4.6260610735447987</v>
      </c>
      <c r="AK43" s="105">
        <f t="shared" si="15"/>
        <v>-2.2269104787788496</v>
      </c>
      <c r="AL43" s="105">
        <f t="shared" si="16"/>
        <v>-7.2269104787788496</v>
      </c>
      <c r="AM43" s="105">
        <f t="shared" si="17"/>
        <v>2.7730895212211504</v>
      </c>
      <c r="AN43" s="105">
        <f t="shared" si="18"/>
        <v>-9.1181820454979317</v>
      </c>
      <c r="AO43" s="105">
        <f t="shared" si="19"/>
        <v>4.6643610879402324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>
      <c r="A44" s="97" t="s">
        <v>16</v>
      </c>
      <c r="B44" s="98" t="s">
        <v>86</v>
      </c>
      <c r="C44" s="133" t="s">
        <v>113</v>
      </c>
      <c r="D44" s="87">
        <v>5</v>
      </c>
      <c r="E44" s="100">
        <v>442.9581</v>
      </c>
      <c r="F44" s="100">
        <f t="shared" si="25"/>
        <v>443.4</v>
      </c>
      <c r="G44" s="125">
        <v>0.36009999999999998</v>
      </c>
      <c r="H44" s="125">
        <v>8.1799999999999998E-2</v>
      </c>
      <c r="I44" s="101">
        <f t="shared" si="20"/>
        <v>0.44189999999999996</v>
      </c>
      <c r="J44" s="100">
        <f t="shared" si="26"/>
        <v>997.23585478456141</v>
      </c>
      <c r="K44" s="136">
        <v>442.83</v>
      </c>
      <c r="L44" s="136">
        <v>443.31</v>
      </c>
      <c r="M44" s="119">
        <v>0.3947</v>
      </c>
      <c r="N44" s="119">
        <v>8.1799999999999998E-2</v>
      </c>
      <c r="O44" s="119">
        <v>0.47649999999999998</v>
      </c>
      <c r="P44" s="136">
        <v>1075.5899999999999</v>
      </c>
      <c r="Q44" s="103">
        <f t="shared" si="21"/>
        <v>9.608442099416834</v>
      </c>
      <c r="R44" s="103">
        <f t="shared" si="22"/>
        <v>0</v>
      </c>
      <c r="S44" s="103">
        <f t="shared" si="23"/>
        <v>7.8298257524326829</v>
      </c>
      <c r="T44" s="103">
        <f t="shared" si="24"/>
        <v>7.8571327775178927</v>
      </c>
      <c r="U44" s="104"/>
      <c r="V44" s="105">
        <f t="shared" si="0"/>
        <v>-4.56216767367515</v>
      </c>
      <c r="W44" s="105">
        <f t="shared" si="1"/>
        <v>-9.56216767367515</v>
      </c>
      <c r="X44" s="105">
        <f t="shared" si="2"/>
        <v>0.43783232632485003</v>
      </c>
      <c r="Y44" s="105">
        <f t="shared" si="3"/>
        <v>-13.333842346214103</v>
      </c>
      <c r="Z44" s="105">
        <f t="shared" si="4"/>
        <v>4.2095069988638034</v>
      </c>
      <c r="AA44" s="105">
        <f t="shared" si="5"/>
        <v>5.9662420382165644</v>
      </c>
      <c r="AB44" s="105">
        <f t="shared" si="6"/>
        <v>0.9662420382165644</v>
      </c>
      <c r="AC44" s="105">
        <f t="shared" si="7"/>
        <v>10.966242038216564</v>
      </c>
      <c r="AD44" s="105">
        <f t="shared" si="8"/>
        <v>-24.585254152183897</v>
      </c>
      <c r="AE44" s="105">
        <f t="shared" si="9"/>
        <v>36.517738228617027</v>
      </c>
      <c r="AF44" s="105">
        <f t="shared" si="10"/>
        <v>-2.1480892356281527</v>
      </c>
      <c r="AG44" s="105">
        <f t="shared" si="11"/>
        <v>-7.1480892356281522</v>
      </c>
      <c r="AH44" s="105">
        <f t="shared" si="12"/>
        <v>2.8519107643718473</v>
      </c>
      <c r="AI44" s="105">
        <f t="shared" si="13"/>
        <v>-8.9222395448011032</v>
      </c>
      <c r="AJ44" s="105">
        <f t="shared" si="14"/>
        <v>4.6260610735447987</v>
      </c>
      <c r="AK44" s="105">
        <f t="shared" si="15"/>
        <v>-2.2269104787788496</v>
      </c>
      <c r="AL44" s="105">
        <f t="shared" si="16"/>
        <v>-7.2269104787788496</v>
      </c>
      <c r="AM44" s="105">
        <f t="shared" si="17"/>
        <v>2.7730895212211504</v>
      </c>
      <c r="AN44" s="105">
        <f t="shared" si="18"/>
        <v>-9.1181820454979317</v>
      </c>
      <c r="AO44" s="105">
        <f t="shared" si="19"/>
        <v>4.6643610879402324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>
      <c r="A45" s="97" t="s">
        <v>16</v>
      </c>
      <c r="B45" s="98" t="s">
        <v>86</v>
      </c>
      <c r="C45" s="133" t="s">
        <v>113</v>
      </c>
      <c r="D45" s="87">
        <v>6</v>
      </c>
      <c r="E45" s="100">
        <v>446.46809999999999</v>
      </c>
      <c r="F45" s="100">
        <f t="shared" si="25"/>
        <v>447.09999999999997</v>
      </c>
      <c r="G45" s="125">
        <v>0.50160000000000005</v>
      </c>
      <c r="H45" s="125">
        <v>0.1303</v>
      </c>
      <c r="I45" s="101">
        <f t="shared" si="20"/>
        <v>0.63190000000000002</v>
      </c>
      <c r="J45" s="100">
        <f t="shared" si="26"/>
        <v>1414.5751441194097</v>
      </c>
      <c r="K45" s="136">
        <v>446.42</v>
      </c>
      <c r="L45" s="136">
        <v>447.04</v>
      </c>
      <c r="M45" s="119">
        <v>0.4864</v>
      </c>
      <c r="N45" s="119">
        <v>0.13109999999999999</v>
      </c>
      <c r="O45" s="119">
        <v>0.61750000000000005</v>
      </c>
      <c r="P45" s="136">
        <v>1382.5</v>
      </c>
      <c r="Q45" s="103">
        <f t="shared" si="21"/>
        <v>-3.0303030303030396</v>
      </c>
      <c r="R45" s="103">
        <f t="shared" si="22"/>
        <v>0.61396776669224495</v>
      </c>
      <c r="S45" s="103">
        <f t="shared" si="23"/>
        <v>-2.2788415888589917</v>
      </c>
      <c r="T45" s="103">
        <f t="shared" si="24"/>
        <v>-2.2674754503322561</v>
      </c>
      <c r="U45" s="104"/>
      <c r="V45" s="105">
        <f t="shared" si="0"/>
        <v>-4.56216767367515</v>
      </c>
      <c r="W45" s="105">
        <f t="shared" ref="W45:W67" si="33">$Q$149-5</f>
        <v>-9.56216767367515</v>
      </c>
      <c r="X45" s="105">
        <f t="shared" ref="X45:X67" si="34">$Q$149+5</f>
        <v>0.43783232632485003</v>
      </c>
      <c r="Y45" s="105">
        <f t="shared" ref="Y45:Y67" si="35">($Q$149-(3*$Q$152))</f>
        <v>-13.333842346214103</v>
      </c>
      <c r="Z45" s="105">
        <f t="shared" ref="Z45:Z67" si="36">($Q$149+(3*$Q$152))</f>
        <v>4.2095069988638034</v>
      </c>
      <c r="AA45" s="105">
        <f t="shared" ref="AA45:AA67" si="37">$R$149</f>
        <v>5.9662420382165644</v>
      </c>
      <c r="AB45" s="105">
        <f t="shared" ref="AB45:AB67" si="38">$R$149-5</f>
        <v>0.9662420382165644</v>
      </c>
      <c r="AC45" s="105">
        <f t="shared" ref="AC45:AC67" si="39">$R$149+5</f>
        <v>10.966242038216564</v>
      </c>
      <c r="AD45" s="105">
        <f t="shared" ref="AD45:AD67" si="40">($R$149-(3*$R$152))</f>
        <v>-24.585254152183897</v>
      </c>
      <c r="AE45" s="105">
        <f t="shared" ref="AE45:AE67" si="41">($R$149+(3*$R$152))</f>
        <v>36.517738228617027</v>
      </c>
      <c r="AF45" s="105">
        <f t="shared" ref="AF45:AF67" si="42">$S$149</f>
        <v>-2.1480892356281527</v>
      </c>
      <c r="AG45" s="105">
        <f t="shared" ref="AG45:AG67" si="43">$S$149-5</f>
        <v>-7.1480892356281522</v>
      </c>
      <c r="AH45" s="105">
        <f t="shared" ref="AH45:AH67" si="44">$S$149+5</f>
        <v>2.8519107643718473</v>
      </c>
      <c r="AI45" s="105">
        <f t="shared" ref="AI45:AI67" si="45">($S$149-(3*$S$152))</f>
        <v>-8.9222395448011032</v>
      </c>
      <c r="AJ45" s="105">
        <f t="shared" ref="AJ45:AJ67" si="46">($S$149+(3*$S$152))</f>
        <v>4.6260610735447987</v>
      </c>
      <c r="AK45" s="105">
        <f t="shared" ref="AK45:AK67" si="47">$T$149</f>
        <v>-2.2269104787788496</v>
      </c>
      <c r="AL45" s="105">
        <f t="shared" ref="AL45:AL67" si="48">$T$149-5</f>
        <v>-7.2269104787788496</v>
      </c>
      <c r="AM45" s="105">
        <f t="shared" ref="AM45:AM67" si="49">$T$149+5</f>
        <v>2.7730895212211504</v>
      </c>
      <c r="AN45" s="105">
        <f t="shared" ref="AN45:AN67" si="50">($T$149-(3*$T$152))</f>
        <v>-9.1181820454979317</v>
      </c>
      <c r="AO45" s="105">
        <f t="shared" ref="AO45:AO67" si="51">($T$149+(3*$T$152))</f>
        <v>4.6643610879402324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>
      <c r="A46" s="97" t="s">
        <v>16</v>
      </c>
      <c r="B46" s="98" t="s">
        <v>86</v>
      </c>
      <c r="C46" s="133" t="s">
        <v>113</v>
      </c>
      <c r="D46" s="87">
        <v>7</v>
      </c>
      <c r="E46" s="100">
        <v>443.63339999999999</v>
      </c>
      <c r="F46" s="100">
        <f t="shared" si="25"/>
        <v>445.6</v>
      </c>
      <c r="G46" s="125">
        <v>1.6003000000000001</v>
      </c>
      <c r="H46" s="125">
        <v>0.36630000000000001</v>
      </c>
      <c r="I46" s="101">
        <f t="shared" si="20"/>
        <v>1.9666000000000001</v>
      </c>
      <c r="J46" s="100">
        <f t="shared" si="26"/>
        <v>4425.5360807102525</v>
      </c>
      <c r="K46" s="136">
        <v>443.55</v>
      </c>
      <c r="L46" s="136">
        <v>445.49</v>
      </c>
      <c r="M46" s="119">
        <v>1.5122</v>
      </c>
      <c r="N46" s="119">
        <v>0.43090000000000001</v>
      </c>
      <c r="O46" s="119">
        <v>1.9431</v>
      </c>
      <c r="P46" s="136">
        <v>4373.58</v>
      </c>
      <c r="Q46" s="103">
        <f t="shared" si="21"/>
        <v>-5.5052177716678159</v>
      </c>
      <c r="R46" s="103">
        <f t="shared" si="22"/>
        <v>17.635817635817634</v>
      </c>
      <c r="S46" s="103">
        <f t="shared" si="23"/>
        <v>-1.1949557612122483</v>
      </c>
      <c r="T46" s="103">
        <f t="shared" si="24"/>
        <v>-1.1740064878629151</v>
      </c>
      <c r="U46" s="104"/>
      <c r="V46" s="105">
        <f t="shared" si="0"/>
        <v>-4.56216767367515</v>
      </c>
      <c r="W46" s="105">
        <f t="shared" si="33"/>
        <v>-9.56216767367515</v>
      </c>
      <c r="X46" s="105">
        <f t="shared" si="34"/>
        <v>0.43783232632485003</v>
      </c>
      <c r="Y46" s="105">
        <f t="shared" si="35"/>
        <v>-13.333842346214103</v>
      </c>
      <c r="Z46" s="105">
        <f t="shared" si="36"/>
        <v>4.2095069988638034</v>
      </c>
      <c r="AA46" s="105">
        <f t="shared" si="37"/>
        <v>5.9662420382165644</v>
      </c>
      <c r="AB46" s="105">
        <f t="shared" si="38"/>
        <v>0.9662420382165644</v>
      </c>
      <c r="AC46" s="105">
        <f t="shared" si="39"/>
        <v>10.966242038216564</v>
      </c>
      <c r="AD46" s="105">
        <f t="shared" si="40"/>
        <v>-24.585254152183897</v>
      </c>
      <c r="AE46" s="105">
        <f t="shared" si="41"/>
        <v>36.517738228617027</v>
      </c>
      <c r="AF46" s="105">
        <f t="shared" si="42"/>
        <v>-2.1480892356281527</v>
      </c>
      <c r="AG46" s="105">
        <f t="shared" si="43"/>
        <v>-7.1480892356281522</v>
      </c>
      <c r="AH46" s="105">
        <f t="shared" si="44"/>
        <v>2.8519107643718473</v>
      </c>
      <c r="AI46" s="105">
        <f t="shared" si="45"/>
        <v>-8.9222395448011032</v>
      </c>
      <c r="AJ46" s="105">
        <f t="shared" si="46"/>
        <v>4.6260610735447987</v>
      </c>
      <c r="AK46" s="105">
        <f t="shared" si="47"/>
        <v>-2.2269104787788496</v>
      </c>
      <c r="AL46" s="105">
        <f t="shared" si="48"/>
        <v>-7.2269104787788496</v>
      </c>
      <c r="AM46" s="105">
        <f t="shared" si="49"/>
        <v>2.7730895212211504</v>
      </c>
      <c r="AN46" s="105">
        <f t="shared" si="50"/>
        <v>-9.1181820454979317</v>
      </c>
      <c r="AO46" s="105">
        <f t="shared" si="51"/>
        <v>4.6643610879402324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>
      <c r="A47" s="97" t="s">
        <v>16</v>
      </c>
      <c r="B47" s="98" t="s">
        <v>86</v>
      </c>
      <c r="C47" s="133" t="s">
        <v>113</v>
      </c>
      <c r="D47" s="87">
        <v>8</v>
      </c>
      <c r="E47" s="100">
        <v>446.51549999999997</v>
      </c>
      <c r="F47" s="100">
        <f t="shared" si="25"/>
        <v>449.09999999999997</v>
      </c>
      <c r="G47" s="125">
        <v>2.1021999999999998</v>
      </c>
      <c r="H47" s="125">
        <v>0.48230000000000001</v>
      </c>
      <c r="I47" s="101">
        <f t="shared" si="20"/>
        <v>2.5844999999999998</v>
      </c>
      <c r="J47" s="100">
        <f t="shared" si="26"/>
        <v>5775.5374414679345</v>
      </c>
      <c r="K47" s="136">
        <v>446.45</v>
      </c>
      <c r="L47" s="136">
        <v>449.02</v>
      </c>
      <c r="M47" s="119">
        <v>2.0146999999999999</v>
      </c>
      <c r="N47" s="119">
        <v>0.55069999999999997</v>
      </c>
      <c r="O47" s="119">
        <v>2.5653999999999999</v>
      </c>
      <c r="P47" s="136">
        <v>5733.71</v>
      </c>
      <c r="Q47" s="103">
        <f t="shared" si="21"/>
        <v>-4.1623061554561849</v>
      </c>
      <c r="R47" s="103">
        <f t="shared" si="22"/>
        <v>14.182044370723606</v>
      </c>
      <c r="S47" s="103">
        <f t="shared" si="23"/>
        <v>-0.73902108725091498</v>
      </c>
      <c r="T47" s="103">
        <f t="shared" si="24"/>
        <v>-0.72421730257718564</v>
      </c>
      <c r="U47" s="104"/>
      <c r="V47" s="105">
        <f t="shared" si="0"/>
        <v>-4.56216767367515</v>
      </c>
      <c r="W47" s="105">
        <f t="shared" si="33"/>
        <v>-9.56216767367515</v>
      </c>
      <c r="X47" s="105">
        <f t="shared" si="34"/>
        <v>0.43783232632485003</v>
      </c>
      <c r="Y47" s="105">
        <f t="shared" si="35"/>
        <v>-13.333842346214103</v>
      </c>
      <c r="Z47" s="105">
        <f t="shared" si="36"/>
        <v>4.2095069988638034</v>
      </c>
      <c r="AA47" s="105">
        <f t="shared" si="37"/>
        <v>5.9662420382165644</v>
      </c>
      <c r="AB47" s="105">
        <f t="shared" si="38"/>
        <v>0.9662420382165644</v>
      </c>
      <c r="AC47" s="105">
        <f t="shared" si="39"/>
        <v>10.966242038216564</v>
      </c>
      <c r="AD47" s="105">
        <f t="shared" si="40"/>
        <v>-24.585254152183897</v>
      </c>
      <c r="AE47" s="105">
        <f t="shared" si="41"/>
        <v>36.517738228617027</v>
      </c>
      <c r="AF47" s="105">
        <f t="shared" si="42"/>
        <v>-2.1480892356281527</v>
      </c>
      <c r="AG47" s="105">
        <f t="shared" si="43"/>
        <v>-7.1480892356281522</v>
      </c>
      <c r="AH47" s="105">
        <f t="shared" si="44"/>
        <v>2.8519107643718473</v>
      </c>
      <c r="AI47" s="105">
        <f t="shared" si="45"/>
        <v>-8.9222395448011032</v>
      </c>
      <c r="AJ47" s="105">
        <f t="shared" si="46"/>
        <v>4.6260610735447987</v>
      </c>
      <c r="AK47" s="105">
        <f t="shared" si="47"/>
        <v>-2.2269104787788496</v>
      </c>
      <c r="AL47" s="105">
        <f t="shared" si="48"/>
        <v>-7.2269104787788496</v>
      </c>
      <c r="AM47" s="105">
        <f t="shared" si="49"/>
        <v>2.7730895212211504</v>
      </c>
      <c r="AN47" s="105">
        <f t="shared" si="50"/>
        <v>-9.1181820454979317</v>
      </c>
      <c r="AO47" s="105">
        <f t="shared" si="51"/>
        <v>4.6643610879402324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>
      <c r="A48" s="97" t="s">
        <v>16</v>
      </c>
      <c r="B48" s="98" t="s">
        <v>86</v>
      </c>
      <c r="C48" s="133" t="s">
        <v>113</v>
      </c>
      <c r="D48" s="87">
        <v>9</v>
      </c>
      <c r="E48" s="100">
        <v>446.34719999999993</v>
      </c>
      <c r="F48" s="100">
        <f t="shared" si="25"/>
        <v>449.69999999999993</v>
      </c>
      <c r="G48" s="125">
        <v>2.6006</v>
      </c>
      <c r="H48" s="125">
        <v>0.75219999999999998</v>
      </c>
      <c r="I48" s="101">
        <f t="shared" si="20"/>
        <v>3.3528000000000002</v>
      </c>
      <c r="J48" s="100">
        <f t="shared" si="26"/>
        <v>7490.4081297366756</v>
      </c>
      <c r="K48" s="136">
        <v>446.34</v>
      </c>
      <c r="L48" s="136">
        <v>449.67</v>
      </c>
      <c r="M48" s="119">
        <v>2.4988000000000001</v>
      </c>
      <c r="N48" s="119">
        <v>0.83379999999999999</v>
      </c>
      <c r="O48" s="119">
        <v>3.3325999999999998</v>
      </c>
      <c r="P48" s="136">
        <v>7445.54</v>
      </c>
      <c r="Q48" s="103">
        <f t="shared" si="21"/>
        <v>-3.9144812735522527</v>
      </c>
      <c r="R48" s="103">
        <f t="shared" si="22"/>
        <v>10.848178675884075</v>
      </c>
      <c r="S48" s="103">
        <f t="shared" si="23"/>
        <v>-0.60248150799333211</v>
      </c>
      <c r="T48" s="103">
        <f t="shared" si="24"/>
        <v>-0.59900781051636753</v>
      </c>
      <c r="U48" s="104"/>
      <c r="V48" s="105">
        <f t="shared" si="0"/>
        <v>-4.56216767367515</v>
      </c>
      <c r="W48" s="105">
        <f t="shared" si="33"/>
        <v>-9.56216767367515</v>
      </c>
      <c r="X48" s="105">
        <f t="shared" si="34"/>
        <v>0.43783232632485003</v>
      </c>
      <c r="Y48" s="105">
        <f t="shared" si="35"/>
        <v>-13.333842346214103</v>
      </c>
      <c r="Z48" s="105">
        <f t="shared" si="36"/>
        <v>4.2095069988638034</v>
      </c>
      <c r="AA48" s="105">
        <f t="shared" si="37"/>
        <v>5.9662420382165644</v>
      </c>
      <c r="AB48" s="105">
        <f t="shared" si="38"/>
        <v>0.9662420382165644</v>
      </c>
      <c r="AC48" s="105">
        <f t="shared" si="39"/>
        <v>10.966242038216564</v>
      </c>
      <c r="AD48" s="105">
        <f t="shared" si="40"/>
        <v>-24.585254152183897</v>
      </c>
      <c r="AE48" s="105">
        <f t="shared" si="41"/>
        <v>36.517738228617027</v>
      </c>
      <c r="AF48" s="105">
        <f t="shared" si="42"/>
        <v>-2.1480892356281527</v>
      </c>
      <c r="AG48" s="105">
        <f t="shared" si="43"/>
        <v>-7.1480892356281522</v>
      </c>
      <c r="AH48" s="105">
        <f t="shared" si="44"/>
        <v>2.8519107643718473</v>
      </c>
      <c r="AI48" s="105">
        <f t="shared" si="45"/>
        <v>-8.9222395448011032</v>
      </c>
      <c r="AJ48" s="105">
        <f t="shared" si="46"/>
        <v>4.6260610735447987</v>
      </c>
      <c r="AK48" s="105">
        <f t="shared" si="47"/>
        <v>-2.2269104787788496</v>
      </c>
      <c r="AL48" s="105">
        <f t="shared" si="48"/>
        <v>-7.2269104787788496</v>
      </c>
      <c r="AM48" s="105">
        <f t="shared" si="49"/>
        <v>2.7730895212211504</v>
      </c>
      <c r="AN48" s="105">
        <f t="shared" si="50"/>
        <v>-9.1181820454979317</v>
      </c>
      <c r="AO48" s="105">
        <f t="shared" si="51"/>
        <v>4.6643610879402324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>
      <c r="A49" s="97" t="s">
        <v>17</v>
      </c>
      <c r="B49" s="98" t="s">
        <v>51</v>
      </c>
      <c r="C49" s="133" t="s">
        <v>127</v>
      </c>
      <c r="D49" s="134">
        <v>1</v>
      </c>
      <c r="E49" s="100">
        <v>446.26920000000007</v>
      </c>
      <c r="F49" s="100">
        <f t="shared" si="25"/>
        <v>446.30000000000007</v>
      </c>
      <c r="G49" s="138">
        <v>2.06E-2</v>
      </c>
      <c r="H49" s="138">
        <v>1.0200000000000001E-2</v>
      </c>
      <c r="I49" s="101">
        <f t="shared" si="20"/>
        <v>3.0800000000000001E-2</v>
      </c>
      <c r="J49" s="100">
        <f t="shared" si="26"/>
        <v>69.014840891512407</v>
      </c>
      <c r="K49" s="116">
        <v>446.05990000000003</v>
      </c>
      <c r="L49" s="116">
        <v>446.1</v>
      </c>
      <c r="M49" s="117"/>
      <c r="N49" s="117"/>
      <c r="O49" s="117">
        <v>4.01001E-2</v>
      </c>
      <c r="P49" s="102">
        <v>90</v>
      </c>
      <c r="Q49" s="103"/>
      <c r="R49" s="103"/>
      <c r="S49" s="103">
        <f t="shared" si="23"/>
        <v>30.195129870129868</v>
      </c>
      <c r="T49" s="103">
        <f t="shared" si="24"/>
        <v>30.406734026200432</v>
      </c>
      <c r="U49" s="104"/>
      <c r="V49" s="105">
        <f t="shared" si="0"/>
        <v>-4.56216767367515</v>
      </c>
      <c r="W49" s="105">
        <f t="shared" si="33"/>
        <v>-9.56216767367515</v>
      </c>
      <c r="X49" s="105">
        <f t="shared" si="34"/>
        <v>0.43783232632485003</v>
      </c>
      <c r="Y49" s="105">
        <f t="shared" si="35"/>
        <v>-13.333842346214103</v>
      </c>
      <c r="Z49" s="105">
        <f t="shared" si="36"/>
        <v>4.2095069988638034</v>
      </c>
      <c r="AA49" s="105">
        <f t="shared" si="37"/>
        <v>5.9662420382165644</v>
      </c>
      <c r="AB49" s="105">
        <f t="shared" si="38"/>
        <v>0.9662420382165644</v>
      </c>
      <c r="AC49" s="105">
        <f t="shared" si="39"/>
        <v>10.966242038216564</v>
      </c>
      <c r="AD49" s="105">
        <f t="shared" si="40"/>
        <v>-24.585254152183897</v>
      </c>
      <c r="AE49" s="105">
        <f t="shared" si="41"/>
        <v>36.517738228617027</v>
      </c>
      <c r="AF49" s="105">
        <f t="shared" si="42"/>
        <v>-2.1480892356281527</v>
      </c>
      <c r="AG49" s="105">
        <f t="shared" si="43"/>
        <v>-7.1480892356281522</v>
      </c>
      <c r="AH49" s="105">
        <f t="shared" si="44"/>
        <v>2.8519107643718473</v>
      </c>
      <c r="AI49" s="105">
        <f t="shared" si="45"/>
        <v>-8.9222395448011032</v>
      </c>
      <c r="AJ49" s="105">
        <f t="shared" si="46"/>
        <v>4.6260610735447987</v>
      </c>
      <c r="AK49" s="105">
        <f t="shared" si="47"/>
        <v>-2.2269104787788496</v>
      </c>
      <c r="AL49" s="105">
        <f t="shared" si="48"/>
        <v>-7.2269104787788496</v>
      </c>
      <c r="AM49" s="105">
        <f t="shared" si="49"/>
        <v>2.7730895212211504</v>
      </c>
      <c r="AN49" s="105">
        <f t="shared" si="50"/>
        <v>-9.1181820454979317</v>
      </c>
      <c r="AO49" s="105">
        <f t="shared" si="51"/>
        <v>4.6643610879402324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>
      <c r="A50" s="97" t="s">
        <v>17</v>
      </c>
      <c r="B50" s="98" t="s">
        <v>51</v>
      </c>
      <c r="C50" s="133" t="s">
        <v>115</v>
      </c>
      <c r="D50" s="87">
        <v>2</v>
      </c>
      <c r="E50" s="100">
        <v>446.35430000000002</v>
      </c>
      <c r="F50" s="100">
        <f t="shared" si="25"/>
        <v>446.40000000000003</v>
      </c>
      <c r="G50" s="138">
        <v>3.0300000000000001E-2</v>
      </c>
      <c r="H50" s="138">
        <v>1.54E-2</v>
      </c>
      <c r="I50" s="101">
        <f t="shared" si="20"/>
        <v>4.5700000000000005E-2</v>
      </c>
      <c r="J50" s="100">
        <f t="shared" si="26"/>
        <v>102.38107785201568</v>
      </c>
      <c r="K50" s="118">
        <v>446.25630000000001</v>
      </c>
      <c r="L50" s="118">
        <v>446.3</v>
      </c>
      <c r="M50" s="119"/>
      <c r="N50" s="119"/>
      <c r="O50" s="119">
        <v>4.3701169999999998E-2</v>
      </c>
      <c r="P50" s="106">
        <v>98</v>
      </c>
      <c r="Q50" s="103"/>
      <c r="R50" s="103"/>
      <c r="S50" s="103">
        <f t="shared" si="23"/>
        <v>-4.3738074398249598</v>
      </c>
      <c r="T50" s="103">
        <f t="shared" si="24"/>
        <v>-4.2791870762956847</v>
      </c>
      <c r="U50" s="104"/>
      <c r="V50" s="105">
        <f t="shared" ref="V50:V81" si="52">$Q$149</f>
        <v>-4.56216767367515</v>
      </c>
      <c r="W50" s="105">
        <f t="shared" si="33"/>
        <v>-9.56216767367515</v>
      </c>
      <c r="X50" s="105">
        <f t="shared" si="34"/>
        <v>0.43783232632485003</v>
      </c>
      <c r="Y50" s="105">
        <f t="shared" si="35"/>
        <v>-13.333842346214103</v>
      </c>
      <c r="Z50" s="105">
        <f t="shared" si="36"/>
        <v>4.2095069988638034</v>
      </c>
      <c r="AA50" s="105">
        <f t="shared" si="37"/>
        <v>5.9662420382165644</v>
      </c>
      <c r="AB50" s="105">
        <f t="shared" si="38"/>
        <v>0.9662420382165644</v>
      </c>
      <c r="AC50" s="105">
        <f t="shared" si="39"/>
        <v>10.966242038216564</v>
      </c>
      <c r="AD50" s="105">
        <f t="shared" si="40"/>
        <v>-24.585254152183897</v>
      </c>
      <c r="AE50" s="105">
        <f t="shared" si="41"/>
        <v>36.517738228617027</v>
      </c>
      <c r="AF50" s="105">
        <f t="shared" si="42"/>
        <v>-2.1480892356281527</v>
      </c>
      <c r="AG50" s="105">
        <f t="shared" si="43"/>
        <v>-7.1480892356281522</v>
      </c>
      <c r="AH50" s="105">
        <f t="shared" si="44"/>
        <v>2.8519107643718473</v>
      </c>
      <c r="AI50" s="105">
        <f t="shared" si="45"/>
        <v>-8.9222395448011032</v>
      </c>
      <c r="AJ50" s="105">
        <f t="shared" si="46"/>
        <v>4.6260610735447987</v>
      </c>
      <c r="AK50" s="105">
        <f t="shared" si="47"/>
        <v>-2.2269104787788496</v>
      </c>
      <c r="AL50" s="105">
        <f t="shared" si="48"/>
        <v>-7.2269104787788496</v>
      </c>
      <c r="AM50" s="105">
        <f t="shared" si="49"/>
        <v>2.7730895212211504</v>
      </c>
      <c r="AN50" s="105">
        <f t="shared" si="50"/>
        <v>-9.1181820454979317</v>
      </c>
      <c r="AO50" s="105">
        <f t="shared" si="51"/>
        <v>4.6643610879402324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>
      <c r="A51" s="97" t="s">
        <v>17</v>
      </c>
      <c r="B51" s="98" t="s">
        <v>51</v>
      </c>
      <c r="C51" s="133" t="s">
        <v>114</v>
      </c>
      <c r="D51" s="87">
        <v>3</v>
      </c>
      <c r="E51" s="100">
        <v>446.40929999999997</v>
      </c>
      <c r="F51" s="100">
        <f t="shared" si="25"/>
        <v>446.49999999999994</v>
      </c>
      <c r="G51" s="138">
        <v>7.0699999999999999E-2</v>
      </c>
      <c r="H51" s="138">
        <v>0.02</v>
      </c>
      <c r="I51" s="101">
        <f t="shared" si="20"/>
        <v>9.0700000000000003E-2</v>
      </c>
      <c r="J51" s="100">
        <f t="shared" si="26"/>
        <v>203.16119363831191</v>
      </c>
      <c r="K51" s="118">
        <v>446.41329999999999</v>
      </c>
      <c r="L51" s="118">
        <v>446.5</v>
      </c>
      <c r="M51" s="119"/>
      <c r="N51" s="119"/>
      <c r="O51" s="119">
        <v>8.6700440000000004E-2</v>
      </c>
      <c r="P51" s="106">
        <v>194</v>
      </c>
      <c r="Q51" s="103"/>
      <c r="R51" s="103"/>
      <c r="S51" s="103">
        <f t="shared" si="23"/>
        <v>-4.4096582138919507</v>
      </c>
      <c r="T51" s="103">
        <f t="shared" si="24"/>
        <v>-4.5093226094258911</v>
      </c>
      <c r="U51" s="104"/>
      <c r="V51" s="105">
        <f t="shared" si="52"/>
        <v>-4.56216767367515</v>
      </c>
      <c r="W51" s="105">
        <f t="shared" si="33"/>
        <v>-9.56216767367515</v>
      </c>
      <c r="X51" s="105">
        <f t="shared" si="34"/>
        <v>0.43783232632485003</v>
      </c>
      <c r="Y51" s="105">
        <f t="shared" si="35"/>
        <v>-13.333842346214103</v>
      </c>
      <c r="Z51" s="105">
        <f t="shared" si="36"/>
        <v>4.2095069988638034</v>
      </c>
      <c r="AA51" s="105">
        <f t="shared" si="37"/>
        <v>5.9662420382165644</v>
      </c>
      <c r="AB51" s="105">
        <f t="shared" si="38"/>
        <v>0.9662420382165644</v>
      </c>
      <c r="AC51" s="105">
        <f t="shared" si="39"/>
        <v>10.966242038216564</v>
      </c>
      <c r="AD51" s="105">
        <f t="shared" si="40"/>
        <v>-24.585254152183897</v>
      </c>
      <c r="AE51" s="105">
        <f t="shared" si="41"/>
        <v>36.517738228617027</v>
      </c>
      <c r="AF51" s="105">
        <f t="shared" si="42"/>
        <v>-2.1480892356281527</v>
      </c>
      <c r="AG51" s="105">
        <f t="shared" si="43"/>
        <v>-7.1480892356281522</v>
      </c>
      <c r="AH51" s="105">
        <f t="shared" si="44"/>
        <v>2.8519107643718473</v>
      </c>
      <c r="AI51" s="105">
        <f t="shared" si="45"/>
        <v>-8.9222395448011032</v>
      </c>
      <c r="AJ51" s="105">
        <f t="shared" si="46"/>
        <v>4.6260610735447987</v>
      </c>
      <c r="AK51" s="105">
        <f t="shared" si="47"/>
        <v>-2.2269104787788496</v>
      </c>
      <c r="AL51" s="105">
        <f t="shared" si="48"/>
        <v>-7.2269104787788496</v>
      </c>
      <c r="AM51" s="105">
        <f t="shared" si="49"/>
        <v>2.7730895212211504</v>
      </c>
      <c r="AN51" s="105">
        <f t="shared" si="50"/>
        <v>-9.1181820454979317</v>
      </c>
      <c r="AO51" s="105">
        <f t="shared" si="51"/>
        <v>4.6643610879402324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>
      <c r="A52" s="97" t="s">
        <v>17</v>
      </c>
      <c r="B52" s="98" t="s">
        <v>51</v>
      </c>
      <c r="C52" s="133" t="s">
        <v>127</v>
      </c>
      <c r="D52" s="87">
        <v>4</v>
      </c>
      <c r="E52" s="100">
        <v>446.12779999999998</v>
      </c>
      <c r="F52" s="100">
        <f t="shared" si="25"/>
        <v>446.4</v>
      </c>
      <c r="G52" s="138">
        <v>0.22070000000000001</v>
      </c>
      <c r="H52" s="138">
        <v>5.1499999999999997E-2</v>
      </c>
      <c r="I52" s="101">
        <f t="shared" si="20"/>
        <v>0.2722</v>
      </c>
      <c r="J52" s="100">
        <f t="shared" si="26"/>
        <v>609.99861530252008</v>
      </c>
      <c r="K52" s="118">
        <v>446.0367</v>
      </c>
      <c r="L52" s="118">
        <v>446.3</v>
      </c>
      <c r="M52" s="119">
        <v>0.21190000000000001</v>
      </c>
      <c r="N52" s="119">
        <v>5.1400000000000001E-2</v>
      </c>
      <c r="O52" s="119">
        <v>0.26329989999999998</v>
      </c>
      <c r="P52" s="106">
        <v>590</v>
      </c>
      <c r="Q52" s="103">
        <f t="shared" ref="Q52" si="53">((M52-G52)/G52)*100</f>
        <v>-3.987313094698687</v>
      </c>
      <c r="R52" s="103">
        <f t="shared" ref="R52" si="54">((N52-H52)/H52)*100</f>
        <v>-0.19417475728154548</v>
      </c>
      <c r="S52" s="103">
        <f t="shared" si="23"/>
        <v>-3.2696914033798756</v>
      </c>
      <c r="T52" s="103">
        <f t="shared" si="24"/>
        <v>-3.278468967114303</v>
      </c>
      <c r="U52" s="104"/>
      <c r="V52" s="105">
        <f t="shared" si="52"/>
        <v>-4.56216767367515</v>
      </c>
      <c r="W52" s="105">
        <f t="shared" si="33"/>
        <v>-9.56216767367515</v>
      </c>
      <c r="X52" s="105">
        <f t="shared" si="34"/>
        <v>0.43783232632485003</v>
      </c>
      <c r="Y52" s="105">
        <f t="shared" si="35"/>
        <v>-13.333842346214103</v>
      </c>
      <c r="Z52" s="105">
        <f t="shared" si="36"/>
        <v>4.2095069988638034</v>
      </c>
      <c r="AA52" s="105">
        <f t="shared" si="37"/>
        <v>5.9662420382165644</v>
      </c>
      <c r="AB52" s="105">
        <f t="shared" si="38"/>
        <v>0.9662420382165644</v>
      </c>
      <c r="AC52" s="105">
        <f t="shared" si="39"/>
        <v>10.966242038216564</v>
      </c>
      <c r="AD52" s="105">
        <f t="shared" si="40"/>
        <v>-24.585254152183897</v>
      </c>
      <c r="AE52" s="105">
        <f t="shared" si="41"/>
        <v>36.517738228617027</v>
      </c>
      <c r="AF52" s="105">
        <f t="shared" si="42"/>
        <v>-2.1480892356281527</v>
      </c>
      <c r="AG52" s="105">
        <f t="shared" si="43"/>
        <v>-7.1480892356281522</v>
      </c>
      <c r="AH52" s="105">
        <f t="shared" si="44"/>
        <v>2.8519107643718473</v>
      </c>
      <c r="AI52" s="105">
        <f t="shared" si="45"/>
        <v>-8.9222395448011032</v>
      </c>
      <c r="AJ52" s="105">
        <f t="shared" si="46"/>
        <v>4.6260610735447987</v>
      </c>
      <c r="AK52" s="105">
        <f t="shared" si="47"/>
        <v>-2.2269104787788496</v>
      </c>
      <c r="AL52" s="105">
        <f t="shared" si="48"/>
        <v>-7.2269104787788496</v>
      </c>
      <c r="AM52" s="105">
        <f t="shared" si="49"/>
        <v>2.7730895212211504</v>
      </c>
      <c r="AN52" s="105">
        <f t="shared" si="50"/>
        <v>-9.1181820454979317</v>
      </c>
      <c r="AO52" s="105">
        <f t="shared" si="51"/>
        <v>4.6643610879402324</v>
      </c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>
      <c r="A53" s="97" t="s">
        <v>17</v>
      </c>
      <c r="B53" s="98" t="s">
        <v>51</v>
      </c>
      <c r="C53" s="133" t="s">
        <v>127</v>
      </c>
      <c r="D53" s="87">
        <v>5</v>
      </c>
      <c r="E53" s="100">
        <v>446.25840000000005</v>
      </c>
      <c r="F53" s="100">
        <f t="shared" si="25"/>
        <v>446.7000000000001</v>
      </c>
      <c r="G53" s="138">
        <v>0.3604</v>
      </c>
      <c r="H53" s="138">
        <v>8.1199999999999994E-2</v>
      </c>
      <c r="I53" s="101">
        <f t="shared" si="20"/>
        <v>0.44159999999999999</v>
      </c>
      <c r="J53" s="100">
        <f t="shared" si="26"/>
        <v>989.19180661477299</v>
      </c>
      <c r="K53" s="118">
        <v>446.07139999999998</v>
      </c>
      <c r="L53" s="118">
        <v>446.5</v>
      </c>
      <c r="M53" s="119">
        <v>0.34870000000000001</v>
      </c>
      <c r="N53" s="119">
        <v>7.9899999999999999E-2</v>
      </c>
      <c r="O53" s="119">
        <v>0.42860219999999999</v>
      </c>
      <c r="P53" s="106">
        <v>960</v>
      </c>
      <c r="Q53" s="103">
        <f t="shared" si="21"/>
        <v>-3.2463928967813507</v>
      </c>
      <c r="R53" s="103">
        <f t="shared" si="22"/>
        <v>-1.6009852216748715</v>
      </c>
      <c r="S53" s="103">
        <f t="shared" si="23"/>
        <v>-2.9433423913043488</v>
      </c>
      <c r="T53" s="103">
        <f t="shared" si="24"/>
        <v>-2.9510764666231539</v>
      </c>
      <c r="U53" s="104"/>
      <c r="V53" s="105">
        <f t="shared" si="52"/>
        <v>-4.56216767367515</v>
      </c>
      <c r="W53" s="105">
        <f t="shared" si="33"/>
        <v>-9.56216767367515</v>
      </c>
      <c r="X53" s="105">
        <f t="shared" si="34"/>
        <v>0.43783232632485003</v>
      </c>
      <c r="Y53" s="105">
        <f t="shared" si="35"/>
        <v>-13.333842346214103</v>
      </c>
      <c r="Z53" s="105">
        <f t="shared" si="36"/>
        <v>4.2095069988638034</v>
      </c>
      <c r="AA53" s="105">
        <f t="shared" si="37"/>
        <v>5.9662420382165644</v>
      </c>
      <c r="AB53" s="105">
        <f t="shared" si="38"/>
        <v>0.9662420382165644</v>
      </c>
      <c r="AC53" s="105">
        <f t="shared" si="39"/>
        <v>10.966242038216564</v>
      </c>
      <c r="AD53" s="105">
        <f t="shared" si="40"/>
        <v>-24.585254152183897</v>
      </c>
      <c r="AE53" s="105">
        <f t="shared" si="41"/>
        <v>36.517738228617027</v>
      </c>
      <c r="AF53" s="105">
        <f t="shared" si="42"/>
        <v>-2.1480892356281527</v>
      </c>
      <c r="AG53" s="105">
        <f t="shared" si="43"/>
        <v>-7.1480892356281522</v>
      </c>
      <c r="AH53" s="105">
        <f t="shared" si="44"/>
        <v>2.8519107643718473</v>
      </c>
      <c r="AI53" s="105">
        <f t="shared" si="45"/>
        <v>-8.9222395448011032</v>
      </c>
      <c r="AJ53" s="105">
        <f t="shared" si="46"/>
        <v>4.6260610735447987</v>
      </c>
      <c r="AK53" s="105">
        <f t="shared" si="47"/>
        <v>-2.2269104787788496</v>
      </c>
      <c r="AL53" s="105">
        <f t="shared" si="48"/>
        <v>-7.2269104787788496</v>
      </c>
      <c r="AM53" s="105">
        <f t="shared" si="49"/>
        <v>2.7730895212211504</v>
      </c>
      <c r="AN53" s="105">
        <f t="shared" si="50"/>
        <v>-9.1181820454979317</v>
      </c>
      <c r="AO53" s="105">
        <f t="shared" si="51"/>
        <v>4.6643610879402324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>
      <c r="A54" s="97" t="s">
        <v>17</v>
      </c>
      <c r="B54" s="98" t="s">
        <v>51</v>
      </c>
      <c r="C54" s="133" t="s">
        <v>115</v>
      </c>
      <c r="D54" s="87">
        <v>6</v>
      </c>
      <c r="E54" s="100">
        <v>446.36750000000001</v>
      </c>
      <c r="F54" s="100">
        <f t="shared" si="25"/>
        <v>447</v>
      </c>
      <c r="G54" s="138">
        <v>0.50160000000000005</v>
      </c>
      <c r="H54" s="138">
        <v>0.13089999999999999</v>
      </c>
      <c r="I54" s="101">
        <f t="shared" si="20"/>
        <v>0.63250000000000006</v>
      </c>
      <c r="J54" s="100">
        <f t="shared" si="26"/>
        <v>1416.2365316769606</v>
      </c>
      <c r="K54" s="118">
        <v>446.18310000000002</v>
      </c>
      <c r="L54" s="118">
        <v>446.8</v>
      </c>
      <c r="M54" s="119">
        <v>0.48770000000000002</v>
      </c>
      <c r="N54" s="119">
        <v>0.12920000000000001</v>
      </c>
      <c r="O54" s="119">
        <v>0.61689950000000005</v>
      </c>
      <c r="P54" s="106">
        <v>1382</v>
      </c>
      <c r="Q54" s="103">
        <f t="shared" si="21"/>
        <v>-2.7711323763955389</v>
      </c>
      <c r="R54" s="103">
        <f t="shared" si="22"/>
        <v>-1.2987012987012829</v>
      </c>
      <c r="S54" s="103">
        <f t="shared" si="23"/>
        <v>-2.4664822134387374</v>
      </c>
      <c r="T54" s="103">
        <f t="shared" si="24"/>
        <v>-2.4174303452277996</v>
      </c>
      <c r="U54" s="104"/>
      <c r="V54" s="105">
        <f t="shared" si="52"/>
        <v>-4.56216767367515</v>
      </c>
      <c r="W54" s="105">
        <f t="shared" si="33"/>
        <v>-9.56216767367515</v>
      </c>
      <c r="X54" s="105">
        <f t="shared" si="34"/>
        <v>0.43783232632485003</v>
      </c>
      <c r="Y54" s="105">
        <f t="shared" si="35"/>
        <v>-13.333842346214103</v>
      </c>
      <c r="Z54" s="105">
        <f t="shared" si="36"/>
        <v>4.2095069988638034</v>
      </c>
      <c r="AA54" s="105">
        <f t="shared" si="37"/>
        <v>5.9662420382165644</v>
      </c>
      <c r="AB54" s="105">
        <f t="shared" si="38"/>
        <v>0.9662420382165644</v>
      </c>
      <c r="AC54" s="105">
        <f t="shared" si="39"/>
        <v>10.966242038216564</v>
      </c>
      <c r="AD54" s="105">
        <f t="shared" si="40"/>
        <v>-24.585254152183897</v>
      </c>
      <c r="AE54" s="105">
        <f t="shared" si="41"/>
        <v>36.517738228617027</v>
      </c>
      <c r="AF54" s="105">
        <f t="shared" si="42"/>
        <v>-2.1480892356281527</v>
      </c>
      <c r="AG54" s="105">
        <f t="shared" si="43"/>
        <v>-7.1480892356281522</v>
      </c>
      <c r="AH54" s="105">
        <f t="shared" si="44"/>
        <v>2.8519107643718473</v>
      </c>
      <c r="AI54" s="105">
        <f t="shared" si="45"/>
        <v>-8.9222395448011032</v>
      </c>
      <c r="AJ54" s="105">
        <f t="shared" si="46"/>
        <v>4.6260610735447987</v>
      </c>
      <c r="AK54" s="105">
        <f t="shared" si="47"/>
        <v>-2.2269104787788496</v>
      </c>
      <c r="AL54" s="105">
        <f t="shared" si="48"/>
        <v>-7.2269104787788496</v>
      </c>
      <c r="AM54" s="105">
        <f t="shared" si="49"/>
        <v>2.7730895212211504</v>
      </c>
      <c r="AN54" s="105">
        <f t="shared" si="50"/>
        <v>-9.1181820454979317</v>
      </c>
      <c r="AO54" s="105">
        <f t="shared" si="51"/>
        <v>4.6643610879402324</v>
      </c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>
      <c r="A55" s="97" t="s">
        <v>17</v>
      </c>
      <c r="B55" s="98" t="s">
        <v>51</v>
      </c>
      <c r="C55" s="133" t="s">
        <v>115</v>
      </c>
      <c r="D55" s="87">
        <v>7</v>
      </c>
      <c r="E55" s="100">
        <v>445.83689999999996</v>
      </c>
      <c r="F55" s="100">
        <f t="shared" si="25"/>
        <v>447.8</v>
      </c>
      <c r="G55" s="138">
        <v>1.6017999999999999</v>
      </c>
      <c r="H55" s="138">
        <v>0.36130000000000001</v>
      </c>
      <c r="I55" s="101">
        <f t="shared" si="20"/>
        <v>1.9630999999999998</v>
      </c>
      <c r="J55" s="100">
        <f t="shared" si="26"/>
        <v>4395.8753457379235</v>
      </c>
      <c r="K55" s="118">
        <v>445.7903</v>
      </c>
      <c r="L55" s="118">
        <v>447.7</v>
      </c>
      <c r="M55" s="119">
        <v>1.5696000000000001</v>
      </c>
      <c r="N55" s="119">
        <v>0.34010000000000001</v>
      </c>
      <c r="O55" s="119">
        <v>1.909702</v>
      </c>
      <c r="P55" s="106">
        <v>4277</v>
      </c>
      <c r="Q55" s="103">
        <f t="shared" si="21"/>
        <v>-2.0102384817080652</v>
      </c>
      <c r="R55" s="103">
        <f t="shared" si="22"/>
        <v>-5.8676999723221694</v>
      </c>
      <c r="S55" s="103">
        <f t="shared" si="23"/>
        <v>-2.7200855789312741</v>
      </c>
      <c r="T55" s="103">
        <f t="shared" si="24"/>
        <v>-2.7042474226022026</v>
      </c>
      <c r="U55" s="104"/>
      <c r="V55" s="105">
        <f t="shared" si="52"/>
        <v>-4.56216767367515</v>
      </c>
      <c r="W55" s="105">
        <f t="shared" si="33"/>
        <v>-9.56216767367515</v>
      </c>
      <c r="X55" s="105">
        <f t="shared" si="34"/>
        <v>0.43783232632485003</v>
      </c>
      <c r="Y55" s="105">
        <f t="shared" si="35"/>
        <v>-13.333842346214103</v>
      </c>
      <c r="Z55" s="105">
        <f t="shared" si="36"/>
        <v>4.2095069988638034</v>
      </c>
      <c r="AA55" s="105">
        <f t="shared" si="37"/>
        <v>5.9662420382165644</v>
      </c>
      <c r="AB55" s="105">
        <f t="shared" si="38"/>
        <v>0.9662420382165644</v>
      </c>
      <c r="AC55" s="105">
        <f t="shared" si="39"/>
        <v>10.966242038216564</v>
      </c>
      <c r="AD55" s="105">
        <f t="shared" si="40"/>
        <v>-24.585254152183897</v>
      </c>
      <c r="AE55" s="105">
        <f t="shared" si="41"/>
        <v>36.517738228617027</v>
      </c>
      <c r="AF55" s="105">
        <f t="shared" si="42"/>
        <v>-2.1480892356281527</v>
      </c>
      <c r="AG55" s="105">
        <f t="shared" si="43"/>
        <v>-7.1480892356281522</v>
      </c>
      <c r="AH55" s="105">
        <f t="shared" si="44"/>
        <v>2.8519107643718473</v>
      </c>
      <c r="AI55" s="105">
        <f t="shared" si="45"/>
        <v>-8.9222395448011032</v>
      </c>
      <c r="AJ55" s="105">
        <f t="shared" si="46"/>
        <v>4.6260610735447987</v>
      </c>
      <c r="AK55" s="105">
        <f t="shared" si="47"/>
        <v>-2.2269104787788496</v>
      </c>
      <c r="AL55" s="105">
        <f t="shared" si="48"/>
        <v>-7.2269104787788496</v>
      </c>
      <c r="AM55" s="105">
        <f t="shared" si="49"/>
        <v>2.7730895212211504</v>
      </c>
      <c r="AN55" s="105">
        <f t="shared" si="50"/>
        <v>-9.1181820454979317</v>
      </c>
      <c r="AO55" s="105">
        <f t="shared" si="51"/>
        <v>4.6643610879402324</v>
      </c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>
      <c r="A56" s="97" t="s">
        <v>17</v>
      </c>
      <c r="B56" s="98" t="s">
        <v>51</v>
      </c>
      <c r="C56" s="133" t="s">
        <v>114</v>
      </c>
      <c r="D56" s="87">
        <v>8</v>
      </c>
      <c r="E56" s="100">
        <v>446.81849999999997</v>
      </c>
      <c r="F56" s="100">
        <f t="shared" si="25"/>
        <v>449.4</v>
      </c>
      <c r="G56" s="138">
        <v>2.1015000000000001</v>
      </c>
      <c r="H56" s="138">
        <v>0.48</v>
      </c>
      <c r="I56" s="101">
        <f t="shared" si="20"/>
        <v>2.5815000000000001</v>
      </c>
      <c r="J56" s="100">
        <f t="shared" si="26"/>
        <v>5764.9444833024445</v>
      </c>
      <c r="K56" s="118">
        <v>446.64679999999998</v>
      </c>
      <c r="L56" s="118">
        <v>449.2</v>
      </c>
      <c r="M56" s="119">
        <v>2.0160999999999998</v>
      </c>
      <c r="N56" s="119">
        <v>0.53710000000000002</v>
      </c>
      <c r="O56" s="119">
        <v>2.5531999999999999</v>
      </c>
      <c r="P56" s="106">
        <v>5704</v>
      </c>
      <c r="Q56" s="103">
        <f t="shared" si="21"/>
        <v>-4.0637639781108899</v>
      </c>
      <c r="R56" s="103">
        <f t="shared" si="22"/>
        <v>11.895833333333341</v>
      </c>
      <c r="S56" s="103">
        <f t="shared" si="23"/>
        <v>-1.0962618632578041</v>
      </c>
      <c r="T56" s="103">
        <f t="shared" si="24"/>
        <v>-1.0571564648881491</v>
      </c>
      <c r="U56" s="104"/>
      <c r="V56" s="105">
        <f t="shared" si="52"/>
        <v>-4.56216767367515</v>
      </c>
      <c r="W56" s="105">
        <f t="shared" si="33"/>
        <v>-9.56216767367515</v>
      </c>
      <c r="X56" s="105">
        <f t="shared" si="34"/>
        <v>0.43783232632485003</v>
      </c>
      <c r="Y56" s="105">
        <f t="shared" si="35"/>
        <v>-13.333842346214103</v>
      </c>
      <c r="Z56" s="105">
        <f t="shared" si="36"/>
        <v>4.2095069988638034</v>
      </c>
      <c r="AA56" s="105">
        <f t="shared" si="37"/>
        <v>5.9662420382165644</v>
      </c>
      <c r="AB56" s="105">
        <f t="shared" si="38"/>
        <v>0.9662420382165644</v>
      </c>
      <c r="AC56" s="105">
        <f t="shared" si="39"/>
        <v>10.966242038216564</v>
      </c>
      <c r="AD56" s="105">
        <f t="shared" si="40"/>
        <v>-24.585254152183897</v>
      </c>
      <c r="AE56" s="105">
        <f t="shared" si="41"/>
        <v>36.517738228617027</v>
      </c>
      <c r="AF56" s="105">
        <f t="shared" si="42"/>
        <v>-2.1480892356281527</v>
      </c>
      <c r="AG56" s="105">
        <f t="shared" si="43"/>
        <v>-7.1480892356281522</v>
      </c>
      <c r="AH56" s="105">
        <f t="shared" si="44"/>
        <v>2.8519107643718473</v>
      </c>
      <c r="AI56" s="105">
        <f t="shared" si="45"/>
        <v>-8.9222395448011032</v>
      </c>
      <c r="AJ56" s="105">
        <f t="shared" si="46"/>
        <v>4.6260610735447987</v>
      </c>
      <c r="AK56" s="105">
        <f t="shared" si="47"/>
        <v>-2.2269104787788496</v>
      </c>
      <c r="AL56" s="105">
        <f t="shared" si="48"/>
        <v>-7.2269104787788496</v>
      </c>
      <c r="AM56" s="105">
        <f t="shared" si="49"/>
        <v>2.7730895212211504</v>
      </c>
      <c r="AN56" s="105">
        <f t="shared" si="50"/>
        <v>-9.1181820454979317</v>
      </c>
      <c r="AO56" s="105">
        <f t="shared" si="51"/>
        <v>4.6643610879402324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>
      <c r="A57" s="97" t="s">
        <v>17</v>
      </c>
      <c r="B57" s="98" t="s">
        <v>51</v>
      </c>
      <c r="C57" s="133" t="s">
        <v>114</v>
      </c>
      <c r="D57" s="87">
        <v>9</v>
      </c>
      <c r="E57" s="100">
        <v>446.42489999999998</v>
      </c>
      <c r="F57" s="100">
        <f t="shared" si="25"/>
        <v>449.79999999999995</v>
      </c>
      <c r="G57" s="138">
        <v>2.6011000000000002</v>
      </c>
      <c r="H57" s="138">
        <v>0.77400000000000002</v>
      </c>
      <c r="I57" s="101">
        <f t="shared" si="20"/>
        <v>3.3751000000000002</v>
      </c>
      <c r="J57" s="100">
        <f t="shared" si="26"/>
        <v>7538.7776388102138</v>
      </c>
      <c r="K57" s="118">
        <v>446.28070000000002</v>
      </c>
      <c r="L57" s="118">
        <v>449.6</v>
      </c>
      <c r="M57" s="119">
        <v>2.5164</v>
      </c>
      <c r="N57" s="119">
        <v>0.80289999999999995</v>
      </c>
      <c r="O57" s="119">
        <v>3.3193000000000001</v>
      </c>
      <c r="P57" s="106">
        <v>7417</v>
      </c>
      <c r="Q57" s="103">
        <f t="shared" si="21"/>
        <v>-3.2563146361154973</v>
      </c>
      <c r="R57" s="103">
        <f t="shared" si="22"/>
        <v>3.7338501291989568</v>
      </c>
      <c r="S57" s="103">
        <f t="shared" si="23"/>
        <v>-1.6532843471304575</v>
      </c>
      <c r="T57" s="103">
        <f t="shared" si="24"/>
        <v>-1.6153499233522033</v>
      </c>
      <c r="U57" s="104"/>
      <c r="V57" s="105">
        <f t="shared" si="52"/>
        <v>-4.56216767367515</v>
      </c>
      <c r="W57" s="105">
        <f t="shared" si="33"/>
        <v>-9.56216767367515</v>
      </c>
      <c r="X57" s="105">
        <f t="shared" si="34"/>
        <v>0.43783232632485003</v>
      </c>
      <c r="Y57" s="105">
        <f t="shared" si="35"/>
        <v>-13.333842346214103</v>
      </c>
      <c r="Z57" s="105">
        <f t="shared" si="36"/>
        <v>4.2095069988638034</v>
      </c>
      <c r="AA57" s="105">
        <f t="shared" si="37"/>
        <v>5.9662420382165644</v>
      </c>
      <c r="AB57" s="105">
        <f t="shared" si="38"/>
        <v>0.9662420382165644</v>
      </c>
      <c r="AC57" s="105">
        <f t="shared" si="39"/>
        <v>10.966242038216564</v>
      </c>
      <c r="AD57" s="105">
        <f t="shared" si="40"/>
        <v>-24.585254152183897</v>
      </c>
      <c r="AE57" s="105">
        <f t="shared" si="41"/>
        <v>36.517738228617027</v>
      </c>
      <c r="AF57" s="105">
        <f t="shared" si="42"/>
        <v>-2.1480892356281527</v>
      </c>
      <c r="AG57" s="105">
        <f t="shared" si="43"/>
        <v>-7.1480892356281522</v>
      </c>
      <c r="AH57" s="105">
        <f t="shared" si="44"/>
        <v>2.8519107643718473</v>
      </c>
      <c r="AI57" s="105">
        <f t="shared" si="45"/>
        <v>-8.9222395448011032</v>
      </c>
      <c r="AJ57" s="105">
        <f t="shared" si="46"/>
        <v>4.6260610735447987</v>
      </c>
      <c r="AK57" s="105">
        <f t="shared" si="47"/>
        <v>-2.2269104787788496</v>
      </c>
      <c r="AL57" s="105">
        <f t="shared" si="48"/>
        <v>-7.2269104787788496</v>
      </c>
      <c r="AM57" s="105">
        <f t="shared" si="49"/>
        <v>2.7730895212211504</v>
      </c>
      <c r="AN57" s="105">
        <f t="shared" si="50"/>
        <v>-9.1181820454979317</v>
      </c>
      <c r="AO57" s="105">
        <f t="shared" si="51"/>
        <v>4.6643610879402324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>
      <c r="A58" s="97" t="s">
        <v>18</v>
      </c>
      <c r="B58" s="98" t="s">
        <v>52</v>
      </c>
      <c r="C58" s="133" t="s">
        <v>135</v>
      </c>
      <c r="D58" s="134">
        <v>1</v>
      </c>
      <c r="E58" s="100">
        <v>445.96839999999997</v>
      </c>
      <c r="F58" s="100">
        <f t="shared" si="25"/>
        <v>446</v>
      </c>
      <c r="G58" s="125">
        <v>2.12E-2</v>
      </c>
      <c r="H58" s="125">
        <v>1.04E-2</v>
      </c>
      <c r="I58" s="101">
        <f t="shared" si="20"/>
        <v>3.1600000000000003E-2</v>
      </c>
      <c r="J58" s="100">
        <f t="shared" si="26"/>
        <v>70.855143664079733</v>
      </c>
      <c r="K58" s="116">
        <v>445.9</v>
      </c>
      <c r="L58" s="116">
        <v>445.9</v>
      </c>
      <c r="M58" s="117">
        <v>0.02</v>
      </c>
      <c r="N58" s="117">
        <v>1.1599999999999999E-2</v>
      </c>
      <c r="O58" s="117">
        <v>3.1600000000000003E-2</v>
      </c>
      <c r="P58" s="102">
        <v>71</v>
      </c>
      <c r="Q58" s="103">
        <f t="shared" si="21"/>
        <v>-5.6603773584905648</v>
      </c>
      <c r="R58" s="103">
        <f t="shared" si="22"/>
        <v>11.538461538461537</v>
      </c>
      <c r="S58" s="103">
        <f t="shared" si="23"/>
        <v>0</v>
      </c>
      <c r="T58" s="103">
        <f t="shared" si="24"/>
        <v>0.20444011320762029</v>
      </c>
      <c r="U58" s="104"/>
      <c r="V58" s="105">
        <f t="shared" si="52"/>
        <v>-4.56216767367515</v>
      </c>
      <c r="W58" s="105">
        <f t="shared" si="33"/>
        <v>-9.56216767367515</v>
      </c>
      <c r="X58" s="105">
        <f t="shared" si="34"/>
        <v>0.43783232632485003</v>
      </c>
      <c r="Y58" s="105">
        <f t="shared" si="35"/>
        <v>-13.333842346214103</v>
      </c>
      <c r="Z58" s="105">
        <f t="shared" si="36"/>
        <v>4.2095069988638034</v>
      </c>
      <c r="AA58" s="105">
        <f t="shared" si="37"/>
        <v>5.9662420382165644</v>
      </c>
      <c r="AB58" s="105">
        <f t="shared" si="38"/>
        <v>0.9662420382165644</v>
      </c>
      <c r="AC58" s="105">
        <f t="shared" si="39"/>
        <v>10.966242038216564</v>
      </c>
      <c r="AD58" s="105">
        <f t="shared" si="40"/>
        <v>-24.585254152183897</v>
      </c>
      <c r="AE58" s="105">
        <f t="shared" si="41"/>
        <v>36.517738228617027</v>
      </c>
      <c r="AF58" s="105">
        <f t="shared" si="42"/>
        <v>-2.1480892356281527</v>
      </c>
      <c r="AG58" s="105">
        <f t="shared" si="43"/>
        <v>-7.1480892356281522</v>
      </c>
      <c r="AH58" s="105">
        <f t="shared" si="44"/>
        <v>2.8519107643718473</v>
      </c>
      <c r="AI58" s="105">
        <f t="shared" si="45"/>
        <v>-8.9222395448011032</v>
      </c>
      <c r="AJ58" s="105">
        <f t="shared" si="46"/>
        <v>4.6260610735447987</v>
      </c>
      <c r="AK58" s="105">
        <f t="shared" si="47"/>
        <v>-2.2269104787788496</v>
      </c>
      <c r="AL58" s="105">
        <f t="shared" si="48"/>
        <v>-7.2269104787788496</v>
      </c>
      <c r="AM58" s="105">
        <f t="shared" si="49"/>
        <v>2.7730895212211504</v>
      </c>
      <c r="AN58" s="105">
        <f t="shared" si="50"/>
        <v>-9.1181820454979317</v>
      </c>
      <c r="AO58" s="105">
        <f t="shared" si="51"/>
        <v>4.6643610879402324</v>
      </c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>
      <c r="A59" s="97" t="s">
        <v>18</v>
      </c>
      <c r="B59" s="98" t="s">
        <v>52</v>
      </c>
      <c r="C59" s="133" t="s">
        <v>135</v>
      </c>
      <c r="D59" s="87">
        <v>2</v>
      </c>
      <c r="E59" s="100">
        <v>446.45409999999998</v>
      </c>
      <c r="F59" s="100">
        <f t="shared" si="25"/>
        <v>446.49999999999994</v>
      </c>
      <c r="G59" s="125">
        <v>0.03</v>
      </c>
      <c r="H59" s="125">
        <v>1.5900000000000001E-2</v>
      </c>
      <c r="I59" s="101">
        <f t="shared" si="20"/>
        <v>4.5899999999999996E-2</v>
      </c>
      <c r="J59" s="100">
        <f t="shared" si="26"/>
        <v>102.80613224995476</v>
      </c>
      <c r="K59" s="118">
        <v>446.4</v>
      </c>
      <c r="L59" s="118">
        <v>446.4</v>
      </c>
      <c r="M59" s="119">
        <v>2.9100000000000001E-2</v>
      </c>
      <c r="N59" s="119">
        <v>1.6899999999999998E-2</v>
      </c>
      <c r="O59" s="119">
        <v>4.5999999999999999E-2</v>
      </c>
      <c r="P59" s="106">
        <v>103</v>
      </c>
      <c r="Q59" s="103">
        <f t="shared" si="21"/>
        <v>-2.9999999999999938</v>
      </c>
      <c r="R59" s="103">
        <f t="shared" si="22"/>
        <v>6.2893081761006124</v>
      </c>
      <c r="S59" s="103">
        <f t="shared" si="23"/>
        <v>0.21786492374728295</v>
      </c>
      <c r="T59" s="103">
        <f t="shared" si="24"/>
        <v>0.18857605650788223</v>
      </c>
      <c r="U59" s="104"/>
      <c r="V59" s="105">
        <f t="shared" si="52"/>
        <v>-4.56216767367515</v>
      </c>
      <c r="W59" s="105">
        <f t="shared" si="33"/>
        <v>-9.56216767367515</v>
      </c>
      <c r="X59" s="105">
        <f t="shared" si="34"/>
        <v>0.43783232632485003</v>
      </c>
      <c r="Y59" s="105">
        <f t="shared" si="35"/>
        <v>-13.333842346214103</v>
      </c>
      <c r="Z59" s="105">
        <f t="shared" si="36"/>
        <v>4.2095069988638034</v>
      </c>
      <c r="AA59" s="105">
        <f t="shared" si="37"/>
        <v>5.9662420382165644</v>
      </c>
      <c r="AB59" s="105">
        <f t="shared" si="38"/>
        <v>0.9662420382165644</v>
      </c>
      <c r="AC59" s="105">
        <f t="shared" si="39"/>
        <v>10.966242038216564</v>
      </c>
      <c r="AD59" s="105">
        <f t="shared" si="40"/>
        <v>-24.585254152183897</v>
      </c>
      <c r="AE59" s="105">
        <f t="shared" si="41"/>
        <v>36.517738228617027</v>
      </c>
      <c r="AF59" s="105">
        <f t="shared" si="42"/>
        <v>-2.1480892356281527</v>
      </c>
      <c r="AG59" s="105">
        <f t="shared" si="43"/>
        <v>-7.1480892356281522</v>
      </c>
      <c r="AH59" s="105">
        <f t="shared" si="44"/>
        <v>2.8519107643718473</v>
      </c>
      <c r="AI59" s="105">
        <f t="shared" si="45"/>
        <v>-8.9222395448011032</v>
      </c>
      <c r="AJ59" s="105">
        <f t="shared" si="46"/>
        <v>4.6260610735447987</v>
      </c>
      <c r="AK59" s="105">
        <f t="shared" si="47"/>
        <v>-2.2269104787788496</v>
      </c>
      <c r="AL59" s="105">
        <f t="shared" si="48"/>
        <v>-7.2269104787788496</v>
      </c>
      <c r="AM59" s="105">
        <f t="shared" si="49"/>
        <v>2.7730895212211504</v>
      </c>
      <c r="AN59" s="105">
        <f t="shared" si="50"/>
        <v>-9.1181820454979317</v>
      </c>
      <c r="AO59" s="105">
        <f t="shared" si="51"/>
        <v>4.6643610879402324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>
      <c r="A60" s="97" t="s">
        <v>18</v>
      </c>
      <c r="B60" s="98" t="s">
        <v>52</v>
      </c>
      <c r="C60" s="133" t="s">
        <v>135</v>
      </c>
      <c r="D60" s="87">
        <v>3</v>
      </c>
      <c r="E60" s="100">
        <v>446.30849999999998</v>
      </c>
      <c r="F60" s="100">
        <f t="shared" si="25"/>
        <v>446.4</v>
      </c>
      <c r="G60" s="125">
        <v>7.0499999999999993E-2</v>
      </c>
      <c r="H60" s="125">
        <v>2.1000000000000001E-2</v>
      </c>
      <c r="I60" s="101">
        <f t="shared" si="20"/>
        <v>9.1499999999999998E-2</v>
      </c>
      <c r="J60" s="100">
        <f t="shared" si="26"/>
        <v>204.99928062425244</v>
      </c>
      <c r="K60" s="118">
        <v>446.2</v>
      </c>
      <c r="L60" s="118">
        <v>446.3</v>
      </c>
      <c r="M60" s="119">
        <v>6.8400000000000002E-2</v>
      </c>
      <c r="N60" s="119">
        <v>2.07E-2</v>
      </c>
      <c r="O60" s="119">
        <v>8.9099999999999999E-2</v>
      </c>
      <c r="P60" s="106">
        <v>200</v>
      </c>
      <c r="Q60" s="103">
        <f t="shared" si="21"/>
        <v>-2.9787234042553066</v>
      </c>
      <c r="R60" s="103">
        <f t="shared" si="22"/>
        <v>-1.4285714285714364</v>
      </c>
      <c r="S60" s="103">
        <f t="shared" si="23"/>
        <v>-2.6229508196721305</v>
      </c>
      <c r="T60" s="103">
        <f t="shared" si="24"/>
        <v>-2.4386820329461174</v>
      </c>
      <c r="U60" s="104"/>
      <c r="V60" s="105">
        <f t="shared" si="52"/>
        <v>-4.56216767367515</v>
      </c>
      <c r="W60" s="105">
        <f t="shared" si="33"/>
        <v>-9.56216767367515</v>
      </c>
      <c r="X60" s="105">
        <f t="shared" si="34"/>
        <v>0.43783232632485003</v>
      </c>
      <c r="Y60" s="105">
        <f t="shared" si="35"/>
        <v>-13.333842346214103</v>
      </c>
      <c r="Z60" s="105">
        <f t="shared" si="36"/>
        <v>4.2095069988638034</v>
      </c>
      <c r="AA60" s="105">
        <f t="shared" si="37"/>
        <v>5.9662420382165644</v>
      </c>
      <c r="AB60" s="105">
        <f t="shared" si="38"/>
        <v>0.9662420382165644</v>
      </c>
      <c r="AC60" s="105">
        <f t="shared" si="39"/>
        <v>10.966242038216564</v>
      </c>
      <c r="AD60" s="105">
        <f t="shared" si="40"/>
        <v>-24.585254152183897</v>
      </c>
      <c r="AE60" s="105">
        <f t="shared" si="41"/>
        <v>36.517738228617027</v>
      </c>
      <c r="AF60" s="105">
        <f t="shared" si="42"/>
        <v>-2.1480892356281527</v>
      </c>
      <c r="AG60" s="105">
        <f t="shared" si="43"/>
        <v>-7.1480892356281522</v>
      </c>
      <c r="AH60" s="105">
        <f t="shared" si="44"/>
        <v>2.8519107643718473</v>
      </c>
      <c r="AI60" s="105">
        <f t="shared" si="45"/>
        <v>-8.9222395448011032</v>
      </c>
      <c r="AJ60" s="105">
        <f t="shared" si="46"/>
        <v>4.6260610735447987</v>
      </c>
      <c r="AK60" s="105">
        <f t="shared" si="47"/>
        <v>-2.2269104787788496</v>
      </c>
      <c r="AL60" s="105">
        <f t="shared" si="48"/>
        <v>-7.2269104787788496</v>
      </c>
      <c r="AM60" s="105">
        <f t="shared" si="49"/>
        <v>2.7730895212211504</v>
      </c>
      <c r="AN60" s="105">
        <f t="shared" si="50"/>
        <v>-9.1181820454979317</v>
      </c>
      <c r="AO60" s="105">
        <f t="shared" si="51"/>
        <v>4.6643610879402324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>
      <c r="A61" s="97" t="s">
        <v>18</v>
      </c>
      <c r="B61" s="98" t="s">
        <v>52</v>
      </c>
      <c r="C61" s="133" t="s">
        <v>135</v>
      </c>
      <c r="D61" s="87">
        <v>4</v>
      </c>
      <c r="E61" s="100">
        <v>445.52859999999993</v>
      </c>
      <c r="F61" s="100">
        <f t="shared" si="25"/>
        <v>445.79999999999995</v>
      </c>
      <c r="G61" s="125">
        <v>0.22140000000000001</v>
      </c>
      <c r="H61" s="125">
        <v>0.05</v>
      </c>
      <c r="I61" s="101">
        <f t="shared" si="20"/>
        <v>0.27140000000000003</v>
      </c>
      <c r="J61" s="100">
        <f t="shared" si="26"/>
        <v>609.02403172780828</v>
      </c>
      <c r="K61" s="118">
        <v>445.4</v>
      </c>
      <c r="L61" s="118">
        <v>445.7</v>
      </c>
      <c r="M61" s="119">
        <v>0.2102</v>
      </c>
      <c r="N61" s="119">
        <v>5.3100000000000001E-2</v>
      </c>
      <c r="O61" s="119">
        <v>0.26329999999999998</v>
      </c>
      <c r="P61" s="106">
        <v>591</v>
      </c>
      <c r="Q61" s="103">
        <f t="shared" si="21"/>
        <v>-5.0587172538392116</v>
      </c>
      <c r="R61" s="103">
        <f t="shared" si="22"/>
        <v>6.1999999999999975</v>
      </c>
      <c r="S61" s="103">
        <f t="shared" si="23"/>
        <v>-2.9845246868091566</v>
      </c>
      <c r="T61" s="103">
        <f t="shared" si="24"/>
        <v>-2.9594943366477491</v>
      </c>
      <c r="U61" s="104"/>
      <c r="V61" s="105">
        <f t="shared" si="52"/>
        <v>-4.56216767367515</v>
      </c>
      <c r="W61" s="105">
        <f t="shared" si="33"/>
        <v>-9.56216767367515</v>
      </c>
      <c r="X61" s="105">
        <f t="shared" si="34"/>
        <v>0.43783232632485003</v>
      </c>
      <c r="Y61" s="105">
        <f t="shared" si="35"/>
        <v>-13.333842346214103</v>
      </c>
      <c r="Z61" s="105">
        <f t="shared" si="36"/>
        <v>4.2095069988638034</v>
      </c>
      <c r="AA61" s="105">
        <f t="shared" si="37"/>
        <v>5.9662420382165644</v>
      </c>
      <c r="AB61" s="105">
        <f t="shared" si="38"/>
        <v>0.9662420382165644</v>
      </c>
      <c r="AC61" s="105">
        <f t="shared" si="39"/>
        <v>10.966242038216564</v>
      </c>
      <c r="AD61" s="105">
        <f t="shared" si="40"/>
        <v>-24.585254152183897</v>
      </c>
      <c r="AE61" s="105">
        <f t="shared" si="41"/>
        <v>36.517738228617027</v>
      </c>
      <c r="AF61" s="105">
        <f t="shared" si="42"/>
        <v>-2.1480892356281527</v>
      </c>
      <c r="AG61" s="105">
        <f t="shared" si="43"/>
        <v>-7.1480892356281522</v>
      </c>
      <c r="AH61" s="105">
        <f t="shared" si="44"/>
        <v>2.8519107643718473</v>
      </c>
      <c r="AI61" s="105">
        <f t="shared" si="45"/>
        <v>-8.9222395448011032</v>
      </c>
      <c r="AJ61" s="105">
        <f t="shared" si="46"/>
        <v>4.6260610735447987</v>
      </c>
      <c r="AK61" s="105">
        <f t="shared" si="47"/>
        <v>-2.2269104787788496</v>
      </c>
      <c r="AL61" s="105">
        <f t="shared" si="48"/>
        <v>-7.2269104787788496</v>
      </c>
      <c r="AM61" s="105">
        <f t="shared" si="49"/>
        <v>2.7730895212211504</v>
      </c>
      <c r="AN61" s="105">
        <f t="shared" si="50"/>
        <v>-9.1181820454979317</v>
      </c>
      <c r="AO61" s="105">
        <f t="shared" si="51"/>
        <v>4.6643610879402324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>
      <c r="A62" s="97" t="s">
        <v>18</v>
      </c>
      <c r="B62" s="98" t="s">
        <v>52</v>
      </c>
      <c r="C62" s="133" t="s">
        <v>135</v>
      </c>
      <c r="D62" s="87">
        <v>5</v>
      </c>
      <c r="E62" s="100">
        <v>446.05720000000002</v>
      </c>
      <c r="F62" s="100">
        <f t="shared" si="25"/>
        <v>446.5</v>
      </c>
      <c r="G62" s="125">
        <v>0.36149999999999999</v>
      </c>
      <c r="H62" s="125">
        <v>8.1299999999999997E-2</v>
      </c>
      <c r="I62" s="101">
        <f t="shared" si="20"/>
        <v>0.44279999999999997</v>
      </c>
      <c r="J62" s="100">
        <f t="shared" si="26"/>
        <v>992.32605419832271</v>
      </c>
      <c r="K62" s="118">
        <v>445.6</v>
      </c>
      <c r="L62" s="118">
        <v>446.1</v>
      </c>
      <c r="M62" s="119">
        <v>0.36990000000000001</v>
      </c>
      <c r="N62" s="119">
        <v>8.9300000000000004E-2</v>
      </c>
      <c r="O62" s="119">
        <v>0.4592</v>
      </c>
      <c r="P62" s="106">
        <v>1030</v>
      </c>
      <c r="Q62" s="103">
        <f t="shared" si="21"/>
        <v>2.3236514522821627</v>
      </c>
      <c r="R62" s="103">
        <f t="shared" si="22"/>
        <v>9.8400984009840187</v>
      </c>
      <c r="S62" s="103">
        <f t="shared" si="23"/>
        <v>3.7037037037037099</v>
      </c>
      <c r="T62" s="103">
        <f t="shared" si="24"/>
        <v>3.7965289374683611</v>
      </c>
      <c r="U62" s="104"/>
      <c r="V62" s="105">
        <f t="shared" si="52"/>
        <v>-4.56216767367515</v>
      </c>
      <c r="W62" s="105">
        <f t="shared" si="33"/>
        <v>-9.56216767367515</v>
      </c>
      <c r="X62" s="105">
        <f t="shared" si="34"/>
        <v>0.43783232632485003</v>
      </c>
      <c r="Y62" s="105">
        <f t="shared" si="35"/>
        <v>-13.333842346214103</v>
      </c>
      <c r="Z62" s="105">
        <f t="shared" si="36"/>
        <v>4.2095069988638034</v>
      </c>
      <c r="AA62" s="105">
        <f t="shared" si="37"/>
        <v>5.9662420382165644</v>
      </c>
      <c r="AB62" s="105">
        <f t="shared" si="38"/>
        <v>0.9662420382165644</v>
      </c>
      <c r="AC62" s="105">
        <f t="shared" si="39"/>
        <v>10.966242038216564</v>
      </c>
      <c r="AD62" s="105">
        <f t="shared" si="40"/>
        <v>-24.585254152183897</v>
      </c>
      <c r="AE62" s="105">
        <f t="shared" si="41"/>
        <v>36.517738228617027</v>
      </c>
      <c r="AF62" s="105">
        <f t="shared" si="42"/>
        <v>-2.1480892356281527</v>
      </c>
      <c r="AG62" s="105">
        <f t="shared" si="43"/>
        <v>-7.1480892356281522</v>
      </c>
      <c r="AH62" s="105">
        <f t="shared" si="44"/>
        <v>2.8519107643718473</v>
      </c>
      <c r="AI62" s="105">
        <f t="shared" si="45"/>
        <v>-8.9222395448011032</v>
      </c>
      <c r="AJ62" s="105">
        <f t="shared" si="46"/>
        <v>4.6260610735447987</v>
      </c>
      <c r="AK62" s="105">
        <f t="shared" si="47"/>
        <v>-2.2269104787788496</v>
      </c>
      <c r="AL62" s="105">
        <f t="shared" si="48"/>
        <v>-7.2269104787788496</v>
      </c>
      <c r="AM62" s="105">
        <f t="shared" si="49"/>
        <v>2.7730895212211504</v>
      </c>
      <c r="AN62" s="105">
        <f t="shared" si="50"/>
        <v>-9.1181820454979317</v>
      </c>
      <c r="AO62" s="105">
        <f t="shared" si="51"/>
        <v>4.6643610879402324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>
      <c r="A63" s="97" t="s">
        <v>18</v>
      </c>
      <c r="B63" s="98" t="s">
        <v>52</v>
      </c>
      <c r="C63" s="133" t="s">
        <v>135</v>
      </c>
      <c r="D63" s="87">
        <v>6</v>
      </c>
      <c r="E63" s="100">
        <v>445.66930000000002</v>
      </c>
      <c r="F63" s="100">
        <f t="shared" si="25"/>
        <v>446.3</v>
      </c>
      <c r="G63" s="125">
        <v>0.50070000000000003</v>
      </c>
      <c r="H63" s="125">
        <v>0.13</v>
      </c>
      <c r="I63" s="101">
        <f t="shared" si="20"/>
        <v>0.63070000000000004</v>
      </c>
      <c r="J63" s="100">
        <f t="shared" si="26"/>
        <v>1414.4195135990637</v>
      </c>
      <c r="K63" s="118"/>
      <c r="L63" s="118"/>
      <c r="M63" s="118"/>
      <c r="N63" s="118"/>
      <c r="O63" s="118"/>
      <c r="P63" s="118"/>
      <c r="Q63" s="103"/>
      <c r="R63" s="103"/>
      <c r="S63" s="103"/>
      <c r="T63" s="103"/>
      <c r="U63" s="104"/>
      <c r="V63" s="105">
        <f t="shared" si="52"/>
        <v>-4.56216767367515</v>
      </c>
      <c r="W63" s="105">
        <f t="shared" si="33"/>
        <v>-9.56216767367515</v>
      </c>
      <c r="X63" s="105">
        <f t="shared" si="34"/>
        <v>0.43783232632485003</v>
      </c>
      <c r="Y63" s="105">
        <f t="shared" si="35"/>
        <v>-13.333842346214103</v>
      </c>
      <c r="Z63" s="105">
        <f t="shared" si="36"/>
        <v>4.2095069988638034</v>
      </c>
      <c r="AA63" s="105">
        <f t="shared" si="37"/>
        <v>5.9662420382165644</v>
      </c>
      <c r="AB63" s="105">
        <f t="shared" si="38"/>
        <v>0.9662420382165644</v>
      </c>
      <c r="AC63" s="105">
        <f t="shared" si="39"/>
        <v>10.966242038216564</v>
      </c>
      <c r="AD63" s="105">
        <f t="shared" si="40"/>
        <v>-24.585254152183897</v>
      </c>
      <c r="AE63" s="105">
        <f t="shared" si="41"/>
        <v>36.517738228617027</v>
      </c>
      <c r="AF63" s="105">
        <f t="shared" si="42"/>
        <v>-2.1480892356281527</v>
      </c>
      <c r="AG63" s="105">
        <f t="shared" si="43"/>
        <v>-7.1480892356281522</v>
      </c>
      <c r="AH63" s="105">
        <f t="shared" si="44"/>
        <v>2.8519107643718473</v>
      </c>
      <c r="AI63" s="105">
        <f t="shared" si="45"/>
        <v>-8.9222395448011032</v>
      </c>
      <c r="AJ63" s="105">
        <f t="shared" si="46"/>
        <v>4.6260610735447987</v>
      </c>
      <c r="AK63" s="105">
        <f t="shared" si="47"/>
        <v>-2.2269104787788496</v>
      </c>
      <c r="AL63" s="105">
        <f t="shared" si="48"/>
        <v>-7.2269104787788496</v>
      </c>
      <c r="AM63" s="105">
        <f t="shared" si="49"/>
        <v>2.7730895212211504</v>
      </c>
      <c r="AN63" s="105">
        <f t="shared" si="50"/>
        <v>-9.1181820454979317</v>
      </c>
      <c r="AO63" s="105">
        <f t="shared" si="51"/>
        <v>4.6643610879402324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>
      <c r="A64" s="97" t="s">
        <v>18</v>
      </c>
      <c r="B64" s="98" t="s">
        <v>52</v>
      </c>
      <c r="C64" s="133" t="s">
        <v>135</v>
      </c>
      <c r="D64" s="87">
        <v>7</v>
      </c>
      <c r="E64" s="100">
        <v>445.93919999999997</v>
      </c>
      <c r="F64" s="100">
        <f t="shared" si="25"/>
        <v>447.9</v>
      </c>
      <c r="G64" s="125">
        <v>1.601</v>
      </c>
      <c r="H64" s="125">
        <v>0.35980000000000001</v>
      </c>
      <c r="I64" s="101">
        <f t="shared" si="20"/>
        <v>1.9607999999999999</v>
      </c>
      <c r="J64" s="100">
        <f t="shared" si="26"/>
        <v>4389.72801923315</v>
      </c>
      <c r="K64" s="118"/>
      <c r="L64" s="118"/>
      <c r="M64" s="118"/>
      <c r="N64" s="118"/>
      <c r="O64" s="118"/>
      <c r="P64" s="118"/>
      <c r="Q64" s="103"/>
      <c r="R64" s="103"/>
      <c r="S64" s="103"/>
      <c r="T64" s="103"/>
      <c r="U64" s="104"/>
      <c r="V64" s="105">
        <f t="shared" si="52"/>
        <v>-4.56216767367515</v>
      </c>
      <c r="W64" s="105">
        <f t="shared" si="33"/>
        <v>-9.56216767367515</v>
      </c>
      <c r="X64" s="105">
        <f t="shared" si="34"/>
        <v>0.43783232632485003</v>
      </c>
      <c r="Y64" s="105">
        <f t="shared" si="35"/>
        <v>-13.333842346214103</v>
      </c>
      <c r="Z64" s="105">
        <f t="shared" si="36"/>
        <v>4.2095069988638034</v>
      </c>
      <c r="AA64" s="105">
        <f t="shared" si="37"/>
        <v>5.9662420382165644</v>
      </c>
      <c r="AB64" s="105">
        <f t="shared" si="38"/>
        <v>0.9662420382165644</v>
      </c>
      <c r="AC64" s="105">
        <f t="shared" si="39"/>
        <v>10.966242038216564</v>
      </c>
      <c r="AD64" s="105">
        <f t="shared" si="40"/>
        <v>-24.585254152183897</v>
      </c>
      <c r="AE64" s="105">
        <f t="shared" si="41"/>
        <v>36.517738228617027</v>
      </c>
      <c r="AF64" s="105">
        <f t="shared" si="42"/>
        <v>-2.1480892356281527</v>
      </c>
      <c r="AG64" s="105">
        <f t="shared" si="43"/>
        <v>-7.1480892356281522</v>
      </c>
      <c r="AH64" s="105">
        <f t="shared" si="44"/>
        <v>2.8519107643718473</v>
      </c>
      <c r="AI64" s="105">
        <f t="shared" si="45"/>
        <v>-8.9222395448011032</v>
      </c>
      <c r="AJ64" s="105">
        <f t="shared" si="46"/>
        <v>4.6260610735447987</v>
      </c>
      <c r="AK64" s="105">
        <f t="shared" si="47"/>
        <v>-2.2269104787788496</v>
      </c>
      <c r="AL64" s="105">
        <f t="shared" si="48"/>
        <v>-7.2269104787788496</v>
      </c>
      <c r="AM64" s="105">
        <f t="shared" si="49"/>
        <v>2.7730895212211504</v>
      </c>
      <c r="AN64" s="105">
        <f t="shared" si="50"/>
        <v>-9.1181820454979317</v>
      </c>
      <c r="AO64" s="105">
        <f t="shared" si="51"/>
        <v>4.6643610879402324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>
      <c r="A65" s="97" t="s">
        <v>18</v>
      </c>
      <c r="B65" s="98" t="s">
        <v>52</v>
      </c>
      <c r="C65" s="133" t="s">
        <v>128</v>
      </c>
      <c r="D65" s="87">
        <v>8</v>
      </c>
      <c r="E65" s="100">
        <v>446.01749999999998</v>
      </c>
      <c r="F65" s="100">
        <f t="shared" si="25"/>
        <v>448.6</v>
      </c>
      <c r="G65" s="125">
        <v>2.1009000000000002</v>
      </c>
      <c r="H65" s="125">
        <v>0.48159999999999997</v>
      </c>
      <c r="I65" s="101">
        <f t="shared" si="20"/>
        <v>2.5825</v>
      </c>
      <c r="J65" s="100">
        <f t="shared" si="26"/>
        <v>5777.5074467140885</v>
      </c>
      <c r="K65" s="118">
        <v>445.9</v>
      </c>
      <c r="L65" s="118">
        <v>448.4</v>
      </c>
      <c r="M65" s="119">
        <v>1.9026000000000001</v>
      </c>
      <c r="N65" s="119">
        <v>0.58440000000000003</v>
      </c>
      <c r="O65" s="119">
        <v>2.4870000000000001</v>
      </c>
      <c r="P65" s="106">
        <v>5566</v>
      </c>
      <c r="Q65" s="103">
        <f t="shared" si="21"/>
        <v>-9.438811937740974</v>
      </c>
      <c r="R65" s="103">
        <f t="shared" si="22"/>
        <v>21.345514950166127</v>
      </c>
      <c r="S65" s="103">
        <f t="shared" si="23"/>
        <v>-3.6979670861568219</v>
      </c>
      <c r="T65" s="103">
        <f t="shared" si="24"/>
        <v>-3.6608770938820969</v>
      </c>
      <c r="U65" s="104"/>
      <c r="V65" s="105">
        <f t="shared" si="52"/>
        <v>-4.56216767367515</v>
      </c>
      <c r="W65" s="105">
        <f t="shared" si="33"/>
        <v>-9.56216767367515</v>
      </c>
      <c r="X65" s="105">
        <f t="shared" si="34"/>
        <v>0.43783232632485003</v>
      </c>
      <c r="Y65" s="105">
        <f t="shared" si="35"/>
        <v>-13.333842346214103</v>
      </c>
      <c r="Z65" s="105">
        <f t="shared" si="36"/>
        <v>4.2095069988638034</v>
      </c>
      <c r="AA65" s="105">
        <f t="shared" si="37"/>
        <v>5.9662420382165644</v>
      </c>
      <c r="AB65" s="105">
        <f t="shared" si="38"/>
        <v>0.9662420382165644</v>
      </c>
      <c r="AC65" s="105">
        <f t="shared" si="39"/>
        <v>10.966242038216564</v>
      </c>
      <c r="AD65" s="105">
        <f t="shared" si="40"/>
        <v>-24.585254152183897</v>
      </c>
      <c r="AE65" s="105">
        <f t="shared" si="41"/>
        <v>36.517738228617027</v>
      </c>
      <c r="AF65" s="105">
        <f t="shared" si="42"/>
        <v>-2.1480892356281527</v>
      </c>
      <c r="AG65" s="105">
        <f t="shared" si="43"/>
        <v>-7.1480892356281522</v>
      </c>
      <c r="AH65" s="105">
        <f t="shared" si="44"/>
        <v>2.8519107643718473</v>
      </c>
      <c r="AI65" s="105">
        <f t="shared" si="45"/>
        <v>-8.9222395448011032</v>
      </c>
      <c r="AJ65" s="105">
        <f t="shared" si="46"/>
        <v>4.6260610735447987</v>
      </c>
      <c r="AK65" s="105">
        <f t="shared" si="47"/>
        <v>-2.2269104787788496</v>
      </c>
      <c r="AL65" s="105">
        <f t="shared" si="48"/>
        <v>-7.2269104787788496</v>
      </c>
      <c r="AM65" s="105">
        <f t="shared" si="49"/>
        <v>2.7730895212211504</v>
      </c>
      <c r="AN65" s="105">
        <f t="shared" si="50"/>
        <v>-9.1181820454979317</v>
      </c>
      <c r="AO65" s="105">
        <f t="shared" si="51"/>
        <v>4.6643610879402324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>
      <c r="A66" s="97" t="s">
        <v>18</v>
      </c>
      <c r="B66" s="98" t="s">
        <v>52</v>
      </c>
      <c r="C66" s="133" t="s">
        <v>128</v>
      </c>
      <c r="D66" s="87">
        <v>9</v>
      </c>
      <c r="E66" s="100">
        <v>446.24759999999998</v>
      </c>
      <c r="F66" s="100">
        <f t="shared" si="25"/>
        <v>449.59999999999997</v>
      </c>
      <c r="G66" s="125">
        <v>2.6002000000000001</v>
      </c>
      <c r="H66" s="125">
        <v>0.75219999999999998</v>
      </c>
      <c r="I66" s="101">
        <f t="shared" si="20"/>
        <v>3.3524000000000003</v>
      </c>
      <c r="J66" s="100">
        <f t="shared" si="26"/>
        <v>7491.1839184842747</v>
      </c>
      <c r="K66" s="118">
        <v>446</v>
      </c>
      <c r="L66" s="118">
        <v>449.3</v>
      </c>
      <c r="M66" s="119">
        <v>2.3847</v>
      </c>
      <c r="N66" s="119">
        <v>0.90610000000000002</v>
      </c>
      <c r="O66" s="119">
        <v>3.2907999999999999</v>
      </c>
      <c r="P66" s="106">
        <v>7358</v>
      </c>
      <c r="Q66" s="103">
        <f t="shared" si="21"/>
        <v>-8.2878240135374206</v>
      </c>
      <c r="R66" s="103">
        <f t="shared" si="22"/>
        <v>20.45998404679607</v>
      </c>
      <c r="S66" s="103">
        <f t="shared" si="23"/>
        <v>-1.83748955971842</v>
      </c>
      <c r="T66" s="103">
        <f t="shared" si="24"/>
        <v>-1.7778754324219346</v>
      </c>
      <c r="U66" s="104"/>
      <c r="V66" s="105">
        <f t="shared" si="52"/>
        <v>-4.56216767367515</v>
      </c>
      <c r="W66" s="105">
        <f t="shared" si="33"/>
        <v>-9.56216767367515</v>
      </c>
      <c r="X66" s="105">
        <f t="shared" si="34"/>
        <v>0.43783232632485003</v>
      </c>
      <c r="Y66" s="105">
        <f t="shared" si="35"/>
        <v>-13.333842346214103</v>
      </c>
      <c r="Z66" s="105">
        <f t="shared" si="36"/>
        <v>4.2095069988638034</v>
      </c>
      <c r="AA66" s="105">
        <f t="shared" si="37"/>
        <v>5.9662420382165644</v>
      </c>
      <c r="AB66" s="105">
        <f t="shared" si="38"/>
        <v>0.9662420382165644</v>
      </c>
      <c r="AC66" s="105">
        <f t="shared" si="39"/>
        <v>10.966242038216564</v>
      </c>
      <c r="AD66" s="105">
        <f t="shared" si="40"/>
        <v>-24.585254152183897</v>
      </c>
      <c r="AE66" s="105">
        <f t="shared" si="41"/>
        <v>36.517738228617027</v>
      </c>
      <c r="AF66" s="105">
        <f t="shared" si="42"/>
        <v>-2.1480892356281527</v>
      </c>
      <c r="AG66" s="105">
        <f t="shared" si="43"/>
        <v>-7.1480892356281522</v>
      </c>
      <c r="AH66" s="105">
        <f t="shared" si="44"/>
        <v>2.8519107643718473</v>
      </c>
      <c r="AI66" s="105">
        <f t="shared" si="45"/>
        <v>-8.9222395448011032</v>
      </c>
      <c r="AJ66" s="105">
        <f t="shared" si="46"/>
        <v>4.6260610735447987</v>
      </c>
      <c r="AK66" s="105">
        <f t="shared" si="47"/>
        <v>-2.2269104787788496</v>
      </c>
      <c r="AL66" s="105">
        <f t="shared" si="48"/>
        <v>-7.2269104787788496</v>
      </c>
      <c r="AM66" s="105">
        <f t="shared" si="49"/>
        <v>2.7730895212211504</v>
      </c>
      <c r="AN66" s="105">
        <f t="shared" si="50"/>
        <v>-9.1181820454979317</v>
      </c>
      <c r="AO66" s="105">
        <f t="shared" si="51"/>
        <v>4.6643610879402324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>
      <c r="A67" s="97" t="s">
        <v>19</v>
      </c>
      <c r="B67" s="98" t="s">
        <v>53</v>
      </c>
      <c r="C67" s="133" t="s">
        <v>136</v>
      </c>
      <c r="D67" s="134">
        <v>1</v>
      </c>
      <c r="E67" s="100">
        <v>445.56940000000003</v>
      </c>
      <c r="F67" s="100">
        <f t="shared" si="25"/>
        <v>445.6</v>
      </c>
      <c r="G67" s="138">
        <v>2.07E-2</v>
      </c>
      <c r="H67" s="138">
        <v>9.9000000000000008E-3</v>
      </c>
      <c r="I67" s="101">
        <f t="shared" si="20"/>
        <v>3.0600000000000002E-2</v>
      </c>
      <c r="J67" s="100">
        <f t="shared" si="26"/>
        <v>68.67439050585179</v>
      </c>
      <c r="K67" s="116"/>
      <c r="L67" s="116">
        <v>445.5</v>
      </c>
      <c r="M67" s="117">
        <v>1.9800000000000002E-2</v>
      </c>
      <c r="N67" s="117">
        <v>1.11E-2</v>
      </c>
      <c r="O67" s="117">
        <v>3.09E-2</v>
      </c>
      <c r="P67" s="102">
        <v>69</v>
      </c>
      <c r="Q67" s="103">
        <f t="shared" si="21"/>
        <v>-4.3478260869565126</v>
      </c>
      <c r="R67" s="103">
        <f t="shared" si="22"/>
        <v>12.121212121212118</v>
      </c>
      <c r="S67" s="103">
        <f t="shared" si="23"/>
        <v>0.98039215686273906</v>
      </c>
      <c r="T67" s="103">
        <f t="shared" si="24"/>
        <v>0.47413525151048119</v>
      </c>
      <c r="U67" s="104"/>
      <c r="V67" s="105">
        <f t="shared" si="52"/>
        <v>-4.56216767367515</v>
      </c>
      <c r="W67" s="105">
        <f t="shared" si="33"/>
        <v>-9.56216767367515</v>
      </c>
      <c r="X67" s="105">
        <f t="shared" si="34"/>
        <v>0.43783232632485003</v>
      </c>
      <c r="Y67" s="105">
        <f t="shared" si="35"/>
        <v>-13.333842346214103</v>
      </c>
      <c r="Z67" s="105">
        <f t="shared" si="36"/>
        <v>4.2095069988638034</v>
      </c>
      <c r="AA67" s="105">
        <f t="shared" si="37"/>
        <v>5.9662420382165644</v>
      </c>
      <c r="AB67" s="105">
        <f t="shared" si="38"/>
        <v>0.9662420382165644</v>
      </c>
      <c r="AC67" s="105">
        <f t="shared" si="39"/>
        <v>10.966242038216564</v>
      </c>
      <c r="AD67" s="105">
        <f t="shared" si="40"/>
        <v>-24.585254152183897</v>
      </c>
      <c r="AE67" s="105">
        <f t="shared" si="41"/>
        <v>36.517738228617027</v>
      </c>
      <c r="AF67" s="105">
        <f t="shared" si="42"/>
        <v>-2.1480892356281527</v>
      </c>
      <c r="AG67" s="105">
        <f t="shared" si="43"/>
        <v>-7.1480892356281522</v>
      </c>
      <c r="AH67" s="105">
        <f t="shared" si="44"/>
        <v>2.8519107643718473</v>
      </c>
      <c r="AI67" s="105">
        <f t="shared" si="45"/>
        <v>-8.9222395448011032</v>
      </c>
      <c r="AJ67" s="105">
        <f t="shared" si="46"/>
        <v>4.6260610735447987</v>
      </c>
      <c r="AK67" s="105">
        <f t="shared" si="47"/>
        <v>-2.2269104787788496</v>
      </c>
      <c r="AL67" s="105">
        <f t="shared" si="48"/>
        <v>-7.2269104787788496</v>
      </c>
      <c r="AM67" s="105">
        <f t="shared" si="49"/>
        <v>2.7730895212211504</v>
      </c>
      <c r="AN67" s="105">
        <f t="shared" si="50"/>
        <v>-9.1181820454979317</v>
      </c>
      <c r="AO67" s="105">
        <f t="shared" si="51"/>
        <v>4.6643610879402324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>
      <c r="A68" s="97" t="s">
        <v>19</v>
      </c>
      <c r="B68" s="98" t="s">
        <v>53</v>
      </c>
      <c r="C68" s="133" t="s">
        <v>136</v>
      </c>
      <c r="D68" s="87">
        <v>2</v>
      </c>
      <c r="E68" s="100">
        <v>446.25450000000001</v>
      </c>
      <c r="F68" s="100">
        <f t="shared" ref="F68:F122" si="55">E68+G68+H68</f>
        <v>446.3</v>
      </c>
      <c r="G68" s="138">
        <v>3.0200000000000001E-2</v>
      </c>
      <c r="H68" s="138">
        <v>1.5299999999999999E-2</v>
      </c>
      <c r="I68" s="101">
        <f t="shared" si="20"/>
        <v>4.5499999999999999E-2</v>
      </c>
      <c r="J68" s="100">
        <f t="shared" si="26"/>
        <v>101.95583319996641</v>
      </c>
      <c r="K68" s="118"/>
      <c r="L68" s="118">
        <v>446.3</v>
      </c>
      <c r="M68" s="119">
        <v>2.8500000000000001E-2</v>
      </c>
      <c r="N68" s="119">
        <v>1.5900000000000001E-2</v>
      </c>
      <c r="O68" s="119">
        <v>4.4400000000000002E-2</v>
      </c>
      <c r="P68" s="106">
        <v>99</v>
      </c>
      <c r="Q68" s="103">
        <f t="shared" si="21"/>
        <v>-5.629139072847682</v>
      </c>
      <c r="R68" s="103">
        <f t="shared" si="22"/>
        <v>3.9215686274509909</v>
      </c>
      <c r="S68" s="103">
        <f t="shared" si="23"/>
        <v>-2.4175824175824108</v>
      </c>
      <c r="T68" s="103">
        <f t="shared" si="24"/>
        <v>-2.8991310327179791</v>
      </c>
      <c r="U68" s="104"/>
      <c r="V68" s="105">
        <f t="shared" si="52"/>
        <v>-4.56216767367515</v>
      </c>
      <c r="W68" s="105">
        <f t="shared" ref="W68:W99" si="56">$Q$149-5</f>
        <v>-9.56216767367515</v>
      </c>
      <c r="X68" s="105">
        <f t="shared" ref="X68:X99" si="57">$Q$149+5</f>
        <v>0.43783232632485003</v>
      </c>
      <c r="Y68" s="105">
        <f t="shared" ref="Y68:Y99" si="58">($Q$149-(3*$Q$152))</f>
        <v>-13.333842346214103</v>
      </c>
      <c r="Z68" s="105">
        <f t="shared" ref="Z68:Z99" si="59">($Q$149+(3*$Q$152))</f>
        <v>4.2095069988638034</v>
      </c>
      <c r="AA68" s="105">
        <f t="shared" ref="AA68:AA99" si="60">$R$149</f>
        <v>5.9662420382165644</v>
      </c>
      <c r="AB68" s="105">
        <f t="shared" ref="AB68:AB99" si="61">$R$149-5</f>
        <v>0.9662420382165644</v>
      </c>
      <c r="AC68" s="105">
        <f t="shared" ref="AC68:AC99" si="62">$R$149+5</f>
        <v>10.966242038216564</v>
      </c>
      <c r="AD68" s="105">
        <f t="shared" ref="AD68:AD99" si="63">($R$149-(3*$R$152))</f>
        <v>-24.585254152183897</v>
      </c>
      <c r="AE68" s="105">
        <f t="shared" ref="AE68:AE99" si="64">($R$149+(3*$R$152))</f>
        <v>36.517738228617027</v>
      </c>
      <c r="AF68" s="105">
        <f t="shared" ref="AF68:AF99" si="65">$S$149</f>
        <v>-2.1480892356281527</v>
      </c>
      <c r="AG68" s="105">
        <f t="shared" ref="AG68:AG99" si="66">$S$149-5</f>
        <v>-7.1480892356281522</v>
      </c>
      <c r="AH68" s="105">
        <f t="shared" ref="AH68:AH99" si="67">$S$149+5</f>
        <v>2.8519107643718473</v>
      </c>
      <c r="AI68" s="105">
        <f t="shared" ref="AI68:AI99" si="68">($S$149-(3*$S$152))</f>
        <v>-8.9222395448011032</v>
      </c>
      <c r="AJ68" s="105">
        <f t="shared" ref="AJ68:AJ99" si="69">($S$149+(3*$S$152))</f>
        <v>4.6260610735447987</v>
      </c>
      <c r="AK68" s="105">
        <f t="shared" ref="AK68:AK99" si="70">$T$149</f>
        <v>-2.2269104787788496</v>
      </c>
      <c r="AL68" s="105">
        <f t="shared" ref="AL68:AL99" si="71">$T$149-5</f>
        <v>-7.2269104787788496</v>
      </c>
      <c r="AM68" s="105">
        <f t="shared" ref="AM68:AM99" si="72">$T$149+5</f>
        <v>2.7730895212211504</v>
      </c>
      <c r="AN68" s="105">
        <f t="shared" ref="AN68:AN99" si="73">($T$149-(3*$T$152))</f>
        <v>-9.1181820454979317</v>
      </c>
      <c r="AO68" s="105">
        <f t="shared" ref="AO68:AO99" si="74">($T$149+(3*$T$152))</f>
        <v>4.6643610879402324</v>
      </c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>
      <c r="A69" s="97" t="s">
        <v>19</v>
      </c>
      <c r="B69" s="98" t="s">
        <v>53</v>
      </c>
      <c r="C69" s="133" t="s">
        <v>136</v>
      </c>
      <c r="D69" s="87">
        <v>3</v>
      </c>
      <c r="E69" s="100">
        <v>445.90980000000008</v>
      </c>
      <c r="F69" s="100">
        <f t="shared" si="55"/>
        <v>446.00000000000006</v>
      </c>
      <c r="G69" s="138">
        <v>7.0000000000000007E-2</v>
      </c>
      <c r="H69" s="138">
        <v>2.0199999999999999E-2</v>
      </c>
      <c r="I69" s="101">
        <f t="shared" ref="I69:I123" si="75">G69+H69</f>
        <v>9.0200000000000002E-2</v>
      </c>
      <c r="J69" s="100">
        <f t="shared" ref="J69:J123" si="76">(1.6061/(1.6061-(I69/F69)))*(I69/F69)*1000000</f>
        <v>202.26762226233345</v>
      </c>
      <c r="K69" s="118"/>
      <c r="L69" s="118">
        <v>445.9</v>
      </c>
      <c r="M69" s="119">
        <v>6.7199999999999996E-2</v>
      </c>
      <c r="N69" s="119">
        <v>2.35E-2</v>
      </c>
      <c r="O69" s="119">
        <v>9.0700000000000003E-2</v>
      </c>
      <c r="P69" s="106">
        <v>203</v>
      </c>
      <c r="Q69" s="103">
        <f t="shared" ref="Q69:Q102" si="77">((M69-G69)/G69)*100</f>
        <v>-4.0000000000000151</v>
      </c>
      <c r="R69" s="103">
        <f t="shared" ref="R69:R102" si="78">((N69-H69)/H69)*100</f>
        <v>16.336633663366342</v>
      </c>
      <c r="S69" s="103">
        <f t="shared" ref="S69:S123" si="79">((O69-I69)/I69)*100</f>
        <v>0.55432372505543281</v>
      </c>
      <c r="T69" s="103">
        <f t="shared" ref="T69:T123" si="80">((P69-J69)/J69)*100</f>
        <v>0.36208352551684575</v>
      </c>
      <c r="U69" s="104"/>
      <c r="V69" s="105">
        <f t="shared" si="52"/>
        <v>-4.56216767367515</v>
      </c>
      <c r="W69" s="105">
        <f t="shared" si="56"/>
        <v>-9.56216767367515</v>
      </c>
      <c r="X69" s="105">
        <f t="shared" si="57"/>
        <v>0.43783232632485003</v>
      </c>
      <c r="Y69" s="105">
        <f t="shared" si="58"/>
        <v>-13.333842346214103</v>
      </c>
      <c r="Z69" s="105">
        <f t="shared" si="59"/>
        <v>4.2095069988638034</v>
      </c>
      <c r="AA69" s="105">
        <f t="shared" si="60"/>
        <v>5.9662420382165644</v>
      </c>
      <c r="AB69" s="105">
        <f t="shared" si="61"/>
        <v>0.9662420382165644</v>
      </c>
      <c r="AC69" s="105">
        <f t="shared" si="62"/>
        <v>10.966242038216564</v>
      </c>
      <c r="AD69" s="105">
        <f t="shared" si="63"/>
        <v>-24.585254152183897</v>
      </c>
      <c r="AE69" s="105">
        <f t="shared" si="64"/>
        <v>36.517738228617027</v>
      </c>
      <c r="AF69" s="105">
        <f t="shared" si="65"/>
        <v>-2.1480892356281527</v>
      </c>
      <c r="AG69" s="105">
        <f t="shared" si="66"/>
        <v>-7.1480892356281522</v>
      </c>
      <c r="AH69" s="105">
        <f t="shared" si="67"/>
        <v>2.8519107643718473</v>
      </c>
      <c r="AI69" s="105">
        <f t="shared" si="68"/>
        <v>-8.9222395448011032</v>
      </c>
      <c r="AJ69" s="105">
        <f t="shared" si="69"/>
        <v>4.6260610735447987</v>
      </c>
      <c r="AK69" s="105">
        <f t="shared" si="70"/>
        <v>-2.2269104787788496</v>
      </c>
      <c r="AL69" s="105">
        <f t="shared" si="71"/>
        <v>-7.2269104787788496</v>
      </c>
      <c r="AM69" s="105">
        <f t="shared" si="72"/>
        <v>2.7730895212211504</v>
      </c>
      <c r="AN69" s="105">
        <f t="shared" si="73"/>
        <v>-9.1181820454979317</v>
      </c>
      <c r="AO69" s="105">
        <f t="shared" si="74"/>
        <v>4.6643610879402324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>
      <c r="A70" s="97" t="s">
        <v>19</v>
      </c>
      <c r="B70" s="98" t="s">
        <v>53</v>
      </c>
      <c r="C70" s="133" t="s">
        <v>136</v>
      </c>
      <c r="D70" s="87">
        <v>4</v>
      </c>
      <c r="E70" s="100">
        <v>446.42800000000005</v>
      </c>
      <c r="F70" s="100">
        <f t="shared" si="55"/>
        <v>446.70000000000005</v>
      </c>
      <c r="G70" s="138">
        <v>0.222</v>
      </c>
      <c r="H70" s="138">
        <v>0.05</v>
      </c>
      <c r="I70" s="101">
        <f t="shared" si="75"/>
        <v>0.27200000000000002</v>
      </c>
      <c r="J70" s="100">
        <f t="shared" si="76"/>
        <v>609.14072223618837</v>
      </c>
      <c r="K70" s="118"/>
      <c r="L70" s="118">
        <v>446.6</v>
      </c>
      <c r="M70" s="119">
        <v>0.22209999999999999</v>
      </c>
      <c r="N70" s="119">
        <v>5.8500000000000003E-2</v>
      </c>
      <c r="O70" s="119">
        <v>0.28060000000000002</v>
      </c>
      <c r="P70" s="106">
        <v>629</v>
      </c>
      <c r="Q70" s="103">
        <f t="shared" si="77"/>
        <v>4.5045045045040089E-2</v>
      </c>
      <c r="R70" s="103">
        <f t="shared" si="78"/>
        <v>17</v>
      </c>
      <c r="S70" s="103">
        <f t="shared" si="79"/>
        <v>3.1617647058823515</v>
      </c>
      <c r="T70" s="103">
        <f t="shared" si="80"/>
        <v>3.260211809663152</v>
      </c>
      <c r="U70" s="104"/>
      <c r="V70" s="105">
        <f t="shared" si="52"/>
        <v>-4.56216767367515</v>
      </c>
      <c r="W70" s="105">
        <f t="shared" si="56"/>
        <v>-9.56216767367515</v>
      </c>
      <c r="X70" s="105">
        <f t="shared" si="57"/>
        <v>0.43783232632485003</v>
      </c>
      <c r="Y70" s="105">
        <f t="shared" si="58"/>
        <v>-13.333842346214103</v>
      </c>
      <c r="Z70" s="105">
        <f t="shared" si="59"/>
        <v>4.2095069988638034</v>
      </c>
      <c r="AA70" s="105">
        <f t="shared" si="60"/>
        <v>5.9662420382165644</v>
      </c>
      <c r="AB70" s="105">
        <f t="shared" si="61"/>
        <v>0.9662420382165644</v>
      </c>
      <c r="AC70" s="105">
        <f t="shared" si="62"/>
        <v>10.966242038216564</v>
      </c>
      <c r="AD70" s="105">
        <f t="shared" si="63"/>
        <v>-24.585254152183897</v>
      </c>
      <c r="AE70" s="105">
        <f t="shared" si="64"/>
        <v>36.517738228617027</v>
      </c>
      <c r="AF70" s="105">
        <f t="shared" si="65"/>
        <v>-2.1480892356281527</v>
      </c>
      <c r="AG70" s="105">
        <f t="shared" si="66"/>
        <v>-7.1480892356281522</v>
      </c>
      <c r="AH70" s="105">
        <f t="shared" si="67"/>
        <v>2.8519107643718473</v>
      </c>
      <c r="AI70" s="105">
        <f t="shared" si="68"/>
        <v>-8.9222395448011032</v>
      </c>
      <c r="AJ70" s="105">
        <f t="shared" si="69"/>
        <v>4.6260610735447987</v>
      </c>
      <c r="AK70" s="105">
        <f t="shared" si="70"/>
        <v>-2.2269104787788496</v>
      </c>
      <c r="AL70" s="105">
        <f t="shared" si="71"/>
        <v>-7.2269104787788496</v>
      </c>
      <c r="AM70" s="105">
        <f t="shared" si="72"/>
        <v>2.7730895212211504</v>
      </c>
      <c r="AN70" s="105">
        <f t="shared" si="73"/>
        <v>-9.1181820454979317</v>
      </c>
      <c r="AO70" s="105">
        <f t="shared" si="74"/>
        <v>4.6643610879402324</v>
      </c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>
      <c r="A71" s="97" t="s">
        <v>19</v>
      </c>
      <c r="B71" s="98" t="s">
        <v>53</v>
      </c>
      <c r="C71" s="133" t="s">
        <v>136</v>
      </c>
      <c r="D71" s="87">
        <v>5</v>
      </c>
      <c r="E71" s="100">
        <v>446.25690000000003</v>
      </c>
      <c r="F71" s="100">
        <f t="shared" si="55"/>
        <v>446.7</v>
      </c>
      <c r="G71" s="138">
        <v>0.36059999999999998</v>
      </c>
      <c r="H71" s="138">
        <v>8.2500000000000004E-2</v>
      </c>
      <c r="I71" s="101">
        <f t="shared" si="75"/>
        <v>0.44309999999999999</v>
      </c>
      <c r="J71" s="100">
        <f t="shared" si="76"/>
        <v>992.55390959495116</v>
      </c>
      <c r="K71" s="118"/>
      <c r="L71" s="118">
        <v>446.7</v>
      </c>
      <c r="M71" s="119">
        <v>0.35060000000000002</v>
      </c>
      <c r="N71" s="119">
        <v>8.3299999999999999E-2</v>
      </c>
      <c r="O71" s="119">
        <v>0.43390000000000001</v>
      </c>
      <c r="P71" s="106">
        <v>972</v>
      </c>
      <c r="Q71" s="103">
        <f t="shared" si="77"/>
        <v>-2.7731558513588337</v>
      </c>
      <c r="R71" s="103">
        <f t="shared" si="78"/>
        <v>0.96969696969696384</v>
      </c>
      <c r="S71" s="103">
        <f t="shared" si="79"/>
        <v>-2.0762807492665281</v>
      </c>
      <c r="T71" s="103">
        <f t="shared" si="80"/>
        <v>-2.0708104009523227</v>
      </c>
      <c r="U71" s="104"/>
      <c r="V71" s="105">
        <f t="shared" si="52"/>
        <v>-4.56216767367515</v>
      </c>
      <c r="W71" s="105">
        <f t="shared" si="56"/>
        <v>-9.56216767367515</v>
      </c>
      <c r="X71" s="105">
        <f t="shared" si="57"/>
        <v>0.43783232632485003</v>
      </c>
      <c r="Y71" s="105">
        <f t="shared" si="58"/>
        <v>-13.333842346214103</v>
      </c>
      <c r="Z71" s="105">
        <f t="shared" si="59"/>
        <v>4.2095069988638034</v>
      </c>
      <c r="AA71" s="105">
        <f t="shared" si="60"/>
        <v>5.9662420382165644</v>
      </c>
      <c r="AB71" s="105">
        <f t="shared" si="61"/>
        <v>0.9662420382165644</v>
      </c>
      <c r="AC71" s="105">
        <f t="shared" si="62"/>
        <v>10.966242038216564</v>
      </c>
      <c r="AD71" s="105">
        <f t="shared" si="63"/>
        <v>-24.585254152183897</v>
      </c>
      <c r="AE71" s="105">
        <f t="shared" si="64"/>
        <v>36.517738228617027</v>
      </c>
      <c r="AF71" s="105">
        <f t="shared" si="65"/>
        <v>-2.1480892356281527</v>
      </c>
      <c r="AG71" s="105">
        <f t="shared" si="66"/>
        <v>-7.1480892356281522</v>
      </c>
      <c r="AH71" s="105">
        <f t="shared" si="67"/>
        <v>2.8519107643718473</v>
      </c>
      <c r="AI71" s="105">
        <f t="shared" si="68"/>
        <v>-8.9222395448011032</v>
      </c>
      <c r="AJ71" s="105">
        <f t="shared" si="69"/>
        <v>4.6260610735447987</v>
      </c>
      <c r="AK71" s="105">
        <f t="shared" si="70"/>
        <v>-2.2269104787788496</v>
      </c>
      <c r="AL71" s="105">
        <f t="shared" si="71"/>
        <v>-7.2269104787788496</v>
      </c>
      <c r="AM71" s="105">
        <f t="shared" si="72"/>
        <v>2.7730895212211504</v>
      </c>
      <c r="AN71" s="105">
        <f t="shared" si="73"/>
        <v>-9.1181820454979317</v>
      </c>
      <c r="AO71" s="105">
        <f t="shared" si="74"/>
        <v>4.6643610879402324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>
      <c r="A72" s="97" t="s">
        <v>19</v>
      </c>
      <c r="B72" s="98" t="s">
        <v>53</v>
      </c>
      <c r="C72" s="133" t="s">
        <v>136</v>
      </c>
      <c r="D72" s="87">
        <v>6</v>
      </c>
      <c r="E72" s="100">
        <v>445.8691</v>
      </c>
      <c r="F72" s="100">
        <f t="shared" si="55"/>
        <v>446.5</v>
      </c>
      <c r="G72" s="138">
        <v>0.49990000000000001</v>
      </c>
      <c r="H72" s="138">
        <v>0.13100000000000001</v>
      </c>
      <c r="I72" s="101">
        <f t="shared" si="75"/>
        <v>0.63090000000000002</v>
      </c>
      <c r="J72" s="100">
        <f t="shared" si="76"/>
        <v>1414.2341147206307</v>
      </c>
      <c r="K72" s="118"/>
      <c r="L72" s="118">
        <v>446.4</v>
      </c>
      <c r="M72" s="119">
        <v>0.49159999999999998</v>
      </c>
      <c r="N72" s="119">
        <v>0.13239999999999999</v>
      </c>
      <c r="O72" s="119">
        <v>0.624</v>
      </c>
      <c r="P72" s="106">
        <v>1399</v>
      </c>
      <c r="Q72" s="103">
        <f t="shared" si="77"/>
        <v>-1.6603320664132886</v>
      </c>
      <c r="R72" s="103">
        <f t="shared" si="78"/>
        <v>1.0687022900763241</v>
      </c>
      <c r="S72" s="103">
        <f t="shared" si="79"/>
        <v>-1.0936757013789851</v>
      </c>
      <c r="T72" s="103">
        <f t="shared" si="80"/>
        <v>-1.0771989278196754</v>
      </c>
      <c r="U72" s="104"/>
      <c r="V72" s="105">
        <f t="shared" si="52"/>
        <v>-4.56216767367515</v>
      </c>
      <c r="W72" s="105">
        <f t="shared" si="56"/>
        <v>-9.56216767367515</v>
      </c>
      <c r="X72" s="105">
        <f t="shared" si="57"/>
        <v>0.43783232632485003</v>
      </c>
      <c r="Y72" s="105">
        <f t="shared" si="58"/>
        <v>-13.333842346214103</v>
      </c>
      <c r="Z72" s="105">
        <f t="shared" si="59"/>
        <v>4.2095069988638034</v>
      </c>
      <c r="AA72" s="105">
        <f t="shared" si="60"/>
        <v>5.9662420382165644</v>
      </c>
      <c r="AB72" s="105">
        <f t="shared" si="61"/>
        <v>0.9662420382165644</v>
      </c>
      <c r="AC72" s="105">
        <f t="shared" si="62"/>
        <v>10.966242038216564</v>
      </c>
      <c r="AD72" s="105">
        <f t="shared" si="63"/>
        <v>-24.585254152183897</v>
      </c>
      <c r="AE72" s="105">
        <f t="shared" si="64"/>
        <v>36.517738228617027</v>
      </c>
      <c r="AF72" s="105">
        <f t="shared" si="65"/>
        <v>-2.1480892356281527</v>
      </c>
      <c r="AG72" s="105">
        <f t="shared" si="66"/>
        <v>-7.1480892356281522</v>
      </c>
      <c r="AH72" s="105">
        <f t="shared" si="67"/>
        <v>2.8519107643718473</v>
      </c>
      <c r="AI72" s="105">
        <f t="shared" si="68"/>
        <v>-8.9222395448011032</v>
      </c>
      <c r="AJ72" s="105">
        <f t="shared" si="69"/>
        <v>4.6260610735447987</v>
      </c>
      <c r="AK72" s="105">
        <f t="shared" si="70"/>
        <v>-2.2269104787788496</v>
      </c>
      <c r="AL72" s="105">
        <f t="shared" si="71"/>
        <v>-7.2269104787788496</v>
      </c>
      <c r="AM72" s="105">
        <f t="shared" si="72"/>
        <v>2.7730895212211504</v>
      </c>
      <c r="AN72" s="105">
        <f t="shared" si="73"/>
        <v>-9.1181820454979317</v>
      </c>
      <c r="AO72" s="105">
        <f t="shared" si="74"/>
        <v>4.6643610879402324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>
      <c r="A73" s="97" t="s">
        <v>19</v>
      </c>
      <c r="B73" s="98" t="s">
        <v>53</v>
      </c>
      <c r="C73" s="133" t="s">
        <v>136</v>
      </c>
      <c r="D73" s="87">
        <v>7</v>
      </c>
      <c r="E73" s="100">
        <v>445.9375</v>
      </c>
      <c r="F73" s="100">
        <f t="shared" si="55"/>
        <v>447.90000000000003</v>
      </c>
      <c r="G73" s="138">
        <v>1.6021000000000001</v>
      </c>
      <c r="H73" s="138">
        <v>0.3604</v>
      </c>
      <c r="I73" s="101">
        <f t="shared" si="75"/>
        <v>1.9625000000000001</v>
      </c>
      <c r="J73" s="100">
        <f t="shared" si="76"/>
        <v>4393.5442940560224</v>
      </c>
      <c r="K73" s="118"/>
      <c r="L73" s="118">
        <v>447.8</v>
      </c>
      <c r="M73" s="119">
        <v>1.5165</v>
      </c>
      <c r="N73" s="119">
        <v>0.42299999999999999</v>
      </c>
      <c r="O73" s="119">
        <v>1.9395</v>
      </c>
      <c r="P73" s="106">
        <v>4343</v>
      </c>
      <c r="Q73" s="103">
        <f t="shared" si="77"/>
        <v>-5.3429873291305237</v>
      </c>
      <c r="R73" s="103">
        <f t="shared" si="78"/>
        <v>17.369589345172027</v>
      </c>
      <c r="S73" s="103">
        <f t="shared" si="79"/>
        <v>-1.1719745222930003</v>
      </c>
      <c r="T73" s="103">
        <f t="shared" si="80"/>
        <v>-1.1504218615572677</v>
      </c>
      <c r="U73" s="104"/>
      <c r="V73" s="105">
        <f t="shared" si="52"/>
        <v>-4.56216767367515</v>
      </c>
      <c r="W73" s="105">
        <f t="shared" si="56"/>
        <v>-9.56216767367515</v>
      </c>
      <c r="X73" s="105">
        <f t="shared" si="57"/>
        <v>0.43783232632485003</v>
      </c>
      <c r="Y73" s="105">
        <f t="shared" si="58"/>
        <v>-13.333842346214103</v>
      </c>
      <c r="Z73" s="105">
        <f t="shared" si="59"/>
        <v>4.2095069988638034</v>
      </c>
      <c r="AA73" s="105">
        <f t="shared" si="60"/>
        <v>5.9662420382165644</v>
      </c>
      <c r="AB73" s="105">
        <f t="shared" si="61"/>
        <v>0.9662420382165644</v>
      </c>
      <c r="AC73" s="105">
        <f t="shared" si="62"/>
        <v>10.966242038216564</v>
      </c>
      <c r="AD73" s="105">
        <f t="shared" si="63"/>
        <v>-24.585254152183897</v>
      </c>
      <c r="AE73" s="105">
        <f t="shared" si="64"/>
        <v>36.517738228617027</v>
      </c>
      <c r="AF73" s="105">
        <f t="shared" si="65"/>
        <v>-2.1480892356281527</v>
      </c>
      <c r="AG73" s="105">
        <f t="shared" si="66"/>
        <v>-7.1480892356281522</v>
      </c>
      <c r="AH73" s="105">
        <f t="shared" si="67"/>
        <v>2.8519107643718473</v>
      </c>
      <c r="AI73" s="105">
        <f t="shared" si="68"/>
        <v>-8.9222395448011032</v>
      </c>
      <c r="AJ73" s="105">
        <f t="shared" si="69"/>
        <v>4.6260610735447987</v>
      </c>
      <c r="AK73" s="105">
        <f t="shared" si="70"/>
        <v>-2.2269104787788496</v>
      </c>
      <c r="AL73" s="105">
        <f t="shared" si="71"/>
        <v>-7.2269104787788496</v>
      </c>
      <c r="AM73" s="105">
        <f t="shared" si="72"/>
        <v>2.7730895212211504</v>
      </c>
      <c r="AN73" s="105">
        <f t="shared" si="73"/>
        <v>-9.1181820454979317</v>
      </c>
      <c r="AO73" s="105">
        <f t="shared" si="74"/>
        <v>4.6643610879402324</v>
      </c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>
      <c r="A74" s="97" t="s">
        <v>19</v>
      </c>
      <c r="B74" s="98" t="s">
        <v>53</v>
      </c>
      <c r="C74" s="133" t="s">
        <v>136</v>
      </c>
      <c r="D74" s="87">
        <v>8</v>
      </c>
      <c r="E74" s="100">
        <v>445.71940000000001</v>
      </c>
      <c r="F74" s="100">
        <f t="shared" si="55"/>
        <v>448.3</v>
      </c>
      <c r="G74" s="138">
        <v>2.1000999999999999</v>
      </c>
      <c r="H74" s="138">
        <v>0.48049999999999998</v>
      </c>
      <c r="I74" s="101">
        <f t="shared" si="75"/>
        <v>2.5806</v>
      </c>
      <c r="J74" s="100">
        <f t="shared" si="76"/>
        <v>5777.118852307578</v>
      </c>
      <c r="K74" s="118"/>
      <c r="L74" s="118">
        <v>448.2</v>
      </c>
      <c r="M74" s="119">
        <v>1.998</v>
      </c>
      <c r="N74" s="119">
        <v>0.55300000000000005</v>
      </c>
      <c r="O74" s="119">
        <v>2.5510000000000002</v>
      </c>
      <c r="P74" s="106">
        <v>5712</v>
      </c>
      <c r="Q74" s="103">
        <f t="shared" si="77"/>
        <v>-4.8616732536545815</v>
      </c>
      <c r="R74" s="103">
        <f t="shared" si="78"/>
        <v>15.088449531737789</v>
      </c>
      <c r="S74" s="103">
        <f t="shared" si="79"/>
        <v>-1.1470200728512692</v>
      </c>
      <c r="T74" s="103">
        <f t="shared" si="80"/>
        <v>-1.127185608818958</v>
      </c>
      <c r="U74" s="104"/>
      <c r="V74" s="105">
        <f t="shared" si="52"/>
        <v>-4.56216767367515</v>
      </c>
      <c r="W74" s="105">
        <f t="shared" si="56"/>
        <v>-9.56216767367515</v>
      </c>
      <c r="X74" s="105">
        <f t="shared" si="57"/>
        <v>0.43783232632485003</v>
      </c>
      <c r="Y74" s="105">
        <f t="shared" si="58"/>
        <v>-13.333842346214103</v>
      </c>
      <c r="Z74" s="105">
        <f t="shared" si="59"/>
        <v>4.2095069988638034</v>
      </c>
      <c r="AA74" s="105">
        <f t="shared" si="60"/>
        <v>5.9662420382165644</v>
      </c>
      <c r="AB74" s="105">
        <f t="shared" si="61"/>
        <v>0.9662420382165644</v>
      </c>
      <c r="AC74" s="105">
        <f t="shared" si="62"/>
        <v>10.966242038216564</v>
      </c>
      <c r="AD74" s="105">
        <f t="shared" si="63"/>
        <v>-24.585254152183897</v>
      </c>
      <c r="AE74" s="105">
        <f t="shared" si="64"/>
        <v>36.517738228617027</v>
      </c>
      <c r="AF74" s="105">
        <f t="shared" si="65"/>
        <v>-2.1480892356281527</v>
      </c>
      <c r="AG74" s="105">
        <f t="shared" si="66"/>
        <v>-7.1480892356281522</v>
      </c>
      <c r="AH74" s="105">
        <f t="shared" si="67"/>
        <v>2.8519107643718473</v>
      </c>
      <c r="AI74" s="105">
        <f t="shared" si="68"/>
        <v>-8.9222395448011032</v>
      </c>
      <c r="AJ74" s="105">
        <f t="shared" si="69"/>
        <v>4.6260610735447987</v>
      </c>
      <c r="AK74" s="105">
        <f t="shared" si="70"/>
        <v>-2.2269104787788496</v>
      </c>
      <c r="AL74" s="105">
        <f t="shared" si="71"/>
        <v>-7.2269104787788496</v>
      </c>
      <c r="AM74" s="105">
        <f t="shared" si="72"/>
        <v>2.7730895212211504</v>
      </c>
      <c r="AN74" s="105">
        <f t="shared" si="73"/>
        <v>-9.1181820454979317</v>
      </c>
      <c r="AO74" s="105">
        <f t="shared" si="74"/>
        <v>4.6643610879402324</v>
      </c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>
      <c r="A75" s="97" t="s">
        <v>19</v>
      </c>
      <c r="B75" s="98" t="s">
        <v>53</v>
      </c>
      <c r="C75" s="133" t="s">
        <v>136</v>
      </c>
      <c r="D75" s="87">
        <v>9</v>
      </c>
      <c r="E75" s="100">
        <v>446.24790000000002</v>
      </c>
      <c r="F75" s="100">
        <f t="shared" si="55"/>
        <v>449.6</v>
      </c>
      <c r="G75" s="138">
        <v>2.601</v>
      </c>
      <c r="H75" s="138">
        <v>0.75109999999999999</v>
      </c>
      <c r="I75" s="101">
        <f t="shared" si="75"/>
        <v>3.3521000000000001</v>
      </c>
      <c r="J75" s="100">
        <f t="shared" si="76"/>
        <v>7490.5104199863745</v>
      </c>
      <c r="K75" s="118"/>
      <c r="L75" s="118">
        <v>449.5</v>
      </c>
      <c r="M75" s="119">
        <v>2.5186000000000002</v>
      </c>
      <c r="N75" s="119">
        <v>0.82350000000000001</v>
      </c>
      <c r="O75" s="119">
        <v>3.3420999999999998</v>
      </c>
      <c r="P75" s="106">
        <v>7470</v>
      </c>
      <c r="Q75" s="103">
        <f t="shared" si="77"/>
        <v>-3.1680123029603919</v>
      </c>
      <c r="R75" s="103">
        <f t="shared" si="78"/>
        <v>9.6391958460924005</v>
      </c>
      <c r="S75" s="103">
        <f t="shared" si="79"/>
        <v>-0.2983204558336634</v>
      </c>
      <c r="T75" s="103">
        <f t="shared" si="80"/>
        <v>-0.2738187231092829</v>
      </c>
      <c r="U75" s="104"/>
      <c r="V75" s="105">
        <f t="shared" si="52"/>
        <v>-4.56216767367515</v>
      </c>
      <c r="W75" s="105">
        <f t="shared" si="56"/>
        <v>-9.56216767367515</v>
      </c>
      <c r="X75" s="105">
        <f t="shared" si="57"/>
        <v>0.43783232632485003</v>
      </c>
      <c r="Y75" s="105">
        <f t="shared" si="58"/>
        <v>-13.333842346214103</v>
      </c>
      <c r="Z75" s="105">
        <f t="shared" si="59"/>
        <v>4.2095069988638034</v>
      </c>
      <c r="AA75" s="105">
        <f t="shared" si="60"/>
        <v>5.9662420382165644</v>
      </c>
      <c r="AB75" s="105">
        <f t="shared" si="61"/>
        <v>0.9662420382165644</v>
      </c>
      <c r="AC75" s="105">
        <f t="shared" si="62"/>
        <v>10.966242038216564</v>
      </c>
      <c r="AD75" s="105">
        <f t="shared" si="63"/>
        <v>-24.585254152183897</v>
      </c>
      <c r="AE75" s="105">
        <f t="shared" si="64"/>
        <v>36.517738228617027</v>
      </c>
      <c r="AF75" s="105">
        <f t="shared" si="65"/>
        <v>-2.1480892356281527</v>
      </c>
      <c r="AG75" s="105">
        <f t="shared" si="66"/>
        <v>-7.1480892356281522</v>
      </c>
      <c r="AH75" s="105">
        <f t="shared" si="67"/>
        <v>2.8519107643718473</v>
      </c>
      <c r="AI75" s="105">
        <f t="shared" si="68"/>
        <v>-8.9222395448011032</v>
      </c>
      <c r="AJ75" s="105">
        <f t="shared" si="69"/>
        <v>4.6260610735447987</v>
      </c>
      <c r="AK75" s="105">
        <f t="shared" si="70"/>
        <v>-2.2269104787788496</v>
      </c>
      <c r="AL75" s="105">
        <f t="shared" si="71"/>
        <v>-7.2269104787788496</v>
      </c>
      <c r="AM75" s="105">
        <f t="shared" si="72"/>
        <v>2.7730895212211504</v>
      </c>
      <c r="AN75" s="105">
        <f t="shared" si="73"/>
        <v>-9.1181820454979317</v>
      </c>
      <c r="AO75" s="105">
        <f t="shared" si="74"/>
        <v>4.6643610879402324</v>
      </c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>
      <c r="A76" s="97" t="s">
        <v>102</v>
      </c>
      <c r="B76" s="98" t="s">
        <v>103</v>
      </c>
      <c r="C76" s="133" t="s">
        <v>116</v>
      </c>
      <c r="D76" s="134">
        <v>1</v>
      </c>
      <c r="E76" s="100">
        <v>445.96730000000008</v>
      </c>
      <c r="F76" s="100">
        <f t="shared" si="55"/>
        <v>446.00000000000006</v>
      </c>
      <c r="G76" s="125">
        <v>2.2700000000000001E-2</v>
      </c>
      <c r="H76" s="125">
        <v>0.01</v>
      </c>
      <c r="I76" s="101">
        <f t="shared" si="75"/>
        <v>3.27E-2</v>
      </c>
      <c r="J76" s="100">
        <f t="shared" si="76"/>
        <v>73.321732783703297</v>
      </c>
      <c r="K76" s="116"/>
      <c r="L76" s="141">
        <v>445.8</v>
      </c>
      <c r="M76" s="142"/>
      <c r="N76" s="142"/>
      <c r="O76" s="142">
        <v>2.9500000000000082E-2</v>
      </c>
      <c r="P76" s="143">
        <v>66.173171825931092</v>
      </c>
      <c r="Q76" s="103"/>
      <c r="R76" s="103"/>
      <c r="S76" s="103">
        <f t="shared" si="79"/>
        <v>-9.7859327217122889</v>
      </c>
      <c r="T76" s="103">
        <f t="shared" si="80"/>
        <v>-9.7495799490448807</v>
      </c>
      <c r="U76" s="104"/>
      <c r="V76" s="105">
        <f t="shared" si="52"/>
        <v>-4.56216767367515</v>
      </c>
      <c r="W76" s="105">
        <f t="shared" si="56"/>
        <v>-9.56216767367515</v>
      </c>
      <c r="X76" s="105">
        <f t="shared" si="57"/>
        <v>0.43783232632485003</v>
      </c>
      <c r="Y76" s="105">
        <f t="shared" si="58"/>
        <v>-13.333842346214103</v>
      </c>
      <c r="Z76" s="105">
        <f t="shared" si="59"/>
        <v>4.2095069988638034</v>
      </c>
      <c r="AA76" s="105">
        <f t="shared" si="60"/>
        <v>5.9662420382165644</v>
      </c>
      <c r="AB76" s="105">
        <f t="shared" si="61"/>
        <v>0.9662420382165644</v>
      </c>
      <c r="AC76" s="105">
        <f t="shared" si="62"/>
        <v>10.966242038216564</v>
      </c>
      <c r="AD76" s="105">
        <f t="shared" si="63"/>
        <v>-24.585254152183897</v>
      </c>
      <c r="AE76" s="105">
        <f t="shared" si="64"/>
        <v>36.517738228617027</v>
      </c>
      <c r="AF76" s="105">
        <f t="shared" si="65"/>
        <v>-2.1480892356281527</v>
      </c>
      <c r="AG76" s="105">
        <f t="shared" si="66"/>
        <v>-7.1480892356281522</v>
      </c>
      <c r="AH76" s="105">
        <f t="shared" si="67"/>
        <v>2.8519107643718473</v>
      </c>
      <c r="AI76" s="105">
        <f t="shared" si="68"/>
        <v>-8.9222395448011032</v>
      </c>
      <c r="AJ76" s="105">
        <f t="shared" si="69"/>
        <v>4.6260610735447987</v>
      </c>
      <c r="AK76" s="105">
        <f t="shared" si="70"/>
        <v>-2.2269104787788496</v>
      </c>
      <c r="AL76" s="105">
        <f t="shared" si="71"/>
        <v>-7.2269104787788496</v>
      </c>
      <c r="AM76" s="105">
        <f t="shared" si="72"/>
        <v>2.7730895212211504</v>
      </c>
      <c r="AN76" s="105">
        <f t="shared" si="73"/>
        <v>-9.1181820454979317</v>
      </c>
      <c r="AO76" s="105">
        <f t="shared" si="74"/>
        <v>4.6643610879402324</v>
      </c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>
      <c r="A77" s="97" t="s">
        <v>102</v>
      </c>
      <c r="B77" s="98" t="s">
        <v>103</v>
      </c>
      <c r="C77" s="133" t="s">
        <v>116</v>
      </c>
      <c r="D77" s="87">
        <v>2</v>
      </c>
      <c r="E77" s="100">
        <v>445.8546</v>
      </c>
      <c r="F77" s="100">
        <f t="shared" si="55"/>
        <v>445.90000000000003</v>
      </c>
      <c r="G77" s="125">
        <v>3.0300000000000001E-2</v>
      </c>
      <c r="H77" s="125">
        <v>1.5100000000000001E-2</v>
      </c>
      <c r="I77" s="101">
        <f t="shared" si="75"/>
        <v>4.5400000000000003E-2</v>
      </c>
      <c r="J77" s="100">
        <f t="shared" si="76"/>
        <v>101.82300572873399</v>
      </c>
      <c r="K77" s="118"/>
      <c r="L77" s="144">
        <v>445.82</v>
      </c>
      <c r="M77" s="145"/>
      <c r="N77" s="145"/>
      <c r="O77" s="145">
        <v>3.7299999999999667E-2</v>
      </c>
      <c r="P77" s="146">
        <v>83.666053564217989</v>
      </c>
      <c r="Q77" s="103"/>
      <c r="R77" s="103"/>
      <c r="S77" s="103">
        <f t="shared" si="79"/>
        <v>-17.841409691630695</v>
      </c>
      <c r="T77" s="103">
        <f t="shared" si="80"/>
        <v>-17.831876042716534</v>
      </c>
      <c r="U77" s="104"/>
      <c r="V77" s="105">
        <f t="shared" si="52"/>
        <v>-4.56216767367515</v>
      </c>
      <c r="W77" s="105">
        <f t="shared" si="56"/>
        <v>-9.56216767367515</v>
      </c>
      <c r="X77" s="105">
        <f t="shared" si="57"/>
        <v>0.43783232632485003</v>
      </c>
      <c r="Y77" s="105">
        <f t="shared" si="58"/>
        <v>-13.333842346214103</v>
      </c>
      <c r="Z77" s="105">
        <f t="shared" si="59"/>
        <v>4.2095069988638034</v>
      </c>
      <c r="AA77" s="105">
        <f t="shared" si="60"/>
        <v>5.9662420382165644</v>
      </c>
      <c r="AB77" s="105">
        <f t="shared" si="61"/>
        <v>0.9662420382165644</v>
      </c>
      <c r="AC77" s="105">
        <f t="shared" si="62"/>
        <v>10.966242038216564</v>
      </c>
      <c r="AD77" s="105">
        <f t="shared" si="63"/>
        <v>-24.585254152183897</v>
      </c>
      <c r="AE77" s="105">
        <f t="shared" si="64"/>
        <v>36.517738228617027</v>
      </c>
      <c r="AF77" s="105">
        <f t="shared" si="65"/>
        <v>-2.1480892356281527</v>
      </c>
      <c r="AG77" s="105">
        <f t="shared" si="66"/>
        <v>-7.1480892356281522</v>
      </c>
      <c r="AH77" s="105">
        <f t="shared" si="67"/>
        <v>2.8519107643718473</v>
      </c>
      <c r="AI77" s="105">
        <f t="shared" si="68"/>
        <v>-8.9222395448011032</v>
      </c>
      <c r="AJ77" s="105">
        <f t="shared" si="69"/>
        <v>4.6260610735447987</v>
      </c>
      <c r="AK77" s="105">
        <f t="shared" si="70"/>
        <v>-2.2269104787788496</v>
      </c>
      <c r="AL77" s="105">
        <f t="shared" si="71"/>
        <v>-7.2269104787788496</v>
      </c>
      <c r="AM77" s="105">
        <f t="shared" si="72"/>
        <v>2.7730895212211504</v>
      </c>
      <c r="AN77" s="105">
        <f t="shared" si="73"/>
        <v>-9.1181820454979317</v>
      </c>
      <c r="AO77" s="105">
        <f t="shared" si="74"/>
        <v>4.6643610879402324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>
      <c r="A78" s="97" t="s">
        <v>102</v>
      </c>
      <c r="B78" s="98" t="s">
        <v>103</v>
      </c>
      <c r="C78" s="133" t="s">
        <v>116</v>
      </c>
      <c r="D78" s="87">
        <v>3</v>
      </c>
      <c r="E78" s="100">
        <v>445.90929999999992</v>
      </c>
      <c r="F78" s="100">
        <f t="shared" si="55"/>
        <v>445.99999999999989</v>
      </c>
      <c r="G78" s="125">
        <v>7.0300000000000001E-2</v>
      </c>
      <c r="H78" s="125">
        <v>2.0400000000000001E-2</v>
      </c>
      <c r="I78" s="101">
        <f t="shared" si="75"/>
        <v>9.0700000000000003E-2</v>
      </c>
      <c r="J78" s="100">
        <f t="shared" si="76"/>
        <v>203.38898166636164</v>
      </c>
      <c r="K78" s="118"/>
      <c r="L78" s="144">
        <v>445.84999999999997</v>
      </c>
      <c r="M78" s="145"/>
      <c r="N78" s="145"/>
      <c r="O78" s="145">
        <v>7.8500000000000014E-2</v>
      </c>
      <c r="P78" s="146">
        <v>176.06818436693959</v>
      </c>
      <c r="Q78" s="103"/>
      <c r="R78" s="103"/>
      <c r="S78" s="103">
        <f t="shared" si="79"/>
        <v>-13.45093715545754</v>
      </c>
      <c r="T78" s="103">
        <f t="shared" si="80"/>
        <v>-13.432781400242696</v>
      </c>
      <c r="U78" s="104"/>
      <c r="V78" s="105">
        <f t="shared" si="52"/>
        <v>-4.56216767367515</v>
      </c>
      <c r="W78" s="105">
        <f t="shared" si="56"/>
        <v>-9.56216767367515</v>
      </c>
      <c r="X78" s="105">
        <f t="shared" si="57"/>
        <v>0.43783232632485003</v>
      </c>
      <c r="Y78" s="105">
        <f t="shared" si="58"/>
        <v>-13.333842346214103</v>
      </c>
      <c r="Z78" s="105">
        <f t="shared" si="59"/>
        <v>4.2095069988638034</v>
      </c>
      <c r="AA78" s="105">
        <f t="shared" si="60"/>
        <v>5.9662420382165644</v>
      </c>
      <c r="AB78" s="105">
        <f t="shared" si="61"/>
        <v>0.9662420382165644</v>
      </c>
      <c r="AC78" s="105">
        <f t="shared" si="62"/>
        <v>10.966242038216564</v>
      </c>
      <c r="AD78" s="105">
        <f t="shared" si="63"/>
        <v>-24.585254152183897</v>
      </c>
      <c r="AE78" s="105">
        <f t="shared" si="64"/>
        <v>36.517738228617027</v>
      </c>
      <c r="AF78" s="105">
        <f t="shared" si="65"/>
        <v>-2.1480892356281527</v>
      </c>
      <c r="AG78" s="105">
        <f t="shared" si="66"/>
        <v>-7.1480892356281522</v>
      </c>
      <c r="AH78" s="105">
        <f t="shared" si="67"/>
        <v>2.8519107643718473</v>
      </c>
      <c r="AI78" s="105">
        <f t="shared" si="68"/>
        <v>-8.9222395448011032</v>
      </c>
      <c r="AJ78" s="105">
        <f t="shared" si="69"/>
        <v>4.6260610735447987</v>
      </c>
      <c r="AK78" s="105">
        <f t="shared" si="70"/>
        <v>-2.2269104787788496</v>
      </c>
      <c r="AL78" s="105">
        <f t="shared" si="71"/>
        <v>-7.2269104787788496</v>
      </c>
      <c r="AM78" s="105">
        <f t="shared" si="72"/>
        <v>2.7730895212211504</v>
      </c>
      <c r="AN78" s="105">
        <f t="shared" si="73"/>
        <v>-9.1181820454979317</v>
      </c>
      <c r="AO78" s="105">
        <f t="shared" si="74"/>
        <v>4.6643610879402324</v>
      </c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>
      <c r="A79" s="97" t="s">
        <v>102</v>
      </c>
      <c r="B79" s="98" t="s">
        <v>103</v>
      </c>
      <c r="C79" s="133" t="s">
        <v>116</v>
      </c>
      <c r="D79" s="87">
        <v>4</v>
      </c>
      <c r="E79" s="100">
        <v>446.029</v>
      </c>
      <c r="F79" s="100">
        <f t="shared" si="55"/>
        <v>446.3</v>
      </c>
      <c r="G79" s="125">
        <v>0.2208</v>
      </c>
      <c r="H79" s="125">
        <v>5.0200000000000002E-2</v>
      </c>
      <c r="I79" s="101">
        <f t="shared" si="75"/>
        <v>0.27100000000000002</v>
      </c>
      <c r="J79" s="100">
        <f t="shared" si="76"/>
        <v>607.44453317281568</v>
      </c>
      <c r="K79" s="118"/>
      <c r="L79" s="144">
        <v>446.16</v>
      </c>
      <c r="M79" s="145"/>
      <c r="N79" s="145"/>
      <c r="O79" s="145">
        <v>0.24699999999999989</v>
      </c>
      <c r="P79" s="146">
        <v>553.61305361305335</v>
      </c>
      <c r="Q79" s="103"/>
      <c r="R79" s="103"/>
      <c r="S79" s="103">
        <f t="shared" si="79"/>
        <v>-8.8560885608856577</v>
      </c>
      <c r="T79" s="103">
        <f t="shared" si="80"/>
        <v>-8.8619580257951682</v>
      </c>
      <c r="U79" s="104"/>
      <c r="V79" s="105">
        <f t="shared" si="52"/>
        <v>-4.56216767367515</v>
      </c>
      <c r="W79" s="105">
        <f t="shared" si="56"/>
        <v>-9.56216767367515</v>
      </c>
      <c r="X79" s="105">
        <f t="shared" si="57"/>
        <v>0.43783232632485003</v>
      </c>
      <c r="Y79" s="105">
        <f t="shared" si="58"/>
        <v>-13.333842346214103</v>
      </c>
      <c r="Z79" s="105">
        <f t="shared" si="59"/>
        <v>4.2095069988638034</v>
      </c>
      <c r="AA79" s="105">
        <f t="shared" si="60"/>
        <v>5.9662420382165644</v>
      </c>
      <c r="AB79" s="105">
        <f t="shared" si="61"/>
        <v>0.9662420382165644</v>
      </c>
      <c r="AC79" s="105">
        <f t="shared" si="62"/>
        <v>10.966242038216564</v>
      </c>
      <c r="AD79" s="105">
        <f t="shared" si="63"/>
        <v>-24.585254152183897</v>
      </c>
      <c r="AE79" s="105">
        <f t="shared" si="64"/>
        <v>36.517738228617027</v>
      </c>
      <c r="AF79" s="105">
        <f t="shared" si="65"/>
        <v>-2.1480892356281527</v>
      </c>
      <c r="AG79" s="105">
        <f t="shared" si="66"/>
        <v>-7.1480892356281522</v>
      </c>
      <c r="AH79" s="105">
        <f t="shared" si="67"/>
        <v>2.8519107643718473</v>
      </c>
      <c r="AI79" s="105">
        <f t="shared" si="68"/>
        <v>-8.9222395448011032</v>
      </c>
      <c r="AJ79" s="105">
        <f t="shared" si="69"/>
        <v>4.6260610735447987</v>
      </c>
      <c r="AK79" s="105">
        <f t="shared" si="70"/>
        <v>-2.2269104787788496</v>
      </c>
      <c r="AL79" s="105">
        <f t="shared" si="71"/>
        <v>-7.2269104787788496</v>
      </c>
      <c r="AM79" s="105">
        <f t="shared" si="72"/>
        <v>2.7730895212211504</v>
      </c>
      <c r="AN79" s="105">
        <f t="shared" si="73"/>
        <v>-9.1181820454979317</v>
      </c>
      <c r="AO79" s="105">
        <f t="shared" si="74"/>
        <v>4.6643610879402324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>
      <c r="A80" s="97" t="s">
        <v>102</v>
      </c>
      <c r="B80" s="98" t="s">
        <v>103</v>
      </c>
      <c r="C80" s="133" t="s">
        <v>116</v>
      </c>
      <c r="D80" s="87">
        <v>5</v>
      </c>
      <c r="E80" s="100">
        <v>445.85750000000002</v>
      </c>
      <c r="F80" s="100">
        <f t="shared" si="55"/>
        <v>446.3</v>
      </c>
      <c r="G80" s="125">
        <v>0.3619</v>
      </c>
      <c r="H80" s="125">
        <v>8.0600000000000005E-2</v>
      </c>
      <c r="I80" s="101">
        <f t="shared" si="75"/>
        <v>0.4425</v>
      </c>
      <c r="J80" s="100">
        <f t="shared" si="76"/>
        <v>992.09799464914204</v>
      </c>
      <c r="K80" s="118"/>
      <c r="L80" s="144">
        <v>445.98999999999995</v>
      </c>
      <c r="M80" s="145"/>
      <c r="N80" s="145"/>
      <c r="O80" s="145">
        <v>0.38120000000000021</v>
      </c>
      <c r="P80" s="146">
        <v>854.72768447723104</v>
      </c>
      <c r="Q80" s="103"/>
      <c r="R80" s="103"/>
      <c r="S80" s="103">
        <f t="shared" si="79"/>
        <v>-13.853107344632724</v>
      </c>
      <c r="T80" s="103">
        <f t="shared" si="80"/>
        <v>-13.846445705244303</v>
      </c>
      <c r="U80" s="104"/>
      <c r="V80" s="105">
        <f t="shared" si="52"/>
        <v>-4.56216767367515</v>
      </c>
      <c r="W80" s="105">
        <f t="shared" si="56"/>
        <v>-9.56216767367515</v>
      </c>
      <c r="X80" s="105">
        <f t="shared" si="57"/>
        <v>0.43783232632485003</v>
      </c>
      <c r="Y80" s="105">
        <f t="shared" si="58"/>
        <v>-13.333842346214103</v>
      </c>
      <c r="Z80" s="105">
        <f t="shared" si="59"/>
        <v>4.2095069988638034</v>
      </c>
      <c r="AA80" s="105">
        <f t="shared" si="60"/>
        <v>5.9662420382165644</v>
      </c>
      <c r="AB80" s="105">
        <f t="shared" si="61"/>
        <v>0.9662420382165644</v>
      </c>
      <c r="AC80" s="105">
        <f t="shared" si="62"/>
        <v>10.966242038216564</v>
      </c>
      <c r="AD80" s="105">
        <f t="shared" si="63"/>
        <v>-24.585254152183897</v>
      </c>
      <c r="AE80" s="105">
        <f t="shared" si="64"/>
        <v>36.517738228617027</v>
      </c>
      <c r="AF80" s="105">
        <f t="shared" si="65"/>
        <v>-2.1480892356281527</v>
      </c>
      <c r="AG80" s="105">
        <f t="shared" si="66"/>
        <v>-7.1480892356281522</v>
      </c>
      <c r="AH80" s="105">
        <f t="shared" si="67"/>
        <v>2.8519107643718473</v>
      </c>
      <c r="AI80" s="105">
        <f t="shared" si="68"/>
        <v>-8.9222395448011032</v>
      </c>
      <c r="AJ80" s="105">
        <f t="shared" si="69"/>
        <v>4.6260610735447987</v>
      </c>
      <c r="AK80" s="105">
        <f t="shared" si="70"/>
        <v>-2.2269104787788496</v>
      </c>
      <c r="AL80" s="105">
        <f t="shared" si="71"/>
        <v>-7.2269104787788496</v>
      </c>
      <c r="AM80" s="105">
        <f t="shared" si="72"/>
        <v>2.7730895212211504</v>
      </c>
      <c r="AN80" s="105">
        <f t="shared" si="73"/>
        <v>-9.1181820454979317</v>
      </c>
      <c r="AO80" s="105">
        <f t="shared" si="74"/>
        <v>4.6643610879402324</v>
      </c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>
      <c r="A81" s="97" t="s">
        <v>102</v>
      </c>
      <c r="B81" s="98" t="s">
        <v>103</v>
      </c>
      <c r="C81" s="133" t="s">
        <v>116</v>
      </c>
      <c r="D81" s="87">
        <v>6</v>
      </c>
      <c r="E81" s="100">
        <v>445.96720000000005</v>
      </c>
      <c r="F81" s="100">
        <f t="shared" si="55"/>
        <v>446.6</v>
      </c>
      <c r="G81" s="125">
        <v>0.50070000000000003</v>
      </c>
      <c r="H81" s="125">
        <v>0.1321</v>
      </c>
      <c r="I81" s="101">
        <f t="shared" si="75"/>
        <v>0.63280000000000003</v>
      </c>
      <c r="J81" s="100">
        <f t="shared" si="76"/>
        <v>1418.1790406175965</v>
      </c>
      <c r="K81" s="118"/>
      <c r="L81" s="144">
        <v>446.4</v>
      </c>
      <c r="M81" s="145"/>
      <c r="N81" s="145"/>
      <c r="O81" s="145">
        <v>0.58169999999999966</v>
      </c>
      <c r="P81" s="146">
        <v>1303.0913978494616</v>
      </c>
      <c r="Q81" s="103"/>
      <c r="R81" s="103"/>
      <c r="S81" s="103">
        <f t="shared" si="79"/>
        <v>-8.0752212389381111</v>
      </c>
      <c r="T81" s="103">
        <f t="shared" si="80"/>
        <v>-8.1151701916293906</v>
      </c>
      <c r="U81" s="104"/>
      <c r="V81" s="105">
        <f t="shared" si="52"/>
        <v>-4.56216767367515</v>
      </c>
      <c r="W81" s="105">
        <f t="shared" si="56"/>
        <v>-9.56216767367515</v>
      </c>
      <c r="X81" s="105">
        <f t="shared" si="57"/>
        <v>0.43783232632485003</v>
      </c>
      <c r="Y81" s="105">
        <f t="shared" si="58"/>
        <v>-13.333842346214103</v>
      </c>
      <c r="Z81" s="105">
        <f t="shared" si="59"/>
        <v>4.2095069988638034</v>
      </c>
      <c r="AA81" s="105">
        <f t="shared" si="60"/>
        <v>5.9662420382165644</v>
      </c>
      <c r="AB81" s="105">
        <f t="shared" si="61"/>
        <v>0.9662420382165644</v>
      </c>
      <c r="AC81" s="105">
        <f t="shared" si="62"/>
        <v>10.966242038216564</v>
      </c>
      <c r="AD81" s="105">
        <f t="shared" si="63"/>
        <v>-24.585254152183897</v>
      </c>
      <c r="AE81" s="105">
        <f t="shared" si="64"/>
        <v>36.517738228617027</v>
      </c>
      <c r="AF81" s="105">
        <f t="shared" si="65"/>
        <v>-2.1480892356281527</v>
      </c>
      <c r="AG81" s="105">
        <f t="shared" si="66"/>
        <v>-7.1480892356281522</v>
      </c>
      <c r="AH81" s="105">
        <f t="shared" si="67"/>
        <v>2.8519107643718473</v>
      </c>
      <c r="AI81" s="105">
        <f t="shared" si="68"/>
        <v>-8.9222395448011032</v>
      </c>
      <c r="AJ81" s="105">
        <f t="shared" si="69"/>
        <v>4.6260610735447987</v>
      </c>
      <c r="AK81" s="105">
        <f t="shared" si="70"/>
        <v>-2.2269104787788496</v>
      </c>
      <c r="AL81" s="105">
        <f t="shared" si="71"/>
        <v>-7.2269104787788496</v>
      </c>
      <c r="AM81" s="105">
        <f t="shared" si="72"/>
        <v>2.7730895212211504</v>
      </c>
      <c r="AN81" s="105">
        <f t="shared" si="73"/>
        <v>-9.1181820454979317</v>
      </c>
      <c r="AO81" s="105">
        <f t="shared" si="74"/>
        <v>4.6643610879402324</v>
      </c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>
      <c r="A82" s="97" t="s">
        <v>102</v>
      </c>
      <c r="B82" s="98" t="s">
        <v>103</v>
      </c>
      <c r="C82" s="133" t="s">
        <v>116</v>
      </c>
      <c r="D82" s="87">
        <v>7</v>
      </c>
      <c r="E82" s="100">
        <v>445.82270000000005</v>
      </c>
      <c r="F82" s="100">
        <f t="shared" si="55"/>
        <v>447.8</v>
      </c>
      <c r="G82" s="125">
        <v>1.6165</v>
      </c>
      <c r="H82" s="125">
        <v>0.36080000000000001</v>
      </c>
      <c r="I82" s="101">
        <f t="shared" si="75"/>
        <v>1.9773000000000001</v>
      </c>
      <c r="J82" s="100">
        <f t="shared" si="76"/>
        <v>4427.7603825628639</v>
      </c>
      <c r="K82" s="118"/>
      <c r="L82" s="144">
        <v>447.62</v>
      </c>
      <c r="M82" s="145"/>
      <c r="N82" s="145"/>
      <c r="O82" s="145">
        <v>1.9245999999999999</v>
      </c>
      <c r="P82" s="146">
        <v>4299.6291497252132</v>
      </c>
      <c r="Q82" s="103"/>
      <c r="R82" s="103"/>
      <c r="S82" s="103">
        <f t="shared" si="79"/>
        <v>-2.6652505942446867</v>
      </c>
      <c r="T82" s="103">
        <f t="shared" si="80"/>
        <v>-2.8938158745502425</v>
      </c>
      <c r="U82" s="104"/>
      <c r="V82" s="105">
        <f t="shared" ref="V82:V104" si="81">$Q$149</f>
        <v>-4.56216767367515</v>
      </c>
      <c r="W82" s="105">
        <f t="shared" si="56"/>
        <v>-9.56216767367515</v>
      </c>
      <c r="X82" s="105">
        <f t="shared" si="57"/>
        <v>0.43783232632485003</v>
      </c>
      <c r="Y82" s="105">
        <f t="shared" si="58"/>
        <v>-13.333842346214103</v>
      </c>
      <c r="Z82" s="105">
        <f t="shared" si="59"/>
        <v>4.2095069988638034</v>
      </c>
      <c r="AA82" s="105">
        <f t="shared" si="60"/>
        <v>5.9662420382165644</v>
      </c>
      <c r="AB82" s="105">
        <f t="shared" si="61"/>
        <v>0.9662420382165644</v>
      </c>
      <c r="AC82" s="105">
        <f t="shared" si="62"/>
        <v>10.966242038216564</v>
      </c>
      <c r="AD82" s="105">
        <f t="shared" si="63"/>
        <v>-24.585254152183897</v>
      </c>
      <c r="AE82" s="105">
        <f t="shared" si="64"/>
        <v>36.517738228617027</v>
      </c>
      <c r="AF82" s="105">
        <f t="shared" si="65"/>
        <v>-2.1480892356281527</v>
      </c>
      <c r="AG82" s="105">
        <f t="shared" si="66"/>
        <v>-7.1480892356281522</v>
      </c>
      <c r="AH82" s="105">
        <f t="shared" si="67"/>
        <v>2.8519107643718473</v>
      </c>
      <c r="AI82" s="105">
        <f t="shared" si="68"/>
        <v>-8.9222395448011032</v>
      </c>
      <c r="AJ82" s="105">
        <f t="shared" si="69"/>
        <v>4.6260610735447987</v>
      </c>
      <c r="AK82" s="105">
        <f t="shared" si="70"/>
        <v>-2.2269104787788496</v>
      </c>
      <c r="AL82" s="105">
        <f t="shared" si="71"/>
        <v>-7.2269104787788496</v>
      </c>
      <c r="AM82" s="105">
        <f t="shared" si="72"/>
        <v>2.7730895212211504</v>
      </c>
      <c r="AN82" s="105">
        <f t="shared" si="73"/>
        <v>-9.1181820454979317</v>
      </c>
      <c r="AO82" s="105">
        <f t="shared" si="74"/>
        <v>4.6643610879402324</v>
      </c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13.7" customHeight="1">
      <c r="A83" s="97" t="s">
        <v>102</v>
      </c>
      <c r="B83" s="98" t="s">
        <v>103</v>
      </c>
      <c r="C83" s="133" t="s">
        <v>116</v>
      </c>
      <c r="D83" s="87">
        <v>8</v>
      </c>
      <c r="E83" s="100">
        <v>446.2174</v>
      </c>
      <c r="F83" s="100">
        <f t="shared" si="55"/>
        <v>448.8</v>
      </c>
      <c r="G83" s="125">
        <v>2.1015000000000001</v>
      </c>
      <c r="H83" s="125">
        <v>0.48110000000000003</v>
      </c>
      <c r="I83" s="101">
        <f t="shared" si="75"/>
        <v>2.5826000000000002</v>
      </c>
      <c r="J83" s="100">
        <f t="shared" si="76"/>
        <v>5775.1479640899743</v>
      </c>
      <c r="K83" s="118"/>
      <c r="L83" s="144">
        <v>448.56</v>
      </c>
      <c r="M83" s="145"/>
      <c r="N83" s="145"/>
      <c r="O83" s="145">
        <v>2.5330000000000004</v>
      </c>
      <c r="P83" s="146">
        <v>5646.9591581951145</v>
      </c>
      <c r="Q83" s="103"/>
      <c r="R83" s="103"/>
      <c r="S83" s="103">
        <f t="shared" si="79"/>
        <v>-1.9205451870208265</v>
      </c>
      <c r="T83" s="103">
        <f t="shared" si="80"/>
        <v>-2.2196627115346872</v>
      </c>
      <c r="U83" s="104"/>
      <c r="V83" s="105">
        <f t="shared" si="81"/>
        <v>-4.56216767367515</v>
      </c>
      <c r="W83" s="105">
        <f t="shared" si="56"/>
        <v>-9.56216767367515</v>
      </c>
      <c r="X83" s="105">
        <f t="shared" si="57"/>
        <v>0.43783232632485003</v>
      </c>
      <c r="Y83" s="105">
        <f t="shared" si="58"/>
        <v>-13.333842346214103</v>
      </c>
      <c r="Z83" s="105">
        <f t="shared" si="59"/>
        <v>4.2095069988638034</v>
      </c>
      <c r="AA83" s="105">
        <f t="shared" si="60"/>
        <v>5.9662420382165644</v>
      </c>
      <c r="AB83" s="105">
        <f t="shared" si="61"/>
        <v>0.9662420382165644</v>
      </c>
      <c r="AC83" s="105">
        <f t="shared" si="62"/>
        <v>10.966242038216564</v>
      </c>
      <c r="AD83" s="105">
        <f t="shared" si="63"/>
        <v>-24.585254152183897</v>
      </c>
      <c r="AE83" s="105">
        <f t="shared" si="64"/>
        <v>36.517738228617027</v>
      </c>
      <c r="AF83" s="105">
        <f t="shared" si="65"/>
        <v>-2.1480892356281527</v>
      </c>
      <c r="AG83" s="105">
        <f t="shared" si="66"/>
        <v>-7.1480892356281522</v>
      </c>
      <c r="AH83" s="105">
        <f t="shared" si="67"/>
        <v>2.8519107643718473</v>
      </c>
      <c r="AI83" s="105">
        <f t="shared" si="68"/>
        <v>-8.9222395448011032</v>
      </c>
      <c r="AJ83" s="105">
        <f t="shared" si="69"/>
        <v>4.6260610735447987</v>
      </c>
      <c r="AK83" s="105">
        <f t="shared" si="70"/>
        <v>-2.2269104787788496</v>
      </c>
      <c r="AL83" s="105">
        <f t="shared" si="71"/>
        <v>-7.2269104787788496</v>
      </c>
      <c r="AM83" s="105">
        <f t="shared" si="72"/>
        <v>2.7730895212211504</v>
      </c>
      <c r="AN83" s="105">
        <f t="shared" si="73"/>
        <v>-9.1181820454979317</v>
      </c>
      <c r="AO83" s="105">
        <f t="shared" si="74"/>
        <v>4.6643610879402324</v>
      </c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13.7" customHeight="1">
      <c r="A84" s="97" t="s">
        <v>102</v>
      </c>
      <c r="B84" s="98" t="s">
        <v>103</v>
      </c>
      <c r="C84" s="133" t="s">
        <v>116</v>
      </c>
      <c r="D84" s="87">
        <v>9</v>
      </c>
      <c r="E84" s="100">
        <v>446.44669999999996</v>
      </c>
      <c r="F84" s="100">
        <f t="shared" si="55"/>
        <v>449.8</v>
      </c>
      <c r="G84" s="125">
        <v>2.6009000000000002</v>
      </c>
      <c r="H84" s="125">
        <v>0.75239999999999996</v>
      </c>
      <c r="I84" s="101">
        <f t="shared" si="75"/>
        <v>3.3532999999999999</v>
      </c>
      <c r="J84" s="100">
        <f t="shared" si="76"/>
        <v>7489.8570860536502</v>
      </c>
      <c r="K84" s="118"/>
      <c r="L84" s="144">
        <v>449.65</v>
      </c>
      <c r="M84" s="145"/>
      <c r="N84" s="145"/>
      <c r="O84" s="145">
        <v>3.2548999999999997</v>
      </c>
      <c r="P84" s="146">
        <v>7238.7412431891462</v>
      </c>
      <c r="Q84" s="103"/>
      <c r="R84" s="103"/>
      <c r="S84" s="103">
        <f t="shared" si="79"/>
        <v>-2.934422807383779</v>
      </c>
      <c r="T84" s="103">
        <f t="shared" si="80"/>
        <v>-3.3527454526747857</v>
      </c>
      <c r="U84" s="104"/>
      <c r="V84" s="105">
        <f t="shared" si="81"/>
        <v>-4.56216767367515</v>
      </c>
      <c r="W84" s="105">
        <f t="shared" si="56"/>
        <v>-9.56216767367515</v>
      </c>
      <c r="X84" s="105">
        <f t="shared" si="57"/>
        <v>0.43783232632485003</v>
      </c>
      <c r="Y84" s="105">
        <f t="shared" si="58"/>
        <v>-13.333842346214103</v>
      </c>
      <c r="Z84" s="105">
        <f t="shared" si="59"/>
        <v>4.2095069988638034</v>
      </c>
      <c r="AA84" s="105">
        <f t="shared" si="60"/>
        <v>5.9662420382165644</v>
      </c>
      <c r="AB84" s="105">
        <f t="shared" si="61"/>
        <v>0.9662420382165644</v>
      </c>
      <c r="AC84" s="105">
        <f t="shared" si="62"/>
        <v>10.966242038216564</v>
      </c>
      <c r="AD84" s="105">
        <f t="shared" si="63"/>
        <v>-24.585254152183897</v>
      </c>
      <c r="AE84" s="105">
        <f t="shared" si="64"/>
        <v>36.517738228617027</v>
      </c>
      <c r="AF84" s="105">
        <f t="shared" si="65"/>
        <v>-2.1480892356281527</v>
      </c>
      <c r="AG84" s="105">
        <f t="shared" si="66"/>
        <v>-7.1480892356281522</v>
      </c>
      <c r="AH84" s="105">
        <f t="shared" si="67"/>
        <v>2.8519107643718473</v>
      </c>
      <c r="AI84" s="105">
        <f t="shared" si="68"/>
        <v>-8.9222395448011032</v>
      </c>
      <c r="AJ84" s="105">
        <f t="shared" si="69"/>
        <v>4.6260610735447987</v>
      </c>
      <c r="AK84" s="105">
        <f t="shared" si="70"/>
        <v>-2.2269104787788496</v>
      </c>
      <c r="AL84" s="105">
        <f t="shared" si="71"/>
        <v>-7.2269104787788496</v>
      </c>
      <c r="AM84" s="105">
        <f t="shared" si="72"/>
        <v>2.7730895212211504</v>
      </c>
      <c r="AN84" s="105">
        <f t="shared" si="73"/>
        <v>-9.1181820454979317</v>
      </c>
      <c r="AO84" s="105">
        <f t="shared" si="74"/>
        <v>4.6643610879402324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13.7" customHeight="1">
      <c r="A85" s="97" t="s">
        <v>23</v>
      </c>
      <c r="B85" s="98" t="s">
        <v>87</v>
      </c>
      <c r="C85" s="133" t="s">
        <v>117</v>
      </c>
      <c r="D85" s="134">
        <v>1</v>
      </c>
      <c r="E85" s="100">
        <v>446.26890000000003</v>
      </c>
      <c r="F85" s="100">
        <f t="shared" si="55"/>
        <v>446.3</v>
      </c>
      <c r="G85" s="138">
        <v>2.1100000000000001E-2</v>
      </c>
      <c r="H85" s="138">
        <v>0.01</v>
      </c>
      <c r="I85" s="101">
        <f t="shared" si="75"/>
        <v>3.1100000000000003E-2</v>
      </c>
      <c r="J85" s="100">
        <f t="shared" si="76"/>
        <v>69.687092534797685</v>
      </c>
      <c r="K85" s="116">
        <v>445.96819999999991</v>
      </c>
      <c r="L85" s="116">
        <v>445.99999999999994</v>
      </c>
      <c r="M85" s="117">
        <v>1.9000000000000128E-2</v>
      </c>
      <c r="N85" s="117">
        <v>1.2799999999999923E-2</v>
      </c>
      <c r="O85" s="117">
        <v>3.180000000000005E-2</v>
      </c>
      <c r="P85" s="102">
        <v>71.305532546939574</v>
      </c>
      <c r="Q85" s="103">
        <f t="shared" ref="Q85" si="82">((M85-G85)/G85)*100</f>
        <v>-9.9526066350704863</v>
      </c>
      <c r="R85" s="103">
        <f t="shared" ref="R85" si="83">((N85-H85)/H85)*100</f>
        <v>27.999999999999226</v>
      </c>
      <c r="S85" s="103">
        <f t="shared" si="79"/>
        <v>2.2508038585210537</v>
      </c>
      <c r="T85" s="103">
        <f t="shared" si="80"/>
        <v>2.3224387089097367</v>
      </c>
      <c r="U85" s="104"/>
      <c r="V85" s="105">
        <f t="shared" si="81"/>
        <v>-4.56216767367515</v>
      </c>
      <c r="W85" s="105">
        <f t="shared" si="56"/>
        <v>-9.56216767367515</v>
      </c>
      <c r="X85" s="105">
        <f t="shared" si="57"/>
        <v>0.43783232632485003</v>
      </c>
      <c r="Y85" s="105">
        <f t="shared" si="58"/>
        <v>-13.333842346214103</v>
      </c>
      <c r="Z85" s="105">
        <f t="shared" si="59"/>
        <v>4.2095069988638034</v>
      </c>
      <c r="AA85" s="105">
        <f t="shared" si="60"/>
        <v>5.9662420382165644</v>
      </c>
      <c r="AB85" s="105">
        <f t="shared" si="61"/>
        <v>0.9662420382165644</v>
      </c>
      <c r="AC85" s="105">
        <f t="shared" si="62"/>
        <v>10.966242038216564</v>
      </c>
      <c r="AD85" s="105">
        <f t="shared" si="63"/>
        <v>-24.585254152183897</v>
      </c>
      <c r="AE85" s="105">
        <f t="shared" si="64"/>
        <v>36.517738228617027</v>
      </c>
      <c r="AF85" s="105">
        <f t="shared" si="65"/>
        <v>-2.1480892356281527</v>
      </c>
      <c r="AG85" s="105">
        <f t="shared" si="66"/>
        <v>-7.1480892356281522</v>
      </c>
      <c r="AH85" s="105">
        <f t="shared" si="67"/>
        <v>2.8519107643718473</v>
      </c>
      <c r="AI85" s="105">
        <f t="shared" si="68"/>
        <v>-8.9222395448011032</v>
      </c>
      <c r="AJ85" s="105">
        <f t="shared" si="69"/>
        <v>4.6260610735447987</v>
      </c>
      <c r="AK85" s="105">
        <f t="shared" si="70"/>
        <v>-2.2269104787788496</v>
      </c>
      <c r="AL85" s="105">
        <f t="shared" si="71"/>
        <v>-7.2269104787788496</v>
      </c>
      <c r="AM85" s="105">
        <f t="shared" si="72"/>
        <v>2.7730895212211504</v>
      </c>
      <c r="AN85" s="105">
        <f t="shared" si="73"/>
        <v>-9.1181820454979317</v>
      </c>
      <c r="AO85" s="105">
        <f t="shared" si="74"/>
        <v>4.6643610879402324</v>
      </c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13.7" customHeight="1">
      <c r="A86" s="97" t="s">
        <v>23</v>
      </c>
      <c r="B86" s="98" t="s">
        <v>87</v>
      </c>
      <c r="C86" s="133" t="s">
        <v>117</v>
      </c>
      <c r="D86" s="87">
        <v>2</v>
      </c>
      <c r="E86" s="100">
        <v>446.05490000000003</v>
      </c>
      <c r="F86" s="100">
        <f t="shared" si="55"/>
        <v>446.1</v>
      </c>
      <c r="G86" s="138">
        <v>3.0200000000000001E-2</v>
      </c>
      <c r="H86" s="138">
        <v>1.49E-2</v>
      </c>
      <c r="I86" s="101">
        <f t="shared" si="75"/>
        <v>4.5100000000000001E-2</v>
      </c>
      <c r="J86" s="100">
        <f t="shared" si="76"/>
        <v>101.10477262236266</v>
      </c>
      <c r="K86" s="118">
        <v>445.75269999999995</v>
      </c>
      <c r="L86" s="118">
        <v>445.79999999999995</v>
      </c>
      <c r="M86" s="119">
        <v>3.1299999999999883E-2</v>
      </c>
      <c r="N86" s="119">
        <v>1.6000000000000014E-2</v>
      </c>
      <c r="O86" s="119">
        <v>4.7299999999999898E-2</v>
      </c>
      <c r="P86" s="106">
        <v>106.11264945787183</v>
      </c>
      <c r="Q86" s="103">
        <f t="shared" si="77"/>
        <v>3.6423841059598749</v>
      </c>
      <c r="R86" s="103">
        <f t="shared" si="78"/>
        <v>7.3825503355705644</v>
      </c>
      <c r="S86" s="103">
        <f t="shared" si="79"/>
        <v>4.8780487804875756</v>
      </c>
      <c r="T86" s="103">
        <f t="shared" si="80"/>
        <v>4.9531557270932511</v>
      </c>
      <c r="U86" s="104"/>
      <c r="V86" s="105">
        <f t="shared" si="81"/>
        <v>-4.56216767367515</v>
      </c>
      <c r="W86" s="105">
        <f t="shared" si="56"/>
        <v>-9.56216767367515</v>
      </c>
      <c r="X86" s="105">
        <f t="shared" si="57"/>
        <v>0.43783232632485003</v>
      </c>
      <c r="Y86" s="105">
        <f t="shared" si="58"/>
        <v>-13.333842346214103</v>
      </c>
      <c r="Z86" s="105">
        <f t="shared" si="59"/>
        <v>4.2095069988638034</v>
      </c>
      <c r="AA86" s="105">
        <f t="shared" si="60"/>
        <v>5.9662420382165644</v>
      </c>
      <c r="AB86" s="105">
        <f t="shared" si="61"/>
        <v>0.9662420382165644</v>
      </c>
      <c r="AC86" s="105">
        <f t="shared" si="62"/>
        <v>10.966242038216564</v>
      </c>
      <c r="AD86" s="105">
        <f t="shared" si="63"/>
        <v>-24.585254152183897</v>
      </c>
      <c r="AE86" s="105">
        <f t="shared" si="64"/>
        <v>36.517738228617027</v>
      </c>
      <c r="AF86" s="105">
        <f t="shared" si="65"/>
        <v>-2.1480892356281527</v>
      </c>
      <c r="AG86" s="105">
        <f t="shared" si="66"/>
        <v>-7.1480892356281522</v>
      </c>
      <c r="AH86" s="105">
        <f t="shared" si="67"/>
        <v>2.8519107643718473</v>
      </c>
      <c r="AI86" s="105">
        <f t="shared" si="68"/>
        <v>-8.9222395448011032</v>
      </c>
      <c r="AJ86" s="105">
        <f t="shared" si="69"/>
        <v>4.6260610735447987</v>
      </c>
      <c r="AK86" s="105">
        <f t="shared" si="70"/>
        <v>-2.2269104787788496</v>
      </c>
      <c r="AL86" s="105">
        <f t="shared" si="71"/>
        <v>-7.2269104787788496</v>
      </c>
      <c r="AM86" s="105">
        <f t="shared" si="72"/>
        <v>2.7730895212211504</v>
      </c>
      <c r="AN86" s="105">
        <f t="shared" si="73"/>
        <v>-9.1181820454979317</v>
      </c>
      <c r="AO86" s="105">
        <f t="shared" si="74"/>
        <v>4.6643610879402324</v>
      </c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ht="13.7" customHeight="1">
      <c r="A87" s="97" t="s">
        <v>23</v>
      </c>
      <c r="B87" s="98" t="s">
        <v>87</v>
      </c>
      <c r="C87" s="133" t="s">
        <v>117</v>
      </c>
      <c r="D87" s="87">
        <v>3</v>
      </c>
      <c r="E87" s="100">
        <v>446.10980000000001</v>
      </c>
      <c r="F87" s="100">
        <f t="shared" si="55"/>
        <v>446.20000000000005</v>
      </c>
      <c r="G87" s="138">
        <v>7.0099999999999996E-2</v>
      </c>
      <c r="H87" s="138">
        <v>2.01E-2</v>
      </c>
      <c r="I87" s="101">
        <f t="shared" si="75"/>
        <v>9.0200000000000002E-2</v>
      </c>
      <c r="J87" s="100">
        <f t="shared" si="76"/>
        <v>202.17694853582216</v>
      </c>
      <c r="K87" s="118">
        <v>445.91129999999993</v>
      </c>
      <c r="L87" s="118">
        <v>445.99999999999994</v>
      </c>
      <c r="M87" s="119">
        <v>6.7500000000000338E-2</v>
      </c>
      <c r="N87" s="119">
        <v>2.1200000000000108E-2</v>
      </c>
      <c r="O87" s="119">
        <v>8.8700000000000445E-2</v>
      </c>
      <c r="P87" s="106">
        <v>198.91848446092411</v>
      </c>
      <c r="Q87" s="103">
        <f t="shared" si="77"/>
        <v>-3.7089871611978005</v>
      </c>
      <c r="R87" s="103">
        <f t="shared" si="78"/>
        <v>5.4726368159209349</v>
      </c>
      <c r="S87" s="103">
        <f t="shared" si="79"/>
        <v>-1.6629711751658061</v>
      </c>
      <c r="T87" s="103">
        <f t="shared" si="80"/>
        <v>-1.6116892150643551</v>
      </c>
      <c r="U87" s="104"/>
      <c r="V87" s="105">
        <f t="shared" si="81"/>
        <v>-4.56216767367515</v>
      </c>
      <c r="W87" s="105">
        <f t="shared" si="56"/>
        <v>-9.56216767367515</v>
      </c>
      <c r="X87" s="105">
        <f t="shared" si="57"/>
        <v>0.43783232632485003</v>
      </c>
      <c r="Y87" s="105">
        <f t="shared" si="58"/>
        <v>-13.333842346214103</v>
      </c>
      <c r="Z87" s="105">
        <f t="shared" si="59"/>
        <v>4.2095069988638034</v>
      </c>
      <c r="AA87" s="105">
        <f t="shared" si="60"/>
        <v>5.9662420382165644</v>
      </c>
      <c r="AB87" s="105">
        <f t="shared" si="61"/>
        <v>0.9662420382165644</v>
      </c>
      <c r="AC87" s="105">
        <f t="shared" si="62"/>
        <v>10.966242038216564</v>
      </c>
      <c r="AD87" s="105">
        <f t="shared" si="63"/>
        <v>-24.585254152183897</v>
      </c>
      <c r="AE87" s="105">
        <f t="shared" si="64"/>
        <v>36.517738228617027</v>
      </c>
      <c r="AF87" s="105">
        <f t="shared" si="65"/>
        <v>-2.1480892356281527</v>
      </c>
      <c r="AG87" s="105">
        <f t="shared" si="66"/>
        <v>-7.1480892356281522</v>
      </c>
      <c r="AH87" s="105">
        <f t="shared" si="67"/>
        <v>2.8519107643718473</v>
      </c>
      <c r="AI87" s="105">
        <f t="shared" si="68"/>
        <v>-8.9222395448011032</v>
      </c>
      <c r="AJ87" s="105">
        <f t="shared" si="69"/>
        <v>4.6260610735447987</v>
      </c>
      <c r="AK87" s="105">
        <f t="shared" si="70"/>
        <v>-2.2269104787788496</v>
      </c>
      <c r="AL87" s="105">
        <f t="shared" si="71"/>
        <v>-7.2269104787788496</v>
      </c>
      <c r="AM87" s="105">
        <f t="shared" si="72"/>
        <v>2.7730895212211504</v>
      </c>
      <c r="AN87" s="105">
        <f t="shared" si="73"/>
        <v>-9.1181820454979317</v>
      </c>
      <c r="AO87" s="105">
        <f t="shared" si="74"/>
        <v>4.6643610879402324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ht="13.7" customHeight="1">
      <c r="A88" s="97" t="s">
        <v>23</v>
      </c>
      <c r="B88" s="98" t="s">
        <v>87</v>
      </c>
      <c r="C88" s="133" t="s">
        <v>117</v>
      </c>
      <c r="D88" s="87">
        <v>4</v>
      </c>
      <c r="E88" s="100">
        <v>446.02830000000006</v>
      </c>
      <c r="F88" s="100">
        <f t="shared" si="55"/>
        <v>446.30000000000007</v>
      </c>
      <c r="G88" s="138">
        <v>0.2205</v>
      </c>
      <c r="H88" s="138">
        <v>5.1200000000000002E-2</v>
      </c>
      <c r="I88" s="101">
        <f t="shared" si="75"/>
        <v>0.2717</v>
      </c>
      <c r="J88" s="100">
        <f t="shared" si="76"/>
        <v>609.01417305577388</v>
      </c>
      <c r="K88" s="118">
        <v>445.72800000000001</v>
      </c>
      <c r="L88" s="118">
        <v>446</v>
      </c>
      <c r="M88" s="119">
        <v>0.21540000000000026</v>
      </c>
      <c r="N88" s="119">
        <v>5.6599999999999984E-2</v>
      </c>
      <c r="O88" s="119">
        <v>0.27200000000000024</v>
      </c>
      <c r="P88" s="106">
        <v>610.23763371383495</v>
      </c>
      <c r="Q88" s="103">
        <f t="shared" si="77"/>
        <v>-2.3129251700679108</v>
      </c>
      <c r="R88" s="103">
        <f t="shared" si="78"/>
        <v>10.546874999999963</v>
      </c>
      <c r="S88" s="103">
        <f t="shared" si="79"/>
        <v>0.1104158998896741</v>
      </c>
      <c r="T88" s="103">
        <f t="shared" si="80"/>
        <v>0.20089198448736698</v>
      </c>
      <c r="U88" s="104"/>
      <c r="V88" s="105">
        <f t="shared" si="81"/>
        <v>-4.56216767367515</v>
      </c>
      <c r="W88" s="105">
        <f t="shared" si="56"/>
        <v>-9.56216767367515</v>
      </c>
      <c r="X88" s="105">
        <f t="shared" si="57"/>
        <v>0.43783232632485003</v>
      </c>
      <c r="Y88" s="105">
        <f t="shared" si="58"/>
        <v>-13.333842346214103</v>
      </c>
      <c r="Z88" s="105">
        <f t="shared" si="59"/>
        <v>4.2095069988638034</v>
      </c>
      <c r="AA88" s="105">
        <f t="shared" si="60"/>
        <v>5.9662420382165644</v>
      </c>
      <c r="AB88" s="105">
        <f t="shared" si="61"/>
        <v>0.9662420382165644</v>
      </c>
      <c r="AC88" s="105">
        <f t="shared" si="62"/>
        <v>10.966242038216564</v>
      </c>
      <c r="AD88" s="105">
        <f t="shared" si="63"/>
        <v>-24.585254152183897</v>
      </c>
      <c r="AE88" s="105">
        <f t="shared" si="64"/>
        <v>36.517738228617027</v>
      </c>
      <c r="AF88" s="105">
        <f t="shared" si="65"/>
        <v>-2.1480892356281527</v>
      </c>
      <c r="AG88" s="105">
        <f t="shared" si="66"/>
        <v>-7.1480892356281522</v>
      </c>
      <c r="AH88" s="105">
        <f t="shared" si="67"/>
        <v>2.8519107643718473</v>
      </c>
      <c r="AI88" s="105">
        <f t="shared" si="68"/>
        <v>-8.9222395448011032</v>
      </c>
      <c r="AJ88" s="105">
        <f t="shared" si="69"/>
        <v>4.6260610735447987</v>
      </c>
      <c r="AK88" s="105">
        <f t="shared" si="70"/>
        <v>-2.2269104787788496</v>
      </c>
      <c r="AL88" s="105">
        <f t="shared" si="71"/>
        <v>-7.2269104787788496</v>
      </c>
      <c r="AM88" s="105">
        <f t="shared" si="72"/>
        <v>2.7730895212211504</v>
      </c>
      <c r="AN88" s="105">
        <f t="shared" si="73"/>
        <v>-9.1181820454979317</v>
      </c>
      <c r="AO88" s="105">
        <f t="shared" si="74"/>
        <v>4.6643610879402324</v>
      </c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ht="13.7" customHeight="1">
      <c r="A89" s="97" t="s">
        <v>23</v>
      </c>
      <c r="B89" s="98" t="s">
        <v>87</v>
      </c>
      <c r="C89" s="133" t="s">
        <v>117</v>
      </c>
      <c r="D89" s="87">
        <v>5</v>
      </c>
      <c r="E89" s="100">
        <v>446.25750000000005</v>
      </c>
      <c r="F89" s="100">
        <f t="shared" si="55"/>
        <v>446.70000000000005</v>
      </c>
      <c r="G89" s="138">
        <v>0.36099999999999999</v>
      </c>
      <c r="H89" s="138">
        <v>8.1500000000000003E-2</v>
      </c>
      <c r="I89" s="101">
        <f t="shared" si="75"/>
        <v>0.4425</v>
      </c>
      <c r="J89" s="100">
        <f t="shared" si="76"/>
        <v>991.20906671480043</v>
      </c>
      <c r="K89" s="118">
        <v>446.0342</v>
      </c>
      <c r="L89" s="118">
        <v>446.5</v>
      </c>
      <c r="M89" s="119">
        <v>0.37239999999999984</v>
      </c>
      <c r="N89" s="119">
        <v>9.340000000000015E-2</v>
      </c>
      <c r="O89" s="119">
        <v>0.46579999999999999</v>
      </c>
      <c r="P89" s="106">
        <v>1044.3145391093328</v>
      </c>
      <c r="Q89" s="103">
        <f t="shared" si="77"/>
        <v>3.1578947368420653</v>
      </c>
      <c r="R89" s="103">
        <f t="shared" si="78"/>
        <v>14.601226993865209</v>
      </c>
      <c r="S89" s="103">
        <f t="shared" si="79"/>
        <v>5.265536723163839</v>
      </c>
      <c r="T89" s="103">
        <f t="shared" si="80"/>
        <v>5.3576459475438174</v>
      </c>
      <c r="U89" s="104"/>
      <c r="V89" s="105">
        <f t="shared" si="81"/>
        <v>-4.56216767367515</v>
      </c>
      <c r="W89" s="105">
        <f t="shared" si="56"/>
        <v>-9.56216767367515</v>
      </c>
      <c r="X89" s="105">
        <f t="shared" si="57"/>
        <v>0.43783232632485003</v>
      </c>
      <c r="Y89" s="105">
        <f t="shared" si="58"/>
        <v>-13.333842346214103</v>
      </c>
      <c r="Z89" s="105">
        <f t="shared" si="59"/>
        <v>4.2095069988638034</v>
      </c>
      <c r="AA89" s="105">
        <f t="shared" si="60"/>
        <v>5.9662420382165644</v>
      </c>
      <c r="AB89" s="105">
        <f t="shared" si="61"/>
        <v>0.9662420382165644</v>
      </c>
      <c r="AC89" s="105">
        <f t="shared" si="62"/>
        <v>10.966242038216564</v>
      </c>
      <c r="AD89" s="105">
        <f t="shared" si="63"/>
        <v>-24.585254152183897</v>
      </c>
      <c r="AE89" s="105">
        <f t="shared" si="64"/>
        <v>36.517738228617027</v>
      </c>
      <c r="AF89" s="105">
        <f t="shared" si="65"/>
        <v>-2.1480892356281527</v>
      </c>
      <c r="AG89" s="105">
        <f t="shared" si="66"/>
        <v>-7.1480892356281522</v>
      </c>
      <c r="AH89" s="105">
        <f t="shared" si="67"/>
        <v>2.8519107643718473</v>
      </c>
      <c r="AI89" s="105">
        <f t="shared" si="68"/>
        <v>-8.9222395448011032</v>
      </c>
      <c r="AJ89" s="105">
        <f t="shared" si="69"/>
        <v>4.6260610735447987</v>
      </c>
      <c r="AK89" s="105">
        <f t="shared" si="70"/>
        <v>-2.2269104787788496</v>
      </c>
      <c r="AL89" s="105">
        <f t="shared" si="71"/>
        <v>-7.2269104787788496</v>
      </c>
      <c r="AM89" s="105">
        <f t="shared" si="72"/>
        <v>2.7730895212211504</v>
      </c>
      <c r="AN89" s="105">
        <f t="shared" si="73"/>
        <v>-9.1181820454979317</v>
      </c>
      <c r="AO89" s="105">
        <f t="shared" si="74"/>
        <v>4.6643610879402324</v>
      </c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ht="13.7" customHeight="1">
      <c r="A90" s="97" t="s">
        <v>23</v>
      </c>
      <c r="B90" s="98" t="s">
        <v>87</v>
      </c>
      <c r="C90" s="133" t="s">
        <v>117</v>
      </c>
      <c r="D90" s="87">
        <v>6</v>
      </c>
      <c r="E90" s="100">
        <v>446.06570000000005</v>
      </c>
      <c r="F90" s="100">
        <f t="shared" si="55"/>
        <v>446.70000000000005</v>
      </c>
      <c r="G90" s="138">
        <v>0.50149999999999995</v>
      </c>
      <c r="H90" s="138">
        <v>0.1328</v>
      </c>
      <c r="I90" s="101">
        <f t="shared" si="75"/>
        <v>0.63429999999999997</v>
      </c>
      <c r="J90" s="100">
        <f t="shared" si="76"/>
        <v>1421.2251780829627</v>
      </c>
      <c r="K90" s="118">
        <v>445.78059999999999</v>
      </c>
      <c r="L90" s="118">
        <v>446.4</v>
      </c>
      <c r="M90" s="119">
        <v>0.49190000000000023</v>
      </c>
      <c r="N90" s="119">
        <v>0.12749999999999995</v>
      </c>
      <c r="O90" s="119">
        <v>0.61940000000000017</v>
      </c>
      <c r="P90" s="106">
        <v>1389.4727585722669</v>
      </c>
      <c r="Q90" s="103">
        <f t="shared" si="77"/>
        <v>-1.9142572283149992</v>
      </c>
      <c r="R90" s="103">
        <f t="shared" si="78"/>
        <v>-3.9909638554217279</v>
      </c>
      <c r="S90" s="103">
        <f t="shared" si="79"/>
        <v>-2.3490461926532875</v>
      </c>
      <c r="T90" s="103">
        <f t="shared" si="80"/>
        <v>-2.2341582460230121</v>
      </c>
      <c r="U90" s="104"/>
      <c r="V90" s="105">
        <f t="shared" si="81"/>
        <v>-4.56216767367515</v>
      </c>
      <c r="W90" s="105">
        <f t="shared" si="56"/>
        <v>-9.56216767367515</v>
      </c>
      <c r="X90" s="105">
        <f t="shared" si="57"/>
        <v>0.43783232632485003</v>
      </c>
      <c r="Y90" s="105">
        <f t="shared" si="58"/>
        <v>-13.333842346214103</v>
      </c>
      <c r="Z90" s="105">
        <f t="shared" si="59"/>
        <v>4.2095069988638034</v>
      </c>
      <c r="AA90" s="105">
        <f t="shared" si="60"/>
        <v>5.9662420382165644</v>
      </c>
      <c r="AB90" s="105">
        <f t="shared" si="61"/>
        <v>0.9662420382165644</v>
      </c>
      <c r="AC90" s="105">
        <f t="shared" si="62"/>
        <v>10.966242038216564</v>
      </c>
      <c r="AD90" s="105">
        <f t="shared" si="63"/>
        <v>-24.585254152183897</v>
      </c>
      <c r="AE90" s="105">
        <f t="shared" si="64"/>
        <v>36.517738228617027</v>
      </c>
      <c r="AF90" s="105">
        <f t="shared" si="65"/>
        <v>-2.1480892356281527</v>
      </c>
      <c r="AG90" s="105">
        <f t="shared" si="66"/>
        <v>-7.1480892356281522</v>
      </c>
      <c r="AH90" s="105">
        <f t="shared" si="67"/>
        <v>2.8519107643718473</v>
      </c>
      <c r="AI90" s="105">
        <f t="shared" si="68"/>
        <v>-8.9222395448011032</v>
      </c>
      <c r="AJ90" s="105">
        <f t="shared" si="69"/>
        <v>4.6260610735447987</v>
      </c>
      <c r="AK90" s="105">
        <f t="shared" si="70"/>
        <v>-2.2269104787788496</v>
      </c>
      <c r="AL90" s="105">
        <f t="shared" si="71"/>
        <v>-7.2269104787788496</v>
      </c>
      <c r="AM90" s="105">
        <f t="shared" si="72"/>
        <v>2.7730895212211504</v>
      </c>
      <c r="AN90" s="105">
        <f t="shared" si="73"/>
        <v>-9.1181820454979317</v>
      </c>
      <c r="AO90" s="105">
        <f t="shared" si="74"/>
        <v>4.6643610879402324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ht="13.7" customHeight="1">
      <c r="A91" s="97" t="s">
        <v>23</v>
      </c>
      <c r="B91" s="98" t="s">
        <v>87</v>
      </c>
      <c r="C91" s="133" t="s">
        <v>117</v>
      </c>
      <c r="D91" s="87">
        <v>7</v>
      </c>
      <c r="E91" s="100">
        <v>446.33929999999998</v>
      </c>
      <c r="F91" s="100">
        <f t="shared" si="55"/>
        <v>448.29999999999995</v>
      </c>
      <c r="G91" s="138">
        <v>1.6004</v>
      </c>
      <c r="H91" s="138">
        <v>0.36030000000000001</v>
      </c>
      <c r="I91" s="101">
        <f t="shared" si="75"/>
        <v>1.9607000000000001</v>
      </c>
      <c r="J91" s="100">
        <f t="shared" si="76"/>
        <v>4385.5762616604588</v>
      </c>
      <c r="K91" s="118">
        <v>446.05239999999998</v>
      </c>
      <c r="L91" s="118">
        <v>448</v>
      </c>
      <c r="M91" s="119">
        <v>1.4981</v>
      </c>
      <c r="N91" s="119">
        <v>0.44950000000000001</v>
      </c>
      <c r="O91" s="119">
        <v>1.9476</v>
      </c>
      <c r="P91" s="106">
        <v>4366.3031518270054</v>
      </c>
      <c r="Q91" s="103">
        <f t="shared" si="77"/>
        <v>-6.3921519620095015</v>
      </c>
      <c r="R91" s="103">
        <f t="shared" si="78"/>
        <v>24.7571468220927</v>
      </c>
      <c r="S91" s="103">
        <f t="shared" si="79"/>
        <v>-0.66812872953537561</v>
      </c>
      <c r="T91" s="103">
        <f t="shared" si="80"/>
        <v>-0.43946584630035074</v>
      </c>
      <c r="U91" s="104"/>
      <c r="V91" s="105">
        <f t="shared" si="81"/>
        <v>-4.56216767367515</v>
      </c>
      <c r="W91" s="105">
        <f t="shared" si="56"/>
        <v>-9.56216767367515</v>
      </c>
      <c r="X91" s="105">
        <f t="shared" si="57"/>
        <v>0.43783232632485003</v>
      </c>
      <c r="Y91" s="105">
        <f t="shared" si="58"/>
        <v>-13.333842346214103</v>
      </c>
      <c r="Z91" s="105">
        <f t="shared" si="59"/>
        <v>4.2095069988638034</v>
      </c>
      <c r="AA91" s="105">
        <f t="shared" si="60"/>
        <v>5.9662420382165644</v>
      </c>
      <c r="AB91" s="105">
        <f t="shared" si="61"/>
        <v>0.9662420382165644</v>
      </c>
      <c r="AC91" s="105">
        <f t="shared" si="62"/>
        <v>10.966242038216564</v>
      </c>
      <c r="AD91" s="105">
        <f t="shared" si="63"/>
        <v>-24.585254152183897</v>
      </c>
      <c r="AE91" s="105">
        <f t="shared" si="64"/>
        <v>36.517738228617027</v>
      </c>
      <c r="AF91" s="105">
        <f t="shared" si="65"/>
        <v>-2.1480892356281527</v>
      </c>
      <c r="AG91" s="105">
        <f t="shared" si="66"/>
        <v>-7.1480892356281522</v>
      </c>
      <c r="AH91" s="105">
        <f t="shared" si="67"/>
        <v>2.8519107643718473</v>
      </c>
      <c r="AI91" s="105">
        <f t="shared" si="68"/>
        <v>-8.9222395448011032</v>
      </c>
      <c r="AJ91" s="105">
        <f t="shared" si="69"/>
        <v>4.6260610735447987</v>
      </c>
      <c r="AK91" s="105">
        <f t="shared" si="70"/>
        <v>-2.2269104787788496</v>
      </c>
      <c r="AL91" s="105">
        <f t="shared" si="71"/>
        <v>-7.2269104787788496</v>
      </c>
      <c r="AM91" s="105">
        <f t="shared" si="72"/>
        <v>2.7730895212211504</v>
      </c>
      <c r="AN91" s="105">
        <f t="shared" si="73"/>
        <v>-9.1181820454979317</v>
      </c>
      <c r="AO91" s="105">
        <f t="shared" si="74"/>
        <v>4.6643610879402324</v>
      </c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13.7" customHeight="1">
      <c r="A92" s="97" t="s">
        <v>23</v>
      </c>
      <c r="B92" s="98" t="s">
        <v>87</v>
      </c>
      <c r="C92" s="133" t="s">
        <v>117</v>
      </c>
      <c r="D92" s="87">
        <v>8</v>
      </c>
      <c r="E92" s="100">
        <v>446.1191</v>
      </c>
      <c r="F92" s="100">
        <f t="shared" si="55"/>
        <v>448.7</v>
      </c>
      <c r="G92" s="138">
        <v>2.1004</v>
      </c>
      <c r="H92" s="138">
        <v>0.48049999999999998</v>
      </c>
      <c r="I92" s="101">
        <f t="shared" si="75"/>
        <v>2.5809000000000002</v>
      </c>
      <c r="J92" s="100">
        <f t="shared" si="76"/>
        <v>5772.623661915979</v>
      </c>
      <c r="K92" s="118">
        <v>445.84740000000005</v>
      </c>
      <c r="L92" s="118">
        <v>448.40000000000003</v>
      </c>
      <c r="M92" s="119">
        <v>1.9889000000000001</v>
      </c>
      <c r="N92" s="119">
        <v>0.56369999999999987</v>
      </c>
      <c r="O92" s="119">
        <v>2.5526</v>
      </c>
      <c r="P92" s="106">
        <v>5725.2773034002203</v>
      </c>
      <c r="Q92" s="103">
        <f t="shared" si="77"/>
        <v>-5.3085126642544243</v>
      </c>
      <c r="R92" s="103">
        <f t="shared" si="78"/>
        <v>17.315296566076981</v>
      </c>
      <c r="S92" s="103">
        <f t="shared" si="79"/>
        <v>-1.0965167189740095</v>
      </c>
      <c r="T92" s="103">
        <f t="shared" si="80"/>
        <v>-0.82018786064505267</v>
      </c>
      <c r="U92" s="104"/>
      <c r="V92" s="105">
        <f t="shared" si="81"/>
        <v>-4.56216767367515</v>
      </c>
      <c r="W92" s="105">
        <f t="shared" si="56"/>
        <v>-9.56216767367515</v>
      </c>
      <c r="X92" s="105">
        <f t="shared" si="57"/>
        <v>0.43783232632485003</v>
      </c>
      <c r="Y92" s="105">
        <f t="shared" si="58"/>
        <v>-13.333842346214103</v>
      </c>
      <c r="Z92" s="105">
        <f t="shared" si="59"/>
        <v>4.2095069988638034</v>
      </c>
      <c r="AA92" s="105">
        <f t="shared" si="60"/>
        <v>5.9662420382165644</v>
      </c>
      <c r="AB92" s="105">
        <f t="shared" si="61"/>
        <v>0.9662420382165644</v>
      </c>
      <c r="AC92" s="105">
        <f t="shared" si="62"/>
        <v>10.966242038216564</v>
      </c>
      <c r="AD92" s="105">
        <f t="shared" si="63"/>
        <v>-24.585254152183897</v>
      </c>
      <c r="AE92" s="105">
        <f t="shared" si="64"/>
        <v>36.517738228617027</v>
      </c>
      <c r="AF92" s="105">
        <f t="shared" si="65"/>
        <v>-2.1480892356281527</v>
      </c>
      <c r="AG92" s="105">
        <f t="shared" si="66"/>
        <v>-7.1480892356281522</v>
      </c>
      <c r="AH92" s="105">
        <f t="shared" si="67"/>
        <v>2.8519107643718473</v>
      </c>
      <c r="AI92" s="105">
        <f t="shared" si="68"/>
        <v>-8.9222395448011032</v>
      </c>
      <c r="AJ92" s="105">
        <f t="shared" si="69"/>
        <v>4.6260610735447987</v>
      </c>
      <c r="AK92" s="105">
        <f t="shared" si="70"/>
        <v>-2.2269104787788496</v>
      </c>
      <c r="AL92" s="105">
        <f t="shared" si="71"/>
        <v>-7.2269104787788496</v>
      </c>
      <c r="AM92" s="105">
        <f t="shared" si="72"/>
        <v>2.7730895212211504</v>
      </c>
      <c r="AN92" s="105">
        <f t="shared" si="73"/>
        <v>-9.1181820454979317</v>
      </c>
      <c r="AO92" s="105">
        <f t="shared" si="74"/>
        <v>4.6643610879402324</v>
      </c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13.7" customHeight="1">
      <c r="A93" s="97" t="s">
        <v>23</v>
      </c>
      <c r="B93" s="98" t="s">
        <v>87</v>
      </c>
      <c r="C93" s="133" t="s">
        <v>117</v>
      </c>
      <c r="D93" s="87">
        <v>9</v>
      </c>
      <c r="E93" s="100">
        <v>446.04829999999998</v>
      </c>
      <c r="F93" s="100">
        <f t="shared" si="55"/>
        <v>449.4</v>
      </c>
      <c r="G93" s="138">
        <v>2.6012</v>
      </c>
      <c r="H93" s="138">
        <v>0.75049999999999994</v>
      </c>
      <c r="I93" s="101">
        <f t="shared" si="75"/>
        <v>3.3517000000000001</v>
      </c>
      <c r="J93" s="100">
        <f t="shared" si="76"/>
        <v>7492.9611339532139</v>
      </c>
      <c r="K93" s="118">
        <v>445.76910000000004</v>
      </c>
      <c r="L93" s="118">
        <v>449.1</v>
      </c>
      <c r="M93" s="119">
        <v>2.4815000000000005</v>
      </c>
      <c r="N93" s="119">
        <v>0.84939999999999993</v>
      </c>
      <c r="O93" s="119">
        <v>3.3309000000000006</v>
      </c>
      <c r="P93" s="106">
        <v>7472.2541333618692</v>
      </c>
      <c r="Q93" s="103">
        <f t="shared" si="77"/>
        <v>-4.601722282023661</v>
      </c>
      <c r="R93" s="103">
        <f t="shared" si="78"/>
        <v>13.177881412391738</v>
      </c>
      <c r="S93" s="103">
        <f t="shared" si="79"/>
        <v>-0.62058060088908573</v>
      </c>
      <c r="T93" s="103">
        <f t="shared" si="80"/>
        <v>-0.27635270250520944</v>
      </c>
      <c r="U93" s="104"/>
      <c r="V93" s="105">
        <f t="shared" si="81"/>
        <v>-4.56216767367515</v>
      </c>
      <c r="W93" s="105">
        <f t="shared" si="56"/>
        <v>-9.56216767367515</v>
      </c>
      <c r="X93" s="105">
        <f t="shared" si="57"/>
        <v>0.43783232632485003</v>
      </c>
      <c r="Y93" s="105">
        <f t="shared" si="58"/>
        <v>-13.333842346214103</v>
      </c>
      <c r="Z93" s="105">
        <f t="shared" si="59"/>
        <v>4.2095069988638034</v>
      </c>
      <c r="AA93" s="105">
        <f t="shared" si="60"/>
        <v>5.9662420382165644</v>
      </c>
      <c r="AB93" s="105">
        <f t="shared" si="61"/>
        <v>0.9662420382165644</v>
      </c>
      <c r="AC93" s="105">
        <f t="shared" si="62"/>
        <v>10.966242038216564</v>
      </c>
      <c r="AD93" s="105">
        <f t="shared" si="63"/>
        <v>-24.585254152183897</v>
      </c>
      <c r="AE93" s="105">
        <f t="shared" si="64"/>
        <v>36.517738228617027</v>
      </c>
      <c r="AF93" s="105">
        <f t="shared" si="65"/>
        <v>-2.1480892356281527</v>
      </c>
      <c r="AG93" s="105">
        <f t="shared" si="66"/>
        <v>-7.1480892356281522</v>
      </c>
      <c r="AH93" s="105">
        <f t="shared" si="67"/>
        <v>2.8519107643718473</v>
      </c>
      <c r="AI93" s="105">
        <f t="shared" si="68"/>
        <v>-8.9222395448011032</v>
      </c>
      <c r="AJ93" s="105">
        <f t="shared" si="69"/>
        <v>4.6260610735447987</v>
      </c>
      <c r="AK93" s="105">
        <f t="shared" si="70"/>
        <v>-2.2269104787788496</v>
      </c>
      <c r="AL93" s="105">
        <f t="shared" si="71"/>
        <v>-7.2269104787788496</v>
      </c>
      <c r="AM93" s="105">
        <f t="shared" si="72"/>
        <v>2.7730895212211504</v>
      </c>
      <c r="AN93" s="105">
        <f t="shared" si="73"/>
        <v>-9.1181820454979317</v>
      </c>
      <c r="AO93" s="105">
        <f t="shared" si="74"/>
        <v>4.6643610879402324</v>
      </c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ht="13.7" customHeight="1">
      <c r="A94" s="97" t="s">
        <v>28</v>
      </c>
      <c r="B94" s="98" t="s">
        <v>54</v>
      </c>
      <c r="C94" s="133" t="s">
        <v>118</v>
      </c>
      <c r="D94" s="134">
        <v>1</v>
      </c>
      <c r="E94" s="100">
        <v>446.06839999999994</v>
      </c>
      <c r="F94" s="100">
        <f t="shared" si="55"/>
        <v>446.09999999999997</v>
      </c>
      <c r="G94" s="125">
        <v>2.1399999999999999E-2</v>
      </c>
      <c r="H94" s="125">
        <v>1.0200000000000001E-2</v>
      </c>
      <c r="I94" s="101">
        <f t="shared" si="75"/>
        <v>3.1600000000000003E-2</v>
      </c>
      <c r="J94" s="100">
        <f t="shared" si="76"/>
        <v>70.839259721280342</v>
      </c>
      <c r="K94" s="116"/>
      <c r="L94" s="150">
        <v>446.2</v>
      </c>
      <c r="M94" s="147">
        <v>2.3E-2</v>
      </c>
      <c r="N94" s="152">
        <v>1.0200000000000001E-2</v>
      </c>
      <c r="O94" s="148">
        <v>3.32E-2</v>
      </c>
      <c r="P94" s="153">
        <v>74.400000000000006</v>
      </c>
      <c r="Q94" s="103">
        <f t="shared" ref="Q94" si="84">((M94-G94)/G94)*100</f>
        <v>7.4766355140186951</v>
      </c>
      <c r="R94" s="103">
        <f t="shared" ref="R94" si="85">((N94-H94)/H94)*100</f>
        <v>0</v>
      </c>
      <c r="S94" s="103">
        <f t="shared" ref="S94" si="86">((O94-I94)/I94)*100</f>
        <v>5.0632911392404969</v>
      </c>
      <c r="T94" s="103">
        <f t="shared" ref="T94" si="87">((P94-J94)/J94)*100</f>
        <v>5.0265069012995429</v>
      </c>
      <c r="U94" s="104"/>
      <c r="V94" s="105">
        <f t="shared" si="81"/>
        <v>-4.56216767367515</v>
      </c>
      <c r="W94" s="105">
        <f t="shared" si="56"/>
        <v>-9.56216767367515</v>
      </c>
      <c r="X94" s="105">
        <f t="shared" si="57"/>
        <v>0.43783232632485003</v>
      </c>
      <c r="Y94" s="105">
        <f t="shared" si="58"/>
        <v>-13.333842346214103</v>
      </c>
      <c r="Z94" s="105">
        <f t="shared" si="59"/>
        <v>4.2095069988638034</v>
      </c>
      <c r="AA94" s="105">
        <f t="shared" si="60"/>
        <v>5.9662420382165644</v>
      </c>
      <c r="AB94" s="105">
        <f t="shared" si="61"/>
        <v>0.9662420382165644</v>
      </c>
      <c r="AC94" s="105">
        <f t="shared" si="62"/>
        <v>10.966242038216564</v>
      </c>
      <c r="AD94" s="105">
        <f t="shared" si="63"/>
        <v>-24.585254152183897</v>
      </c>
      <c r="AE94" s="105">
        <f t="shared" si="64"/>
        <v>36.517738228617027</v>
      </c>
      <c r="AF94" s="105">
        <f t="shared" si="65"/>
        <v>-2.1480892356281527</v>
      </c>
      <c r="AG94" s="105">
        <f t="shared" si="66"/>
        <v>-7.1480892356281522</v>
      </c>
      <c r="AH94" s="105">
        <f t="shared" si="67"/>
        <v>2.8519107643718473</v>
      </c>
      <c r="AI94" s="105">
        <f t="shared" si="68"/>
        <v>-8.9222395448011032</v>
      </c>
      <c r="AJ94" s="105">
        <f t="shared" si="69"/>
        <v>4.6260610735447987</v>
      </c>
      <c r="AK94" s="105">
        <f t="shared" si="70"/>
        <v>-2.2269104787788496</v>
      </c>
      <c r="AL94" s="105">
        <f t="shared" si="71"/>
        <v>-7.2269104787788496</v>
      </c>
      <c r="AM94" s="105">
        <f t="shared" si="72"/>
        <v>2.7730895212211504</v>
      </c>
      <c r="AN94" s="105">
        <f t="shared" si="73"/>
        <v>-9.1181820454979317</v>
      </c>
      <c r="AO94" s="105">
        <f t="shared" si="74"/>
        <v>4.6643610879402324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ht="13.7" customHeight="1">
      <c r="A95" s="97" t="s">
        <v>28</v>
      </c>
      <c r="B95" s="98" t="s">
        <v>54</v>
      </c>
      <c r="C95" s="133" t="s">
        <v>118</v>
      </c>
      <c r="D95" s="87">
        <v>2</v>
      </c>
      <c r="E95" s="100">
        <v>445.55469999999997</v>
      </c>
      <c r="F95" s="100">
        <f t="shared" si="55"/>
        <v>445.59999999999997</v>
      </c>
      <c r="G95" s="125">
        <v>3.0300000000000001E-2</v>
      </c>
      <c r="H95" s="125">
        <v>1.4999999999999999E-2</v>
      </c>
      <c r="I95" s="101">
        <f t="shared" si="75"/>
        <v>4.53E-2</v>
      </c>
      <c r="J95" s="100">
        <f t="shared" si="76"/>
        <v>101.66711740989646</v>
      </c>
      <c r="K95" s="118"/>
      <c r="L95" s="151">
        <v>445.6</v>
      </c>
      <c r="M95" s="147">
        <v>2.8799999999999999E-2</v>
      </c>
      <c r="N95" s="152">
        <v>1.44E-2</v>
      </c>
      <c r="O95" s="148">
        <v>4.3200000000000002E-2</v>
      </c>
      <c r="P95" s="153">
        <v>97</v>
      </c>
      <c r="Q95" s="103">
        <f t="shared" si="77"/>
        <v>-4.9504950495049549</v>
      </c>
      <c r="R95" s="103">
        <f t="shared" si="78"/>
        <v>-3.9999999999999996</v>
      </c>
      <c r="S95" s="103">
        <f t="shared" si="79"/>
        <v>-4.6357615894039688</v>
      </c>
      <c r="T95" s="103">
        <f t="shared" si="80"/>
        <v>-4.5905869358721061</v>
      </c>
      <c r="U95" s="104"/>
      <c r="V95" s="105">
        <f t="shared" si="81"/>
        <v>-4.56216767367515</v>
      </c>
      <c r="W95" s="105">
        <f t="shared" si="56"/>
        <v>-9.56216767367515</v>
      </c>
      <c r="X95" s="105">
        <f t="shared" si="57"/>
        <v>0.43783232632485003</v>
      </c>
      <c r="Y95" s="105">
        <f t="shared" si="58"/>
        <v>-13.333842346214103</v>
      </c>
      <c r="Z95" s="105">
        <f t="shared" si="59"/>
        <v>4.2095069988638034</v>
      </c>
      <c r="AA95" s="105">
        <f t="shared" si="60"/>
        <v>5.9662420382165644</v>
      </c>
      <c r="AB95" s="105">
        <f t="shared" si="61"/>
        <v>0.9662420382165644</v>
      </c>
      <c r="AC95" s="105">
        <f t="shared" si="62"/>
        <v>10.966242038216564</v>
      </c>
      <c r="AD95" s="105">
        <f t="shared" si="63"/>
        <v>-24.585254152183897</v>
      </c>
      <c r="AE95" s="105">
        <f t="shared" si="64"/>
        <v>36.517738228617027</v>
      </c>
      <c r="AF95" s="105">
        <f t="shared" si="65"/>
        <v>-2.1480892356281527</v>
      </c>
      <c r="AG95" s="105">
        <f t="shared" si="66"/>
        <v>-7.1480892356281522</v>
      </c>
      <c r="AH95" s="105">
        <f t="shared" si="67"/>
        <v>2.8519107643718473</v>
      </c>
      <c r="AI95" s="105">
        <f t="shared" si="68"/>
        <v>-8.9222395448011032</v>
      </c>
      <c r="AJ95" s="105">
        <f t="shared" si="69"/>
        <v>4.6260610735447987</v>
      </c>
      <c r="AK95" s="105">
        <f t="shared" si="70"/>
        <v>-2.2269104787788496</v>
      </c>
      <c r="AL95" s="105">
        <f t="shared" si="71"/>
        <v>-7.2269104787788496</v>
      </c>
      <c r="AM95" s="105">
        <f t="shared" si="72"/>
        <v>2.7730895212211504</v>
      </c>
      <c r="AN95" s="105">
        <f t="shared" si="73"/>
        <v>-9.1181820454979317</v>
      </c>
      <c r="AO95" s="105">
        <f t="shared" si="74"/>
        <v>4.6643610879402324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ht="13.7" customHeight="1">
      <c r="A96" s="97" t="s">
        <v>28</v>
      </c>
      <c r="B96" s="98" t="s">
        <v>54</v>
      </c>
      <c r="C96" s="133" t="s">
        <v>118</v>
      </c>
      <c r="D96" s="87">
        <v>3</v>
      </c>
      <c r="E96" s="100">
        <v>446.0093</v>
      </c>
      <c r="F96" s="100">
        <f t="shared" si="55"/>
        <v>446.1</v>
      </c>
      <c r="G96" s="125">
        <v>7.0599999999999996E-2</v>
      </c>
      <c r="H96" s="125">
        <v>2.01E-2</v>
      </c>
      <c r="I96" s="101">
        <f t="shared" si="75"/>
        <v>9.0700000000000003E-2</v>
      </c>
      <c r="J96" s="100">
        <f t="shared" si="76"/>
        <v>203.34338320589984</v>
      </c>
      <c r="K96" s="118"/>
      <c r="L96" s="151">
        <v>446.1</v>
      </c>
      <c r="M96" s="147">
        <v>7.17E-2</v>
      </c>
      <c r="N96" s="152">
        <v>2.47E-2</v>
      </c>
      <c r="O96" s="148">
        <v>9.64E-2</v>
      </c>
      <c r="P96" s="153">
        <v>216</v>
      </c>
      <c r="Q96" s="103">
        <f t="shared" si="77"/>
        <v>1.5580736543909404</v>
      </c>
      <c r="R96" s="103">
        <f t="shared" si="78"/>
        <v>22.885572139303481</v>
      </c>
      <c r="S96" s="103">
        <f t="shared" si="79"/>
        <v>6.2844542447629506</v>
      </c>
      <c r="T96" s="103">
        <f t="shared" si="80"/>
        <v>6.2242579987392173</v>
      </c>
      <c r="U96" s="104"/>
      <c r="V96" s="105">
        <f t="shared" si="81"/>
        <v>-4.56216767367515</v>
      </c>
      <c r="W96" s="105">
        <f t="shared" si="56"/>
        <v>-9.56216767367515</v>
      </c>
      <c r="X96" s="105">
        <f t="shared" si="57"/>
        <v>0.43783232632485003</v>
      </c>
      <c r="Y96" s="105">
        <f t="shared" si="58"/>
        <v>-13.333842346214103</v>
      </c>
      <c r="Z96" s="105">
        <f t="shared" si="59"/>
        <v>4.2095069988638034</v>
      </c>
      <c r="AA96" s="105">
        <f t="shared" si="60"/>
        <v>5.9662420382165644</v>
      </c>
      <c r="AB96" s="105">
        <f t="shared" si="61"/>
        <v>0.9662420382165644</v>
      </c>
      <c r="AC96" s="105">
        <f t="shared" si="62"/>
        <v>10.966242038216564</v>
      </c>
      <c r="AD96" s="105">
        <f t="shared" si="63"/>
        <v>-24.585254152183897</v>
      </c>
      <c r="AE96" s="105">
        <f t="shared" si="64"/>
        <v>36.517738228617027</v>
      </c>
      <c r="AF96" s="105">
        <f t="shared" si="65"/>
        <v>-2.1480892356281527</v>
      </c>
      <c r="AG96" s="105">
        <f t="shared" si="66"/>
        <v>-7.1480892356281522</v>
      </c>
      <c r="AH96" s="105">
        <f t="shared" si="67"/>
        <v>2.8519107643718473</v>
      </c>
      <c r="AI96" s="105">
        <f t="shared" si="68"/>
        <v>-8.9222395448011032</v>
      </c>
      <c r="AJ96" s="105">
        <f t="shared" si="69"/>
        <v>4.6260610735447987</v>
      </c>
      <c r="AK96" s="105">
        <f t="shared" si="70"/>
        <v>-2.2269104787788496</v>
      </c>
      <c r="AL96" s="105">
        <f t="shared" si="71"/>
        <v>-7.2269104787788496</v>
      </c>
      <c r="AM96" s="105">
        <f t="shared" si="72"/>
        <v>2.7730895212211504</v>
      </c>
      <c r="AN96" s="105">
        <f t="shared" si="73"/>
        <v>-9.1181820454979317</v>
      </c>
      <c r="AO96" s="105">
        <f t="shared" si="74"/>
        <v>4.6643610879402324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ht="13.7" customHeight="1">
      <c r="A97" s="97" t="s">
        <v>28</v>
      </c>
      <c r="B97" s="98" t="s">
        <v>54</v>
      </c>
      <c r="C97" s="133" t="s">
        <v>118</v>
      </c>
      <c r="D97" s="87">
        <v>4</v>
      </c>
      <c r="E97" s="100">
        <v>445.92770000000007</v>
      </c>
      <c r="F97" s="100">
        <f t="shared" si="55"/>
        <v>446.2000000000001</v>
      </c>
      <c r="G97" s="125">
        <v>0.22209999999999999</v>
      </c>
      <c r="H97" s="125">
        <v>5.0200000000000002E-2</v>
      </c>
      <c r="I97" s="101">
        <f t="shared" si="75"/>
        <v>0.27229999999999999</v>
      </c>
      <c r="J97" s="100">
        <f t="shared" si="76"/>
        <v>610.4964236892713</v>
      </c>
      <c r="K97" s="118"/>
      <c r="L97" s="151">
        <v>446.2</v>
      </c>
      <c r="M97" s="147">
        <v>0.216</v>
      </c>
      <c r="N97" s="152">
        <v>5.1299999999999998E-2</v>
      </c>
      <c r="O97" s="148">
        <v>0.26729999999999998</v>
      </c>
      <c r="P97" s="149">
        <v>599</v>
      </c>
      <c r="Q97" s="103">
        <f t="shared" si="77"/>
        <v>-2.7465105808194483</v>
      </c>
      <c r="R97" s="103">
        <f t="shared" si="78"/>
        <v>2.1912350597609498</v>
      </c>
      <c r="S97" s="103">
        <f t="shared" si="79"/>
        <v>-1.8362100624311439</v>
      </c>
      <c r="T97" s="103">
        <f t="shared" si="80"/>
        <v>-1.8831271147826925</v>
      </c>
      <c r="U97" s="104"/>
      <c r="V97" s="105">
        <f t="shared" si="81"/>
        <v>-4.56216767367515</v>
      </c>
      <c r="W97" s="105">
        <f t="shared" si="56"/>
        <v>-9.56216767367515</v>
      </c>
      <c r="X97" s="105">
        <f t="shared" si="57"/>
        <v>0.43783232632485003</v>
      </c>
      <c r="Y97" s="105">
        <f t="shared" si="58"/>
        <v>-13.333842346214103</v>
      </c>
      <c r="Z97" s="105">
        <f t="shared" si="59"/>
        <v>4.2095069988638034</v>
      </c>
      <c r="AA97" s="105">
        <f t="shared" si="60"/>
        <v>5.9662420382165644</v>
      </c>
      <c r="AB97" s="105">
        <f t="shared" si="61"/>
        <v>0.9662420382165644</v>
      </c>
      <c r="AC97" s="105">
        <f t="shared" si="62"/>
        <v>10.966242038216564</v>
      </c>
      <c r="AD97" s="105">
        <f t="shared" si="63"/>
        <v>-24.585254152183897</v>
      </c>
      <c r="AE97" s="105">
        <f t="shared" si="64"/>
        <v>36.517738228617027</v>
      </c>
      <c r="AF97" s="105">
        <f t="shared" si="65"/>
        <v>-2.1480892356281527</v>
      </c>
      <c r="AG97" s="105">
        <f t="shared" si="66"/>
        <v>-7.1480892356281522</v>
      </c>
      <c r="AH97" s="105">
        <f t="shared" si="67"/>
        <v>2.8519107643718473</v>
      </c>
      <c r="AI97" s="105">
        <f t="shared" si="68"/>
        <v>-8.9222395448011032</v>
      </c>
      <c r="AJ97" s="105">
        <f t="shared" si="69"/>
        <v>4.6260610735447987</v>
      </c>
      <c r="AK97" s="105">
        <f t="shared" si="70"/>
        <v>-2.2269104787788496</v>
      </c>
      <c r="AL97" s="105">
        <f t="shared" si="71"/>
        <v>-7.2269104787788496</v>
      </c>
      <c r="AM97" s="105">
        <f t="shared" si="72"/>
        <v>2.7730895212211504</v>
      </c>
      <c r="AN97" s="105">
        <f t="shared" si="73"/>
        <v>-9.1181820454979317</v>
      </c>
      <c r="AO97" s="105">
        <f t="shared" si="74"/>
        <v>4.6643610879402324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ht="13.7" customHeight="1">
      <c r="A98" s="97" t="s">
        <v>28</v>
      </c>
      <c r="B98" s="98" t="s">
        <v>54</v>
      </c>
      <c r="C98" s="133" t="s">
        <v>118</v>
      </c>
      <c r="D98" s="87">
        <v>5</v>
      </c>
      <c r="E98" s="100">
        <v>446.05849999999998</v>
      </c>
      <c r="F98" s="100">
        <f t="shared" si="55"/>
        <v>446.5</v>
      </c>
      <c r="G98" s="125">
        <v>0.3604</v>
      </c>
      <c r="H98" s="125">
        <v>8.1100000000000005E-2</v>
      </c>
      <c r="I98" s="101">
        <f t="shared" si="75"/>
        <v>0.4415</v>
      </c>
      <c r="J98" s="100">
        <f t="shared" si="76"/>
        <v>989.41092644765888</v>
      </c>
      <c r="K98" s="118"/>
      <c r="L98" s="151">
        <v>446.4</v>
      </c>
      <c r="M98" s="147">
        <v>0.36209999999999998</v>
      </c>
      <c r="N98" s="152">
        <v>9.2399999999999996E-2</v>
      </c>
      <c r="O98" s="148">
        <v>0.45449999999999996</v>
      </c>
      <c r="P98" s="106">
        <v>1020</v>
      </c>
      <c r="Q98" s="103">
        <f t="shared" si="77"/>
        <v>0.4716981132075414</v>
      </c>
      <c r="R98" s="103">
        <f t="shared" si="78"/>
        <v>13.933415536374833</v>
      </c>
      <c r="S98" s="103">
        <f t="shared" si="79"/>
        <v>2.9445073612683932</v>
      </c>
      <c r="T98" s="103">
        <f t="shared" si="80"/>
        <v>3.0916450116603116</v>
      </c>
      <c r="U98" s="104"/>
      <c r="V98" s="105">
        <f t="shared" si="81"/>
        <v>-4.56216767367515</v>
      </c>
      <c r="W98" s="105">
        <f t="shared" si="56"/>
        <v>-9.56216767367515</v>
      </c>
      <c r="X98" s="105">
        <f t="shared" si="57"/>
        <v>0.43783232632485003</v>
      </c>
      <c r="Y98" s="105">
        <f t="shared" si="58"/>
        <v>-13.333842346214103</v>
      </c>
      <c r="Z98" s="105">
        <f t="shared" si="59"/>
        <v>4.2095069988638034</v>
      </c>
      <c r="AA98" s="105">
        <f t="shared" si="60"/>
        <v>5.9662420382165644</v>
      </c>
      <c r="AB98" s="105">
        <f t="shared" si="61"/>
        <v>0.9662420382165644</v>
      </c>
      <c r="AC98" s="105">
        <f t="shared" si="62"/>
        <v>10.966242038216564</v>
      </c>
      <c r="AD98" s="105">
        <f t="shared" si="63"/>
        <v>-24.585254152183897</v>
      </c>
      <c r="AE98" s="105">
        <f t="shared" si="64"/>
        <v>36.517738228617027</v>
      </c>
      <c r="AF98" s="105">
        <f t="shared" si="65"/>
        <v>-2.1480892356281527</v>
      </c>
      <c r="AG98" s="105">
        <f t="shared" si="66"/>
        <v>-7.1480892356281522</v>
      </c>
      <c r="AH98" s="105">
        <f t="shared" si="67"/>
        <v>2.8519107643718473</v>
      </c>
      <c r="AI98" s="105">
        <f t="shared" si="68"/>
        <v>-8.9222395448011032</v>
      </c>
      <c r="AJ98" s="105">
        <f t="shared" si="69"/>
        <v>4.6260610735447987</v>
      </c>
      <c r="AK98" s="105">
        <f t="shared" si="70"/>
        <v>-2.2269104787788496</v>
      </c>
      <c r="AL98" s="105">
        <f t="shared" si="71"/>
        <v>-7.2269104787788496</v>
      </c>
      <c r="AM98" s="105">
        <f t="shared" si="72"/>
        <v>2.7730895212211504</v>
      </c>
      <c r="AN98" s="105">
        <f t="shared" si="73"/>
        <v>-9.1181820454979317</v>
      </c>
      <c r="AO98" s="105">
        <f t="shared" si="74"/>
        <v>4.6643610879402324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ht="13.7" customHeight="1">
      <c r="A99" s="97" t="s">
        <v>28</v>
      </c>
      <c r="B99" s="98" t="s">
        <v>54</v>
      </c>
      <c r="C99" s="133" t="s">
        <v>118</v>
      </c>
      <c r="D99" s="87">
        <v>6</v>
      </c>
      <c r="E99" s="100">
        <v>446.16800000000006</v>
      </c>
      <c r="F99" s="100">
        <f t="shared" si="55"/>
        <v>446.80000000000007</v>
      </c>
      <c r="G99" s="125">
        <v>0.502</v>
      </c>
      <c r="H99" s="125">
        <v>0.13</v>
      </c>
      <c r="I99" s="101">
        <f t="shared" si="75"/>
        <v>0.63200000000000001</v>
      </c>
      <c r="J99" s="100">
        <f t="shared" si="76"/>
        <v>1415.7499939886197</v>
      </c>
      <c r="K99" s="118"/>
      <c r="L99" s="151">
        <v>446.7</v>
      </c>
      <c r="M99" s="147">
        <v>0.49230000000000002</v>
      </c>
      <c r="N99" s="152">
        <v>0.13020000000000001</v>
      </c>
      <c r="O99" s="148">
        <v>0.62250000000000005</v>
      </c>
      <c r="P99" s="106">
        <v>1390</v>
      </c>
      <c r="Q99" s="103">
        <f t="shared" si="77"/>
        <v>-1.9322709163346588</v>
      </c>
      <c r="R99" s="103">
        <f t="shared" si="78"/>
        <v>0.15384615384615824</v>
      </c>
      <c r="S99" s="103">
        <f t="shared" si="79"/>
        <v>-1.5031645569620178</v>
      </c>
      <c r="T99" s="103">
        <f t="shared" si="80"/>
        <v>-1.8188235280209173</v>
      </c>
      <c r="U99" s="104"/>
      <c r="V99" s="105">
        <f t="shared" si="81"/>
        <v>-4.56216767367515</v>
      </c>
      <c r="W99" s="105">
        <f t="shared" si="56"/>
        <v>-9.56216767367515</v>
      </c>
      <c r="X99" s="105">
        <f t="shared" si="57"/>
        <v>0.43783232632485003</v>
      </c>
      <c r="Y99" s="105">
        <f t="shared" si="58"/>
        <v>-13.333842346214103</v>
      </c>
      <c r="Z99" s="105">
        <f t="shared" si="59"/>
        <v>4.2095069988638034</v>
      </c>
      <c r="AA99" s="105">
        <f t="shared" si="60"/>
        <v>5.9662420382165644</v>
      </c>
      <c r="AB99" s="105">
        <f t="shared" si="61"/>
        <v>0.9662420382165644</v>
      </c>
      <c r="AC99" s="105">
        <f t="shared" si="62"/>
        <v>10.966242038216564</v>
      </c>
      <c r="AD99" s="105">
        <f t="shared" si="63"/>
        <v>-24.585254152183897</v>
      </c>
      <c r="AE99" s="105">
        <f t="shared" si="64"/>
        <v>36.517738228617027</v>
      </c>
      <c r="AF99" s="105">
        <f t="shared" si="65"/>
        <v>-2.1480892356281527</v>
      </c>
      <c r="AG99" s="105">
        <f t="shared" si="66"/>
        <v>-7.1480892356281522</v>
      </c>
      <c r="AH99" s="105">
        <f t="shared" si="67"/>
        <v>2.8519107643718473</v>
      </c>
      <c r="AI99" s="105">
        <f t="shared" si="68"/>
        <v>-8.9222395448011032</v>
      </c>
      <c r="AJ99" s="105">
        <f t="shared" si="69"/>
        <v>4.6260610735447987</v>
      </c>
      <c r="AK99" s="105">
        <f t="shared" si="70"/>
        <v>-2.2269104787788496</v>
      </c>
      <c r="AL99" s="105">
        <f t="shared" si="71"/>
        <v>-7.2269104787788496</v>
      </c>
      <c r="AM99" s="105">
        <f t="shared" si="72"/>
        <v>2.7730895212211504</v>
      </c>
      <c r="AN99" s="105">
        <f t="shared" si="73"/>
        <v>-9.1181820454979317</v>
      </c>
      <c r="AO99" s="105">
        <f t="shared" si="74"/>
        <v>4.6643610879402324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ht="13.7" customHeight="1">
      <c r="A100" s="97" t="s">
        <v>28</v>
      </c>
      <c r="B100" s="98" t="s">
        <v>54</v>
      </c>
      <c r="C100" s="133" t="s">
        <v>118</v>
      </c>
      <c r="D100" s="87">
        <v>7</v>
      </c>
      <c r="E100" s="100">
        <v>446.63850000000002</v>
      </c>
      <c r="F100" s="100">
        <f t="shared" si="55"/>
        <v>448.6</v>
      </c>
      <c r="G100" s="125">
        <v>1.6006</v>
      </c>
      <c r="H100" s="125">
        <v>0.3609</v>
      </c>
      <c r="I100" s="101">
        <f t="shared" si="75"/>
        <v>1.9615</v>
      </c>
      <c r="J100" s="100">
        <f t="shared" si="76"/>
        <v>4384.4284904383767</v>
      </c>
      <c r="K100" s="118"/>
      <c r="L100" s="151">
        <v>448.5</v>
      </c>
      <c r="M100" s="147">
        <v>1.5073000000000001</v>
      </c>
      <c r="N100" s="152">
        <v>0.44040000000000001</v>
      </c>
      <c r="O100" s="148">
        <v>1.9477000000000002</v>
      </c>
      <c r="P100" s="106">
        <v>4350</v>
      </c>
      <c r="Q100" s="103">
        <f t="shared" si="77"/>
        <v>-5.8290641009621353</v>
      </c>
      <c r="R100" s="103">
        <f t="shared" si="78"/>
        <v>22.028262676641734</v>
      </c>
      <c r="S100" s="103">
        <f t="shared" si="79"/>
        <v>-0.70354320672953419</v>
      </c>
      <c r="T100" s="103">
        <f t="shared" si="80"/>
        <v>-0.78524465648051545</v>
      </c>
      <c r="U100" s="104"/>
      <c r="V100" s="105">
        <f t="shared" si="81"/>
        <v>-4.56216767367515</v>
      </c>
      <c r="W100" s="105">
        <f t="shared" ref="W100:W122" si="88">$Q$149-5</f>
        <v>-9.56216767367515</v>
      </c>
      <c r="X100" s="105">
        <f t="shared" ref="X100:X122" si="89">$Q$149+5</f>
        <v>0.43783232632485003</v>
      </c>
      <c r="Y100" s="105">
        <f t="shared" ref="Y100:Y122" si="90">($Q$149-(3*$Q$152))</f>
        <v>-13.333842346214103</v>
      </c>
      <c r="Z100" s="105">
        <f t="shared" ref="Z100:Z122" si="91">($Q$149+(3*$Q$152))</f>
        <v>4.2095069988638034</v>
      </c>
      <c r="AA100" s="105">
        <f t="shared" ref="AA100:AA122" si="92">$R$149</f>
        <v>5.9662420382165644</v>
      </c>
      <c r="AB100" s="105">
        <f t="shared" ref="AB100:AB122" si="93">$R$149-5</f>
        <v>0.9662420382165644</v>
      </c>
      <c r="AC100" s="105">
        <f t="shared" ref="AC100:AC122" si="94">$R$149+5</f>
        <v>10.966242038216564</v>
      </c>
      <c r="AD100" s="105">
        <f t="shared" ref="AD100:AD122" si="95">($R$149-(3*$R$152))</f>
        <v>-24.585254152183897</v>
      </c>
      <c r="AE100" s="105">
        <f t="shared" ref="AE100:AE122" si="96">($R$149+(3*$R$152))</f>
        <v>36.517738228617027</v>
      </c>
      <c r="AF100" s="105">
        <f t="shared" ref="AF100:AF122" si="97">$S$149</f>
        <v>-2.1480892356281527</v>
      </c>
      <c r="AG100" s="105">
        <f t="shared" ref="AG100:AG122" si="98">$S$149-5</f>
        <v>-7.1480892356281522</v>
      </c>
      <c r="AH100" s="105">
        <f t="shared" ref="AH100:AH122" si="99">$S$149+5</f>
        <v>2.8519107643718473</v>
      </c>
      <c r="AI100" s="105">
        <f t="shared" ref="AI100:AI122" si="100">($S$149-(3*$S$152))</f>
        <v>-8.9222395448011032</v>
      </c>
      <c r="AJ100" s="105">
        <f t="shared" ref="AJ100:AJ122" si="101">($S$149+(3*$S$152))</f>
        <v>4.6260610735447987</v>
      </c>
      <c r="AK100" s="105">
        <f t="shared" ref="AK100:AK122" si="102">$T$149</f>
        <v>-2.2269104787788496</v>
      </c>
      <c r="AL100" s="105">
        <f t="shared" ref="AL100:AL122" si="103">$T$149-5</f>
        <v>-7.2269104787788496</v>
      </c>
      <c r="AM100" s="105">
        <f t="shared" ref="AM100:AM122" si="104">$T$149+5</f>
        <v>2.7730895212211504</v>
      </c>
      <c r="AN100" s="105">
        <f t="shared" ref="AN100:AN122" si="105">($T$149-(3*$T$152))</f>
        <v>-9.1181820454979317</v>
      </c>
      <c r="AO100" s="105">
        <f t="shared" ref="AO100:AO122" si="106">($T$149+(3*$T$152))</f>
        <v>4.6643610879402324</v>
      </c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ht="13.7" customHeight="1">
      <c r="A101" s="97" t="s">
        <v>28</v>
      </c>
      <c r="B101" s="98" t="s">
        <v>54</v>
      </c>
      <c r="C101" s="133" t="s">
        <v>118</v>
      </c>
      <c r="D101" s="87">
        <v>8</v>
      </c>
      <c r="E101" s="100">
        <v>445.91630000000004</v>
      </c>
      <c r="F101" s="100">
        <f t="shared" si="55"/>
        <v>448.5</v>
      </c>
      <c r="G101" s="125">
        <v>2.1015000000000001</v>
      </c>
      <c r="H101" s="125">
        <v>0.48220000000000002</v>
      </c>
      <c r="I101" s="101">
        <f t="shared" si="75"/>
        <v>2.5837000000000003</v>
      </c>
      <c r="J101" s="100">
        <f t="shared" si="76"/>
        <v>5781.4951442500032</v>
      </c>
      <c r="K101" s="118"/>
      <c r="L101" s="151">
        <v>448.6</v>
      </c>
      <c r="M101" s="147">
        <v>1.9771000000000001</v>
      </c>
      <c r="N101" s="152">
        <v>0.56859999999999999</v>
      </c>
      <c r="O101" s="148">
        <v>2.5457000000000001</v>
      </c>
      <c r="P101" s="106">
        <v>5690</v>
      </c>
      <c r="Q101" s="103">
        <f t="shared" si="77"/>
        <v>-5.9195812514870356</v>
      </c>
      <c r="R101" s="103">
        <f t="shared" si="78"/>
        <v>17.917876399834086</v>
      </c>
      <c r="S101" s="103">
        <f t="shared" si="79"/>
        <v>-1.4707589890467256</v>
      </c>
      <c r="T101" s="103">
        <f t="shared" si="80"/>
        <v>-1.5825516058938476</v>
      </c>
      <c r="U101" s="104"/>
      <c r="V101" s="105">
        <f t="shared" si="81"/>
        <v>-4.56216767367515</v>
      </c>
      <c r="W101" s="105">
        <f t="shared" si="88"/>
        <v>-9.56216767367515</v>
      </c>
      <c r="X101" s="105">
        <f t="shared" si="89"/>
        <v>0.43783232632485003</v>
      </c>
      <c r="Y101" s="105">
        <f t="shared" si="90"/>
        <v>-13.333842346214103</v>
      </c>
      <c r="Z101" s="105">
        <f t="shared" si="91"/>
        <v>4.2095069988638034</v>
      </c>
      <c r="AA101" s="105">
        <f t="shared" si="92"/>
        <v>5.9662420382165644</v>
      </c>
      <c r="AB101" s="105">
        <f t="shared" si="93"/>
        <v>0.9662420382165644</v>
      </c>
      <c r="AC101" s="105">
        <f t="shared" si="94"/>
        <v>10.966242038216564</v>
      </c>
      <c r="AD101" s="105">
        <f t="shared" si="95"/>
        <v>-24.585254152183897</v>
      </c>
      <c r="AE101" s="105">
        <f t="shared" si="96"/>
        <v>36.517738228617027</v>
      </c>
      <c r="AF101" s="105">
        <f t="shared" si="97"/>
        <v>-2.1480892356281527</v>
      </c>
      <c r="AG101" s="105">
        <f t="shared" si="98"/>
        <v>-7.1480892356281522</v>
      </c>
      <c r="AH101" s="105">
        <f t="shared" si="99"/>
        <v>2.8519107643718473</v>
      </c>
      <c r="AI101" s="105">
        <f t="shared" si="100"/>
        <v>-8.9222395448011032</v>
      </c>
      <c r="AJ101" s="105">
        <f t="shared" si="101"/>
        <v>4.6260610735447987</v>
      </c>
      <c r="AK101" s="105">
        <f t="shared" si="102"/>
        <v>-2.2269104787788496</v>
      </c>
      <c r="AL101" s="105">
        <f t="shared" si="103"/>
        <v>-7.2269104787788496</v>
      </c>
      <c r="AM101" s="105">
        <f t="shared" si="104"/>
        <v>2.7730895212211504</v>
      </c>
      <c r="AN101" s="105">
        <f t="shared" si="105"/>
        <v>-9.1181820454979317</v>
      </c>
      <c r="AO101" s="105">
        <f t="shared" si="106"/>
        <v>4.6643610879402324</v>
      </c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ht="13.7" customHeight="1">
      <c r="A102" s="97" t="s">
        <v>28</v>
      </c>
      <c r="B102" s="98" t="s">
        <v>54</v>
      </c>
      <c r="C102" s="133" t="s">
        <v>118</v>
      </c>
      <c r="D102" s="87">
        <v>9</v>
      </c>
      <c r="E102" s="100">
        <v>446.2475</v>
      </c>
      <c r="F102" s="100">
        <f t="shared" si="55"/>
        <v>449.6</v>
      </c>
      <c r="G102" s="125">
        <v>2.6021000000000001</v>
      </c>
      <c r="H102" s="125">
        <v>0.75039999999999996</v>
      </c>
      <c r="I102" s="101">
        <f t="shared" si="75"/>
        <v>3.3525</v>
      </c>
      <c r="J102" s="100">
        <f t="shared" si="76"/>
        <v>7491.4084181085145</v>
      </c>
      <c r="K102" s="118"/>
      <c r="L102" s="151">
        <v>449.7</v>
      </c>
      <c r="M102" s="147">
        <v>2.4594</v>
      </c>
      <c r="N102" s="152">
        <v>0.83160000000000001</v>
      </c>
      <c r="O102" s="148">
        <v>3.2909999999999999</v>
      </c>
      <c r="P102" s="106">
        <v>7350</v>
      </c>
      <c r="Q102" s="103">
        <f t="shared" si="77"/>
        <v>-5.4840321278967004</v>
      </c>
      <c r="R102" s="103">
        <f t="shared" si="78"/>
        <v>10.820895522388067</v>
      </c>
      <c r="S102" s="103">
        <f t="shared" si="79"/>
        <v>-1.8344519015659988</v>
      </c>
      <c r="T102" s="103">
        <f t="shared" si="80"/>
        <v>-1.8876079131755354</v>
      </c>
      <c r="U102" s="104"/>
      <c r="V102" s="105">
        <f t="shared" si="81"/>
        <v>-4.56216767367515</v>
      </c>
      <c r="W102" s="105">
        <f t="shared" si="88"/>
        <v>-9.56216767367515</v>
      </c>
      <c r="X102" s="105">
        <f t="shared" si="89"/>
        <v>0.43783232632485003</v>
      </c>
      <c r="Y102" s="105">
        <f t="shared" si="90"/>
        <v>-13.333842346214103</v>
      </c>
      <c r="Z102" s="105">
        <f t="shared" si="91"/>
        <v>4.2095069988638034</v>
      </c>
      <c r="AA102" s="105">
        <f t="shared" si="92"/>
        <v>5.9662420382165644</v>
      </c>
      <c r="AB102" s="105">
        <f t="shared" si="93"/>
        <v>0.9662420382165644</v>
      </c>
      <c r="AC102" s="105">
        <f t="shared" si="94"/>
        <v>10.966242038216564</v>
      </c>
      <c r="AD102" s="105">
        <f t="shared" si="95"/>
        <v>-24.585254152183897</v>
      </c>
      <c r="AE102" s="105">
        <f t="shared" si="96"/>
        <v>36.517738228617027</v>
      </c>
      <c r="AF102" s="105">
        <f t="shared" si="97"/>
        <v>-2.1480892356281527</v>
      </c>
      <c r="AG102" s="105">
        <f t="shared" si="98"/>
        <v>-7.1480892356281522</v>
      </c>
      <c r="AH102" s="105">
        <f t="shared" si="99"/>
        <v>2.8519107643718473</v>
      </c>
      <c r="AI102" s="105">
        <f t="shared" si="100"/>
        <v>-8.9222395448011032</v>
      </c>
      <c r="AJ102" s="105">
        <f t="shared" si="101"/>
        <v>4.6260610735447987</v>
      </c>
      <c r="AK102" s="105">
        <f t="shared" si="102"/>
        <v>-2.2269104787788496</v>
      </c>
      <c r="AL102" s="105">
        <f t="shared" si="103"/>
        <v>-7.2269104787788496</v>
      </c>
      <c r="AM102" s="105">
        <f t="shared" si="104"/>
        <v>2.7730895212211504</v>
      </c>
      <c r="AN102" s="105">
        <f t="shared" si="105"/>
        <v>-9.1181820454979317</v>
      </c>
      <c r="AO102" s="105">
        <f t="shared" si="106"/>
        <v>4.6643610879402324</v>
      </c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>
      <c r="A103" s="97" t="s">
        <v>27</v>
      </c>
      <c r="B103" s="98" t="s">
        <v>88</v>
      </c>
      <c r="C103" s="133" t="s">
        <v>119</v>
      </c>
      <c r="D103" s="134">
        <v>1</v>
      </c>
      <c r="E103" s="100">
        <v>446.06889999999999</v>
      </c>
      <c r="F103" s="100">
        <f t="shared" si="55"/>
        <v>446.09999999999997</v>
      </c>
      <c r="G103" s="138">
        <v>2.1100000000000001E-2</v>
      </c>
      <c r="H103" s="138">
        <v>0.01</v>
      </c>
      <c r="I103" s="101">
        <f t="shared" si="75"/>
        <v>3.1100000000000003E-2</v>
      </c>
      <c r="J103" s="100">
        <f t="shared" si="76"/>
        <v>69.718336703165576</v>
      </c>
      <c r="K103" s="116"/>
      <c r="L103" s="116">
        <v>446</v>
      </c>
      <c r="M103" s="117"/>
      <c r="N103" s="117"/>
      <c r="O103" s="117">
        <v>2.86E-2</v>
      </c>
      <c r="P103" s="135">
        <v>64.13</v>
      </c>
      <c r="Q103" s="103"/>
      <c r="R103" s="103"/>
      <c r="S103" s="103">
        <f t="shared" si="79"/>
        <v>-8.038585209003223</v>
      </c>
      <c r="T103" s="103">
        <f t="shared" si="80"/>
        <v>-8.0155909728004762</v>
      </c>
      <c r="U103" s="104"/>
      <c r="V103" s="105">
        <f t="shared" si="81"/>
        <v>-4.56216767367515</v>
      </c>
      <c r="W103" s="105">
        <f t="shared" si="88"/>
        <v>-9.56216767367515</v>
      </c>
      <c r="X103" s="105">
        <f t="shared" si="89"/>
        <v>0.43783232632485003</v>
      </c>
      <c r="Y103" s="105">
        <f t="shared" si="90"/>
        <v>-13.333842346214103</v>
      </c>
      <c r="Z103" s="105">
        <f t="shared" si="91"/>
        <v>4.2095069988638034</v>
      </c>
      <c r="AA103" s="105">
        <f t="shared" si="92"/>
        <v>5.9662420382165644</v>
      </c>
      <c r="AB103" s="105">
        <f t="shared" si="93"/>
        <v>0.9662420382165644</v>
      </c>
      <c r="AC103" s="105">
        <f t="shared" si="94"/>
        <v>10.966242038216564</v>
      </c>
      <c r="AD103" s="105">
        <f t="shared" si="95"/>
        <v>-24.585254152183897</v>
      </c>
      <c r="AE103" s="105">
        <f t="shared" si="96"/>
        <v>36.517738228617027</v>
      </c>
      <c r="AF103" s="105">
        <f t="shared" si="97"/>
        <v>-2.1480892356281527</v>
      </c>
      <c r="AG103" s="105">
        <f t="shared" si="98"/>
        <v>-7.1480892356281522</v>
      </c>
      <c r="AH103" s="105">
        <f t="shared" si="99"/>
        <v>2.8519107643718473</v>
      </c>
      <c r="AI103" s="105">
        <f t="shared" si="100"/>
        <v>-8.9222395448011032</v>
      </c>
      <c r="AJ103" s="105">
        <f t="shared" si="101"/>
        <v>4.6260610735447987</v>
      </c>
      <c r="AK103" s="105">
        <f t="shared" si="102"/>
        <v>-2.2269104787788496</v>
      </c>
      <c r="AL103" s="105">
        <f t="shared" si="103"/>
        <v>-7.2269104787788496</v>
      </c>
      <c r="AM103" s="105">
        <f t="shared" si="104"/>
        <v>2.7730895212211504</v>
      </c>
      <c r="AN103" s="105">
        <f t="shared" si="105"/>
        <v>-9.1181820454979317</v>
      </c>
      <c r="AO103" s="105">
        <f t="shared" si="106"/>
        <v>4.6643610879402324</v>
      </c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>
      <c r="A104" s="97" t="s">
        <v>27</v>
      </c>
      <c r="B104" s="98" t="s">
        <v>88</v>
      </c>
      <c r="C104" s="133" t="s">
        <v>119</v>
      </c>
      <c r="D104" s="87">
        <v>2</v>
      </c>
      <c r="E104" s="100">
        <v>446.15360000000004</v>
      </c>
      <c r="F104" s="100">
        <f t="shared" si="55"/>
        <v>446.20000000000005</v>
      </c>
      <c r="G104" s="138">
        <v>3.0200000000000001E-2</v>
      </c>
      <c r="H104" s="138">
        <v>1.6199999999999999E-2</v>
      </c>
      <c r="I104" s="101">
        <f t="shared" si="75"/>
        <v>4.6399999999999997E-2</v>
      </c>
      <c r="J104" s="100">
        <f t="shared" si="76"/>
        <v>103.99597586040947</v>
      </c>
      <c r="K104" s="118"/>
      <c r="L104" s="118">
        <v>446.1</v>
      </c>
      <c r="M104" s="119"/>
      <c r="N104" s="119"/>
      <c r="O104" s="119">
        <v>4.1700000000000001E-2</v>
      </c>
      <c r="P104" s="136">
        <v>93.48</v>
      </c>
      <c r="Q104" s="103"/>
      <c r="R104" s="103"/>
      <c r="S104" s="103">
        <f t="shared" si="79"/>
        <v>-10.129310344827577</v>
      </c>
      <c r="T104" s="103">
        <f t="shared" si="80"/>
        <v>-10.1119065169644</v>
      </c>
      <c r="U104" s="104"/>
      <c r="V104" s="105">
        <f t="shared" si="81"/>
        <v>-4.56216767367515</v>
      </c>
      <c r="W104" s="105">
        <f t="shared" si="88"/>
        <v>-9.56216767367515</v>
      </c>
      <c r="X104" s="105">
        <f t="shared" si="89"/>
        <v>0.43783232632485003</v>
      </c>
      <c r="Y104" s="105">
        <f t="shared" si="90"/>
        <v>-13.333842346214103</v>
      </c>
      <c r="Z104" s="105">
        <f t="shared" si="91"/>
        <v>4.2095069988638034</v>
      </c>
      <c r="AA104" s="105">
        <f t="shared" si="92"/>
        <v>5.9662420382165644</v>
      </c>
      <c r="AB104" s="105">
        <f t="shared" si="93"/>
        <v>0.9662420382165644</v>
      </c>
      <c r="AC104" s="105">
        <f t="shared" si="94"/>
        <v>10.966242038216564</v>
      </c>
      <c r="AD104" s="105">
        <f t="shared" si="95"/>
        <v>-24.585254152183897</v>
      </c>
      <c r="AE104" s="105">
        <f t="shared" si="96"/>
        <v>36.517738228617027</v>
      </c>
      <c r="AF104" s="105">
        <f t="shared" si="97"/>
        <v>-2.1480892356281527</v>
      </c>
      <c r="AG104" s="105">
        <f t="shared" si="98"/>
        <v>-7.1480892356281522</v>
      </c>
      <c r="AH104" s="105">
        <f t="shared" si="99"/>
        <v>2.8519107643718473</v>
      </c>
      <c r="AI104" s="105">
        <f t="shared" si="100"/>
        <v>-8.9222395448011032</v>
      </c>
      <c r="AJ104" s="105">
        <f t="shared" si="101"/>
        <v>4.6260610735447987</v>
      </c>
      <c r="AK104" s="105">
        <f t="shared" si="102"/>
        <v>-2.2269104787788496</v>
      </c>
      <c r="AL104" s="105">
        <f t="shared" si="103"/>
        <v>-7.2269104787788496</v>
      </c>
      <c r="AM104" s="105">
        <f t="shared" si="104"/>
        <v>2.7730895212211504</v>
      </c>
      <c r="AN104" s="105">
        <f t="shared" si="105"/>
        <v>-9.1181820454979317</v>
      </c>
      <c r="AO104" s="105">
        <f t="shared" si="106"/>
        <v>4.6643610879402324</v>
      </c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>
      <c r="A105" s="97" t="s">
        <v>27</v>
      </c>
      <c r="B105" s="98" t="s">
        <v>88</v>
      </c>
      <c r="C105" s="133" t="s">
        <v>119</v>
      </c>
      <c r="D105" s="87">
        <v>3</v>
      </c>
      <c r="E105" s="100">
        <v>446.20859999999993</v>
      </c>
      <c r="F105" s="100">
        <f t="shared" si="55"/>
        <v>446.2999999999999</v>
      </c>
      <c r="G105" s="138">
        <v>7.0499999999999993E-2</v>
      </c>
      <c r="H105" s="138">
        <v>2.0899999999999998E-2</v>
      </c>
      <c r="I105" s="101">
        <f t="shared" si="75"/>
        <v>9.1399999999999995E-2</v>
      </c>
      <c r="J105" s="100">
        <f t="shared" si="76"/>
        <v>204.82109784190158</v>
      </c>
      <c r="K105" s="118"/>
      <c r="L105" s="118">
        <v>446.2</v>
      </c>
      <c r="M105" s="119"/>
      <c r="N105" s="119"/>
      <c r="O105" s="119">
        <v>8.2400000000000001E-2</v>
      </c>
      <c r="P105" s="136">
        <v>184.67</v>
      </c>
      <c r="Q105" s="103"/>
      <c r="R105" s="103"/>
      <c r="S105" s="103">
        <f t="shared" si="79"/>
        <v>-9.8468271334792057</v>
      </c>
      <c r="T105" s="103">
        <f t="shared" si="80"/>
        <v>-9.8383897236289233</v>
      </c>
      <c r="U105" s="104"/>
      <c r="V105" s="105">
        <f t="shared" ref="V105:V136" si="107">$Q$149</f>
        <v>-4.56216767367515</v>
      </c>
      <c r="W105" s="105">
        <f t="shared" si="88"/>
        <v>-9.56216767367515</v>
      </c>
      <c r="X105" s="105">
        <f t="shared" si="89"/>
        <v>0.43783232632485003</v>
      </c>
      <c r="Y105" s="105">
        <f t="shared" si="90"/>
        <v>-13.333842346214103</v>
      </c>
      <c r="Z105" s="105">
        <f t="shared" si="91"/>
        <v>4.2095069988638034</v>
      </c>
      <c r="AA105" s="105">
        <f t="shared" si="92"/>
        <v>5.9662420382165644</v>
      </c>
      <c r="AB105" s="105">
        <f t="shared" si="93"/>
        <v>0.9662420382165644</v>
      </c>
      <c r="AC105" s="105">
        <f t="shared" si="94"/>
        <v>10.966242038216564</v>
      </c>
      <c r="AD105" s="105">
        <f t="shared" si="95"/>
        <v>-24.585254152183897</v>
      </c>
      <c r="AE105" s="105">
        <f t="shared" si="96"/>
        <v>36.517738228617027</v>
      </c>
      <c r="AF105" s="105">
        <f t="shared" si="97"/>
        <v>-2.1480892356281527</v>
      </c>
      <c r="AG105" s="105">
        <f t="shared" si="98"/>
        <v>-7.1480892356281522</v>
      </c>
      <c r="AH105" s="105">
        <f t="shared" si="99"/>
        <v>2.8519107643718473</v>
      </c>
      <c r="AI105" s="105">
        <f t="shared" si="100"/>
        <v>-8.9222395448011032</v>
      </c>
      <c r="AJ105" s="105">
        <f t="shared" si="101"/>
        <v>4.6260610735447987</v>
      </c>
      <c r="AK105" s="105">
        <f t="shared" si="102"/>
        <v>-2.2269104787788496</v>
      </c>
      <c r="AL105" s="105">
        <f t="shared" si="103"/>
        <v>-7.2269104787788496</v>
      </c>
      <c r="AM105" s="105">
        <f t="shared" si="104"/>
        <v>2.7730895212211504</v>
      </c>
      <c r="AN105" s="105">
        <f t="shared" si="105"/>
        <v>-9.1181820454979317</v>
      </c>
      <c r="AO105" s="105">
        <f t="shared" si="106"/>
        <v>4.6643610879402324</v>
      </c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>
      <c r="A106" s="97" t="s">
        <v>27</v>
      </c>
      <c r="B106" s="98" t="s">
        <v>88</v>
      </c>
      <c r="C106" s="133" t="s">
        <v>119</v>
      </c>
      <c r="D106" s="87">
        <v>4</v>
      </c>
      <c r="E106" s="100">
        <v>446.32120000000003</v>
      </c>
      <c r="F106" s="100">
        <f t="shared" si="55"/>
        <v>446.6</v>
      </c>
      <c r="G106" s="138">
        <v>0.2283</v>
      </c>
      <c r="H106" s="138">
        <v>5.0500000000000003E-2</v>
      </c>
      <c r="I106" s="101">
        <f t="shared" si="75"/>
        <v>0.27879999999999999</v>
      </c>
      <c r="J106" s="100">
        <f t="shared" si="76"/>
        <v>624.51502112689627</v>
      </c>
      <c r="K106" s="118"/>
      <c r="L106" s="118">
        <v>446.5</v>
      </c>
      <c r="M106" s="119"/>
      <c r="N106" s="119"/>
      <c r="O106" s="119">
        <v>0.26279999999999998</v>
      </c>
      <c r="P106" s="136">
        <v>588.58000000000004</v>
      </c>
      <c r="Q106" s="103"/>
      <c r="R106" s="103"/>
      <c r="S106" s="103">
        <f t="shared" si="79"/>
        <v>-5.7388809182209526</v>
      </c>
      <c r="T106" s="103">
        <f t="shared" si="80"/>
        <v>-5.7540683428324666</v>
      </c>
      <c r="U106" s="104"/>
      <c r="V106" s="105">
        <f t="shared" si="107"/>
        <v>-4.56216767367515</v>
      </c>
      <c r="W106" s="105">
        <f t="shared" si="88"/>
        <v>-9.56216767367515</v>
      </c>
      <c r="X106" s="105">
        <f t="shared" si="89"/>
        <v>0.43783232632485003</v>
      </c>
      <c r="Y106" s="105">
        <f t="shared" si="90"/>
        <v>-13.333842346214103</v>
      </c>
      <c r="Z106" s="105">
        <f t="shared" si="91"/>
        <v>4.2095069988638034</v>
      </c>
      <c r="AA106" s="105">
        <f t="shared" si="92"/>
        <v>5.9662420382165644</v>
      </c>
      <c r="AB106" s="105">
        <f t="shared" si="93"/>
        <v>0.9662420382165644</v>
      </c>
      <c r="AC106" s="105">
        <f t="shared" si="94"/>
        <v>10.966242038216564</v>
      </c>
      <c r="AD106" s="105">
        <f t="shared" si="95"/>
        <v>-24.585254152183897</v>
      </c>
      <c r="AE106" s="105">
        <f t="shared" si="96"/>
        <v>36.517738228617027</v>
      </c>
      <c r="AF106" s="105">
        <f t="shared" si="97"/>
        <v>-2.1480892356281527</v>
      </c>
      <c r="AG106" s="105">
        <f t="shared" si="98"/>
        <v>-7.1480892356281522</v>
      </c>
      <c r="AH106" s="105">
        <f t="shared" si="99"/>
        <v>2.8519107643718473</v>
      </c>
      <c r="AI106" s="105">
        <f t="shared" si="100"/>
        <v>-8.9222395448011032</v>
      </c>
      <c r="AJ106" s="105">
        <f t="shared" si="101"/>
        <v>4.6260610735447987</v>
      </c>
      <c r="AK106" s="105">
        <f t="shared" si="102"/>
        <v>-2.2269104787788496</v>
      </c>
      <c r="AL106" s="105">
        <f t="shared" si="103"/>
        <v>-7.2269104787788496</v>
      </c>
      <c r="AM106" s="105">
        <f t="shared" si="104"/>
        <v>2.7730895212211504</v>
      </c>
      <c r="AN106" s="105">
        <f t="shared" si="105"/>
        <v>-9.1181820454979317</v>
      </c>
      <c r="AO106" s="105">
        <f t="shared" si="106"/>
        <v>4.6643610879402324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>
      <c r="A107" s="97" t="s">
        <v>27</v>
      </c>
      <c r="B107" s="98" t="s">
        <v>88</v>
      </c>
      <c r="C107" s="133" t="s">
        <v>119</v>
      </c>
      <c r="D107" s="87">
        <v>5</v>
      </c>
      <c r="E107" s="100">
        <v>446.35769999999997</v>
      </c>
      <c r="F107" s="100">
        <f t="shared" si="55"/>
        <v>446.79999999999995</v>
      </c>
      <c r="G107" s="138">
        <v>0.36120000000000002</v>
      </c>
      <c r="H107" s="138">
        <v>8.1100000000000005E-2</v>
      </c>
      <c r="I107" s="101">
        <f t="shared" si="75"/>
        <v>0.44230000000000003</v>
      </c>
      <c r="J107" s="100">
        <f t="shared" si="76"/>
        <v>990.53890357282444</v>
      </c>
      <c r="K107" s="118"/>
      <c r="L107" s="118">
        <v>446.7</v>
      </c>
      <c r="M107" s="119"/>
      <c r="N107" s="119"/>
      <c r="O107" s="119">
        <v>0.4249</v>
      </c>
      <c r="P107" s="136">
        <v>951.2</v>
      </c>
      <c r="Q107" s="103"/>
      <c r="R107" s="103"/>
      <c r="S107" s="103">
        <f t="shared" si="79"/>
        <v>-3.9339814605471459</v>
      </c>
      <c r="T107" s="103">
        <f t="shared" si="80"/>
        <v>-3.9714647684135302</v>
      </c>
      <c r="U107" s="104"/>
      <c r="V107" s="105">
        <f t="shared" si="107"/>
        <v>-4.56216767367515</v>
      </c>
      <c r="W107" s="105">
        <f t="shared" si="88"/>
        <v>-9.56216767367515</v>
      </c>
      <c r="X107" s="105">
        <f t="shared" si="89"/>
        <v>0.43783232632485003</v>
      </c>
      <c r="Y107" s="105">
        <f t="shared" si="90"/>
        <v>-13.333842346214103</v>
      </c>
      <c r="Z107" s="105">
        <f t="shared" si="91"/>
        <v>4.2095069988638034</v>
      </c>
      <c r="AA107" s="105">
        <f t="shared" si="92"/>
        <v>5.9662420382165644</v>
      </c>
      <c r="AB107" s="105">
        <f t="shared" si="93"/>
        <v>0.9662420382165644</v>
      </c>
      <c r="AC107" s="105">
        <f t="shared" si="94"/>
        <v>10.966242038216564</v>
      </c>
      <c r="AD107" s="105">
        <f t="shared" si="95"/>
        <v>-24.585254152183897</v>
      </c>
      <c r="AE107" s="105">
        <f t="shared" si="96"/>
        <v>36.517738228617027</v>
      </c>
      <c r="AF107" s="105">
        <f t="shared" si="97"/>
        <v>-2.1480892356281527</v>
      </c>
      <c r="AG107" s="105">
        <f t="shared" si="98"/>
        <v>-7.1480892356281522</v>
      </c>
      <c r="AH107" s="105">
        <f t="shared" si="99"/>
        <v>2.8519107643718473</v>
      </c>
      <c r="AI107" s="105">
        <f t="shared" si="100"/>
        <v>-8.9222395448011032</v>
      </c>
      <c r="AJ107" s="105">
        <f t="shared" si="101"/>
        <v>4.6260610735447987</v>
      </c>
      <c r="AK107" s="105">
        <f t="shared" si="102"/>
        <v>-2.2269104787788496</v>
      </c>
      <c r="AL107" s="105">
        <f t="shared" si="103"/>
        <v>-7.2269104787788496</v>
      </c>
      <c r="AM107" s="105">
        <f t="shared" si="104"/>
        <v>2.7730895212211504</v>
      </c>
      <c r="AN107" s="105">
        <f t="shared" si="105"/>
        <v>-9.1181820454979317</v>
      </c>
      <c r="AO107" s="105">
        <f t="shared" si="106"/>
        <v>4.6643610879402324</v>
      </c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>
      <c r="A108" s="97" t="s">
        <v>27</v>
      </c>
      <c r="B108" s="98" t="s">
        <v>88</v>
      </c>
      <c r="C108" s="133" t="s">
        <v>119</v>
      </c>
      <c r="D108" s="87">
        <v>6</v>
      </c>
      <c r="E108" s="100">
        <v>446.26910000000004</v>
      </c>
      <c r="F108" s="100">
        <f t="shared" si="55"/>
        <v>446.90000000000003</v>
      </c>
      <c r="G108" s="138">
        <v>0.50009999999999999</v>
      </c>
      <c r="H108" s="138">
        <v>0.1308</v>
      </c>
      <c r="I108" s="101">
        <f t="shared" si="75"/>
        <v>0.63090000000000002</v>
      </c>
      <c r="J108" s="100">
        <f t="shared" si="76"/>
        <v>1412.9671840535393</v>
      </c>
      <c r="K108" s="118"/>
      <c r="L108" s="118">
        <v>446.8</v>
      </c>
      <c r="M108" s="119"/>
      <c r="N108" s="119"/>
      <c r="O108" s="119">
        <v>0.60229999999999995</v>
      </c>
      <c r="P108" s="136">
        <v>1348.03</v>
      </c>
      <c r="Q108" s="103"/>
      <c r="R108" s="103"/>
      <c r="S108" s="103">
        <f t="shared" si="79"/>
        <v>-4.5332065303534748</v>
      </c>
      <c r="T108" s="103">
        <f t="shared" si="80"/>
        <v>-4.5958027041538694</v>
      </c>
      <c r="U108" s="104"/>
      <c r="V108" s="105">
        <f t="shared" si="107"/>
        <v>-4.56216767367515</v>
      </c>
      <c r="W108" s="105">
        <f t="shared" si="88"/>
        <v>-9.56216767367515</v>
      </c>
      <c r="X108" s="105">
        <f t="shared" si="89"/>
        <v>0.43783232632485003</v>
      </c>
      <c r="Y108" s="105">
        <f t="shared" si="90"/>
        <v>-13.333842346214103</v>
      </c>
      <c r="Z108" s="105">
        <f t="shared" si="91"/>
        <v>4.2095069988638034</v>
      </c>
      <c r="AA108" s="105">
        <f t="shared" si="92"/>
        <v>5.9662420382165644</v>
      </c>
      <c r="AB108" s="105">
        <f t="shared" si="93"/>
        <v>0.9662420382165644</v>
      </c>
      <c r="AC108" s="105">
        <f t="shared" si="94"/>
        <v>10.966242038216564</v>
      </c>
      <c r="AD108" s="105">
        <f t="shared" si="95"/>
        <v>-24.585254152183897</v>
      </c>
      <c r="AE108" s="105">
        <f t="shared" si="96"/>
        <v>36.517738228617027</v>
      </c>
      <c r="AF108" s="105">
        <f t="shared" si="97"/>
        <v>-2.1480892356281527</v>
      </c>
      <c r="AG108" s="105">
        <f t="shared" si="98"/>
        <v>-7.1480892356281522</v>
      </c>
      <c r="AH108" s="105">
        <f t="shared" si="99"/>
        <v>2.8519107643718473</v>
      </c>
      <c r="AI108" s="105">
        <f t="shared" si="100"/>
        <v>-8.9222395448011032</v>
      </c>
      <c r="AJ108" s="105">
        <f t="shared" si="101"/>
        <v>4.6260610735447987</v>
      </c>
      <c r="AK108" s="105">
        <f t="shared" si="102"/>
        <v>-2.2269104787788496</v>
      </c>
      <c r="AL108" s="105">
        <f t="shared" si="103"/>
        <v>-7.2269104787788496</v>
      </c>
      <c r="AM108" s="105">
        <f t="shared" si="104"/>
        <v>2.7730895212211504</v>
      </c>
      <c r="AN108" s="105">
        <f t="shared" si="105"/>
        <v>-9.1181820454979317</v>
      </c>
      <c r="AO108" s="105">
        <f t="shared" si="106"/>
        <v>4.6643610879402324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>
      <c r="A109" s="97" t="s">
        <v>27</v>
      </c>
      <c r="B109" s="98" t="s">
        <v>88</v>
      </c>
      <c r="C109" s="133" t="s">
        <v>119</v>
      </c>
      <c r="D109" s="87">
        <v>7</v>
      </c>
      <c r="E109" s="100">
        <v>446.13879999999995</v>
      </c>
      <c r="F109" s="100">
        <f t="shared" si="55"/>
        <v>448.09999999999991</v>
      </c>
      <c r="G109" s="138">
        <v>1.6011</v>
      </c>
      <c r="H109" s="138">
        <v>0.36009999999999998</v>
      </c>
      <c r="I109" s="101">
        <f t="shared" si="75"/>
        <v>1.9611999999999998</v>
      </c>
      <c r="J109" s="100">
        <f t="shared" si="76"/>
        <v>4388.6609463994946</v>
      </c>
      <c r="K109" s="118"/>
      <c r="L109" s="118">
        <v>447.9</v>
      </c>
      <c r="M109" s="119"/>
      <c r="N109" s="119"/>
      <c r="O109" s="119">
        <v>1.9395</v>
      </c>
      <c r="P109" s="136">
        <v>4330.21</v>
      </c>
      <c r="Q109" s="103"/>
      <c r="R109" s="103"/>
      <c r="S109" s="103">
        <f t="shared" si="79"/>
        <v>-1.1064654293289737</v>
      </c>
      <c r="T109" s="103">
        <f t="shared" si="80"/>
        <v>-1.3318628874132634</v>
      </c>
      <c r="U109" s="104"/>
      <c r="V109" s="105">
        <f t="shared" si="107"/>
        <v>-4.56216767367515</v>
      </c>
      <c r="W109" s="105">
        <f t="shared" si="88"/>
        <v>-9.56216767367515</v>
      </c>
      <c r="X109" s="105">
        <f t="shared" si="89"/>
        <v>0.43783232632485003</v>
      </c>
      <c r="Y109" s="105">
        <f t="shared" si="90"/>
        <v>-13.333842346214103</v>
      </c>
      <c r="Z109" s="105">
        <f t="shared" si="91"/>
        <v>4.2095069988638034</v>
      </c>
      <c r="AA109" s="105">
        <f t="shared" si="92"/>
        <v>5.9662420382165644</v>
      </c>
      <c r="AB109" s="105">
        <f t="shared" si="93"/>
        <v>0.9662420382165644</v>
      </c>
      <c r="AC109" s="105">
        <f t="shared" si="94"/>
        <v>10.966242038216564</v>
      </c>
      <c r="AD109" s="105">
        <f t="shared" si="95"/>
        <v>-24.585254152183897</v>
      </c>
      <c r="AE109" s="105">
        <f t="shared" si="96"/>
        <v>36.517738228617027</v>
      </c>
      <c r="AF109" s="105">
        <f t="shared" si="97"/>
        <v>-2.1480892356281527</v>
      </c>
      <c r="AG109" s="105">
        <f t="shared" si="98"/>
        <v>-7.1480892356281522</v>
      </c>
      <c r="AH109" s="105">
        <f t="shared" si="99"/>
        <v>2.8519107643718473</v>
      </c>
      <c r="AI109" s="105">
        <f t="shared" si="100"/>
        <v>-8.9222395448011032</v>
      </c>
      <c r="AJ109" s="105">
        <f t="shared" si="101"/>
        <v>4.6260610735447987</v>
      </c>
      <c r="AK109" s="105">
        <f t="shared" si="102"/>
        <v>-2.2269104787788496</v>
      </c>
      <c r="AL109" s="105">
        <f t="shared" si="103"/>
        <v>-7.2269104787788496</v>
      </c>
      <c r="AM109" s="105">
        <f t="shared" si="104"/>
        <v>2.7730895212211504</v>
      </c>
      <c r="AN109" s="105">
        <f t="shared" si="105"/>
        <v>-9.1181820454979317</v>
      </c>
      <c r="AO109" s="105">
        <f t="shared" si="106"/>
        <v>4.6643610879402324</v>
      </c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>
      <c r="A110" s="97" t="s">
        <v>27</v>
      </c>
      <c r="B110" s="98" t="s">
        <v>88</v>
      </c>
      <c r="C110" s="133" t="s">
        <v>119</v>
      </c>
      <c r="D110" s="87">
        <v>8</v>
      </c>
      <c r="E110" s="100">
        <v>446.3184</v>
      </c>
      <c r="F110" s="100">
        <f t="shared" si="55"/>
        <v>448.9</v>
      </c>
      <c r="G110" s="138">
        <v>2.101</v>
      </c>
      <c r="H110" s="138">
        <v>0.48060000000000003</v>
      </c>
      <c r="I110" s="101">
        <f t="shared" si="75"/>
        <v>2.5815999999999999</v>
      </c>
      <c r="J110" s="100">
        <f t="shared" si="76"/>
        <v>5771.6131180949615</v>
      </c>
      <c r="K110" s="118"/>
      <c r="L110" s="118">
        <v>448.8</v>
      </c>
      <c r="M110" s="119"/>
      <c r="N110" s="119"/>
      <c r="O110" s="119">
        <v>2.5526</v>
      </c>
      <c r="P110" s="136">
        <v>5687.61</v>
      </c>
      <c r="Q110" s="103"/>
      <c r="R110" s="103"/>
      <c r="S110" s="103">
        <f t="shared" si="79"/>
        <v>-1.1233343662844715</v>
      </c>
      <c r="T110" s="103">
        <f t="shared" si="80"/>
        <v>-1.4554530315207395</v>
      </c>
      <c r="U110" s="104"/>
      <c r="V110" s="105">
        <f t="shared" si="107"/>
        <v>-4.56216767367515</v>
      </c>
      <c r="W110" s="105">
        <f t="shared" si="88"/>
        <v>-9.56216767367515</v>
      </c>
      <c r="X110" s="105">
        <f t="shared" si="89"/>
        <v>0.43783232632485003</v>
      </c>
      <c r="Y110" s="105">
        <f t="shared" si="90"/>
        <v>-13.333842346214103</v>
      </c>
      <c r="Z110" s="105">
        <f t="shared" si="91"/>
        <v>4.2095069988638034</v>
      </c>
      <c r="AA110" s="105">
        <f t="shared" si="92"/>
        <v>5.9662420382165644</v>
      </c>
      <c r="AB110" s="105">
        <f t="shared" si="93"/>
        <v>0.9662420382165644</v>
      </c>
      <c r="AC110" s="105">
        <f t="shared" si="94"/>
        <v>10.966242038216564</v>
      </c>
      <c r="AD110" s="105">
        <f t="shared" si="95"/>
        <v>-24.585254152183897</v>
      </c>
      <c r="AE110" s="105">
        <f t="shared" si="96"/>
        <v>36.517738228617027</v>
      </c>
      <c r="AF110" s="105">
        <f t="shared" si="97"/>
        <v>-2.1480892356281527</v>
      </c>
      <c r="AG110" s="105">
        <f t="shared" si="98"/>
        <v>-7.1480892356281522</v>
      </c>
      <c r="AH110" s="105">
        <f t="shared" si="99"/>
        <v>2.8519107643718473</v>
      </c>
      <c r="AI110" s="105">
        <f t="shared" si="100"/>
        <v>-8.9222395448011032</v>
      </c>
      <c r="AJ110" s="105">
        <f t="shared" si="101"/>
        <v>4.6260610735447987</v>
      </c>
      <c r="AK110" s="105">
        <f t="shared" si="102"/>
        <v>-2.2269104787788496</v>
      </c>
      <c r="AL110" s="105">
        <f t="shared" si="103"/>
        <v>-7.2269104787788496</v>
      </c>
      <c r="AM110" s="105">
        <f t="shared" si="104"/>
        <v>2.7730895212211504</v>
      </c>
      <c r="AN110" s="105">
        <f t="shared" si="105"/>
        <v>-9.1181820454979317</v>
      </c>
      <c r="AO110" s="105">
        <f t="shared" si="106"/>
        <v>4.6643610879402324</v>
      </c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>
      <c r="A111" s="97" t="s">
        <v>27</v>
      </c>
      <c r="B111" s="98" t="s">
        <v>88</v>
      </c>
      <c r="C111" s="133" t="s">
        <v>119</v>
      </c>
      <c r="D111" s="87">
        <v>9</v>
      </c>
      <c r="E111" s="100">
        <v>446.33279999999996</v>
      </c>
      <c r="F111" s="100">
        <f t="shared" si="55"/>
        <v>449.7</v>
      </c>
      <c r="G111" s="138">
        <v>2.6158999999999999</v>
      </c>
      <c r="H111" s="138">
        <v>0.75129999999999997</v>
      </c>
      <c r="I111" s="101">
        <f t="shared" si="75"/>
        <v>3.3672</v>
      </c>
      <c r="J111" s="100">
        <f t="shared" si="76"/>
        <v>7522.72949867837</v>
      </c>
      <c r="K111" s="118"/>
      <c r="L111" s="118">
        <v>449.6</v>
      </c>
      <c r="M111" s="119"/>
      <c r="N111" s="119"/>
      <c r="O111" s="119">
        <v>3.3273000000000001</v>
      </c>
      <c r="P111" s="136">
        <v>7400.58</v>
      </c>
      <c r="Q111" s="103"/>
      <c r="R111" s="103"/>
      <c r="S111" s="103">
        <f t="shared" si="79"/>
        <v>-1.1849607982893746</v>
      </c>
      <c r="T111" s="103">
        <f t="shared" si="80"/>
        <v>-1.6237390790115456</v>
      </c>
      <c r="U111" s="104"/>
      <c r="V111" s="105">
        <f t="shared" si="107"/>
        <v>-4.56216767367515</v>
      </c>
      <c r="W111" s="105">
        <f t="shared" si="88"/>
        <v>-9.56216767367515</v>
      </c>
      <c r="X111" s="105">
        <f t="shared" si="89"/>
        <v>0.43783232632485003</v>
      </c>
      <c r="Y111" s="105">
        <f t="shared" si="90"/>
        <v>-13.333842346214103</v>
      </c>
      <c r="Z111" s="105">
        <f t="shared" si="91"/>
        <v>4.2095069988638034</v>
      </c>
      <c r="AA111" s="105">
        <f t="shared" si="92"/>
        <v>5.9662420382165644</v>
      </c>
      <c r="AB111" s="105">
        <f t="shared" si="93"/>
        <v>0.9662420382165644</v>
      </c>
      <c r="AC111" s="105">
        <f t="shared" si="94"/>
        <v>10.966242038216564</v>
      </c>
      <c r="AD111" s="105">
        <f t="shared" si="95"/>
        <v>-24.585254152183897</v>
      </c>
      <c r="AE111" s="105">
        <f t="shared" si="96"/>
        <v>36.517738228617027</v>
      </c>
      <c r="AF111" s="105">
        <f t="shared" si="97"/>
        <v>-2.1480892356281527</v>
      </c>
      <c r="AG111" s="105">
        <f t="shared" si="98"/>
        <v>-7.1480892356281522</v>
      </c>
      <c r="AH111" s="105">
        <f t="shared" si="99"/>
        <v>2.8519107643718473</v>
      </c>
      <c r="AI111" s="105">
        <f t="shared" si="100"/>
        <v>-8.9222395448011032</v>
      </c>
      <c r="AJ111" s="105">
        <f t="shared" si="101"/>
        <v>4.6260610735447987</v>
      </c>
      <c r="AK111" s="105">
        <f t="shared" si="102"/>
        <v>-2.2269104787788496</v>
      </c>
      <c r="AL111" s="105">
        <f t="shared" si="103"/>
        <v>-7.2269104787788496</v>
      </c>
      <c r="AM111" s="105">
        <f t="shared" si="104"/>
        <v>2.7730895212211504</v>
      </c>
      <c r="AN111" s="105">
        <f t="shared" si="105"/>
        <v>-9.1181820454979317</v>
      </c>
      <c r="AO111" s="105">
        <f t="shared" si="106"/>
        <v>4.6643610879402324</v>
      </c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99" t="s">
        <v>65</v>
      </c>
      <c r="B112" s="98" t="s">
        <v>89</v>
      </c>
      <c r="C112" s="158" t="s">
        <v>129</v>
      </c>
      <c r="D112" s="134">
        <v>1</v>
      </c>
      <c r="E112" s="100">
        <v>445.96899999999999</v>
      </c>
      <c r="F112" s="100">
        <f t="shared" si="55"/>
        <v>446</v>
      </c>
      <c r="G112" s="125">
        <v>2.0899999999999998E-2</v>
      </c>
      <c r="H112" s="125">
        <v>1.01E-2</v>
      </c>
      <c r="I112" s="101">
        <f t="shared" si="75"/>
        <v>3.1E-2</v>
      </c>
      <c r="J112" s="100">
        <f t="shared" si="76"/>
        <v>69.509734610135325</v>
      </c>
      <c r="K112" s="154">
        <v>446.1</v>
      </c>
      <c r="L112" s="154">
        <v>446.1</v>
      </c>
      <c r="M112" s="155"/>
      <c r="N112" s="155"/>
      <c r="O112" s="155">
        <v>2.8299999999999999E-2</v>
      </c>
      <c r="P112" s="154">
        <v>63.4</v>
      </c>
      <c r="Q112" s="103"/>
      <c r="R112" s="103"/>
      <c r="S112" s="103">
        <f t="shared" si="79"/>
        <v>-8.7096774193548416</v>
      </c>
      <c r="T112" s="103">
        <f t="shared" si="80"/>
        <v>-8.7897539019584414</v>
      </c>
      <c r="U112" s="104"/>
      <c r="V112" s="105">
        <f t="shared" si="107"/>
        <v>-4.56216767367515</v>
      </c>
      <c r="W112" s="105">
        <f t="shared" si="88"/>
        <v>-9.56216767367515</v>
      </c>
      <c r="X112" s="105">
        <f t="shared" si="89"/>
        <v>0.43783232632485003</v>
      </c>
      <c r="Y112" s="105">
        <f t="shared" si="90"/>
        <v>-13.333842346214103</v>
      </c>
      <c r="Z112" s="105">
        <f t="shared" si="91"/>
        <v>4.2095069988638034</v>
      </c>
      <c r="AA112" s="105">
        <f t="shared" si="92"/>
        <v>5.9662420382165644</v>
      </c>
      <c r="AB112" s="105">
        <f t="shared" si="93"/>
        <v>0.9662420382165644</v>
      </c>
      <c r="AC112" s="105">
        <f t="shared" si="94"/>
        <v>10.966242038216564</v>
      </c>
      <c r="AD112" s="105">
        <f t="shared" si="95"/>
        <v>-24.585254152183897</v>
      </c>
      <c r="AE112" s="105">
        <f t="shared" si="96"/>
        <v>36.517738228617027</v>
      </c>
      <c r="AF112" s="105">
        <f t="shared" si="97"/>
        <v>-2.1480892356281527</v>
      </c>
      <c r="AG112" s="105">
        <f t="shared" si="98"/>
        <v>-7.1480892356281522</v>
      </c>
      <c r="AH112" s="105">
        <f t="shared" si="99"/>
        <v>2.8519107643718473</v>
      </c>
      <c r="AI112" s="105">
        <f t="shared" si="100"/>
        <v>-8.9222395448011032</v>
      </c>
      <c r="AJ112" s="105">
        <f t="shared" si="101"/>
        <v>4.6260610735447987</v>
      </c>
      <c r="AK112" s="105">
        <f t="shared" si="102"/>
        <v>-2.2269104787788496</v>
      </c>
      <c r="AL112" s="105">
        <f t="shared" si="103"/>
        <v>-7.2269104787788496</v>
      </c>
      <c r="AM112" s="105">
        <f t="shared" si="104"/>
        <v>2.7730895212211504</v>
      </c>
      <c r="AN112" s="105">
        <f t="shared" si="105"/>
        <v>-9.1181820454979317</v>
      </c>
      <c r="AO112" s="105">
        <f t="shared" si="106"/>
        <v>4.6643610879402324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99" t="s">
        <v>65</v>
      </c>
      <c r="B113" s="98" t="s">
        <v>89</v>
      </c>
      <c r="C113" s="158" t="s">
        <v>129</v>
      </c>
      <c r="D113" s="87">
        <v>2</v>
      </c>
      <c r="E113" s="100">
        <v>446.3528</v>
      </c>
      <c r="F113" s="100">
        <f t="shared" si="55"/>
        <v>446.40000000000003</v>
      </c>
      <c r="G113" s="125">
        <v>3.0499999999999999E-2</v>
      </c>
      <c r="H113" s="125">
        <v>1.67E-2</v>
      </c>
      <c r="I113" s="101">
        <f t="shared" si="75"/>
        <v>4.7199999999999999E-2</v>
      </c>
      <c r="J113" s="100">
        <f t="shared" si="76"/>
        <v>105.74172834568697</v>
      </c>
      <c r="K113" s="156">
        <v>446.6</v>
      </c>
      <c r="L113" s="156">
        <v>446.6</v>
      </c>
      <c r="M113" s="157"/>
      <c r="N113" s="157"/>
      <c r="O113" s="157">
        <v>4.3200000000000002E-2</v>
      </c>
      <c r="P113" s="156">
        <v>96.7</v>
      </c>
      <c r="Q113" s="103"/>
      <c r="R113" s="103"/>
      <c r="S113" s="103">
        <f t="shared" si="79"/>
        <v>-8.4745762711864341</v>
      </c>
      <c r="T113" s="103">
        <f t="shared" si="80"/>
        <v>-8.5507665584281707</v>
      </c>
      <c r="U113" s="104"/>
      <c r="V113" s="105">
        <f t="shared" si="107"/>
        <v>-4.56216767367515</v>
      </c>
      <c r="W113" s="105">
        <f t="shared" si="88"/>
        <v>-9.56216767367515</v>
      </c>
      <c r="X113" s="105">
        <f t="shared" si="89"/>
        <v>0.43783232632485003</v>
      </c>
      <c r="Y113" s="105">
        <f t="shared" si="90"/>
        <v>-13.333842346214103</v>
      </c>
      <c r="Z113" s="105">
        <f t="shared" si="91"/>
        <v>4.2095069988638034</v>
      </c>
      <c r="AA113" s="105">
        <f t="shared" si="92"/>
        <v>5.9662420382165644</v>
      </c>
      <c r="AB113" s="105">
        <f t="shared" si="93"/>
        <v>0.9662420382165644</v>
      </c>
      <c r="AC113" s="105">
        <f t="shared" si="94"/>
        <v>10.966242038216564</v>
      </c>
      <c r="AD113" s="105">
        <f t="shared" si="95"/>
        <v>-24.585254152183897</v>
      </c>
      <c r="AE113" s="105">
        <f t="shared" si="96"/>
        <v>36.517738228617027</v>
      </c>
      <c r="AF113" s="105">
        <f t="shared" si="97"/>
        <v>-2.1480892356281527</v>
      </c>
      <c r="AG113" s="105">
        <f t="shared" si="98"/>
        <v>-7.1480892356281522</v>
      </c>
      <c r="AH113" s="105">
        <f t="shared" si="99"/>
        <v>2.8519107643718473</v>
      </c>
      <c r="AI113" s="105">
        <f t="shared" si="100"/>
        <v>-8.9222395448011032</v>
      </c>
      <c r="AJ113" s="105">
        <f t="shared" si="101"/>
        <v>4.6260610735447987</v>
      </c>
      <c r="AK113" s="105">
        <f t="shared" si="102"/>
        <v>-2.2269104787788496</v>
      </c>
      <c r="AL113" s="105">
        <f t="shared" si="103"/>
        <v>-7.2269104787788496</v>
      </c>
      <c r="AM113" s="105">
        <f t="shared" si="104"/>
        <v>2.7730895212211504</v>
      </c>
      <c r="AN113" s="105">
        <f t="shared" si="105"/>
        <v>-9.1181820454979317</v>
      </c>
      <c r="AO113" s="105">
        <f t="shared" si="106"/>
        <v>4.6643610879402324</v>
      </c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99" t="s">
        <v>65</v>
      </c>
      <c r="B114" s="98" t="s">
        <v>89</v>
      </c>
      <c r="C114" s="158" t="s">
        <v>129</v>
      </c>
      <c r="D114" s="87">
        <v>3</v>
      </c>
      <c r="E114" s="100">
        <v>446.0086</v>
      </c>
      <c r="F114" s="100">
        <f t="shared" si="55"/>
        <v>446.1</v>
      </c>
      <c r="G114" s="125">
        <v>7.0099999999999996E-2</v>
      </c>
      <c r="H114" s="125">
        <v>2.1299999999999999E-2</v>
      </c>
      <c r="I114" s="101">
        <f t="shared" si="75"/>
        <v>9.1399999999999995E-2</v>
      </c>
      <c r="J114" s="100">
        <f t="shared" si="76"/>
        <v>204.91293699445558</v>
      </c>
      <c r="K114" s="156">
        <v>446.2</v>
      </c>
      <c r="L114" s="156">
        <v>446.2</v>
      </c>
      <c r="M114" s="157"/>
      <c r="N114" s="157"/>
      <c r="O114" s="157">
        <v>9.2600000000000002E-2</v>
      </c>
      <c r="P114" s="156">
        <v>207.5</v>
      </c>
      <c r="Q114" s="103"/>
      <c r="R114" s="103"/>
      <c r="S114" s="103">
        <f t="shared" si="79"/>
        <v>1.3129102844639022</v>
      </c>
      <c r="T114" s="103">
        <f t="shared" si="80"/>
        <v>1.2625181423339913</v>
      </c>
      <c r="U114" s="104"/>
      <c r="V114" s="105">
        <f t="shared" si="107"/>
        <v>-4.56216767367515</v>
      </c>
      <c r="W114" s="105">
        <f t="shared" si="88"/>
        <v>-9.56216767367515</v>
      </c>
      <c r="X114" s="105">
        <f t="shared" si="89"/>
        <v>0.43783232632485003</v>
      </c>
      <c r="Y114" s="105">
        <f t="shared" si="90"/>
        <v>-13.333842346214103</v>
      </c>
      <c r="Z114" s="105">
        <f t="shared" si="91"/>
        <v>4.2095069988638034</v>
      </c>
      <c r="AA114" s="105">
        <f t="shared" si="92"/>
        <v>5.9662420382165644</v>
      </c>
      <c r="AB114" s="105">
        <f t="shared" si="93"/>
        <v>0.9662420382165644</v>
      </c>
      <c r="AC114" s="105">
        <f t="shared" si="94"/>
        <v>10.966242038216564</v>
      </c>
      <c r="AD114" s="105">
        <f t="shared" si="95"/>
        <v>-24.585254152183897</v>
      </c>
      <c r="AE114" s="105">
        <f t="shared" si="96"/>
        <v>36.517738228617027</v>
      </c>
      <c r="AF114" s="105">
        <f t="shared" si="97"/>
        <v>-2.1480892356281527</v>
      </c>
      <c r="AG114" s="105">
        <f t="shared" si="98"/>
        <v>-7.1480892356281522</v>
      </c>
      <c r="AH114" s="105">
        <f t="shared" si="99"/>
        <v>2.8519107643718473</v>
      </c>
      <c r="AI114" s="105">
        <f t="shared" si="100"/>
        <v>-8.9222395448011032</v>
      </c>
      <c r="AJ114" s="105">
        <f t="shared" si="101"/>
        <v>4.6260610735447987</v>
      </c>
      <c r="AK114" s="105">
        <f t="shared" si="102"/>
        <v>-2.2269104787788496</v>
      </c>
      <c r="AL114" s="105">
        <f t="shared" si="103"/>
        <v>-7.2269104787788496</v>
      </c>
      <c r="AM114" s="105">
        <f t="shared" si="104"/>
        <v>2.7730895212211504</v>
      </c>
      <c r="AN114" s="105">
        <f t="shared" si="105"/>
        <v>-9.1181820454979317</v>
      </c>
      <c r="AO114" s="105">
        <f t="shared" si="106"/>
        <v>4.6643610879402324</v>
      </c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99" t="s">
        <v>65</v>
      </c>
      <c r="B115" s="98" t="s">
        <v>89</v>
      </c>
      <c r="C115" s="158" t="s">
        <v>129</v>
      </c>
      <c r="D115" s="87">
        <v>4</v>
      </c>
      <c r="E115" s="100">
        <v>446.2285</v>
      </c>
      <c r="F115" s="100">
        <f t="shared" si="55"/>
        <v>446.5</v>
      </c>
      <c r="G115" s="125">
        <v>0.22109999999999999</v>
      </c>
      <c r="H115" s="125">
        <v>5.04E-2</v>
      </c>
      <c r="I115" s="101">
        <f t="shared" si="75"/>
        <v>0.27149999999999996</v>
      </c>
      <c r="J115" s="100">
        <f t="shared" si="76"/>
        <v>608.29300714240708</v>
      </c>
      <c r="K115" s="156">
        <v>446.6</v>
      </c>
      <c r="L115" s="156">
        <v>446.6</v>
      </c>
      <c r="M115" s="157"/>
      <c r="N115" s="157"/>
      <c r="O115" s="157">
        <v>0.28199999999999997</v>
      </c>
      <c r="P115" s="156">
        <v>631.4</v>
      </c>
      <c r="Q115" s="103"/>
      <c r="R115" s="103"/>
      <c r="S115" s="103">
        <f t="shared" si="79"/>
        <v>3.867403314917131</v>
      </c>
      <c r="T115" s="103">
        <f t="shared" si="80"/>
        <v>3.798661596677428</v>
      </c>
      <c r="U115" s="104"/>
      <c r="V115" s="105">
        <f t="shared" si="107"/>
        <v>-4.56216767367515</v>
      </c>
      <c r="W115" s="105">
        <f t="shared" si="88"/>
        <v>-9.56216767367515</v>
      </c>
      <c r="X115" s="105">
        <f t="shared" si="89"/>
        <v>0.43783232632485003</v>
      </c>
      <c r="Y115" s="105">
        <f t="shared" si="90"/>
        <v>-13.333842346214103</v>
      </c>
      <c r="Z115" s="105">
        <f t="shared" si="91"/>
        <v>4.2095069988638034</v>
      </c>
      <c r="AA115" s="105">
        <f t="shared" si="92"/>
        <v>5.9662420382165644</v>
      </c>
      <c r="AB115" s="105">
        <f t="shared" si="93"/>
        <v>0.9662420382165644</v>
      </c>
      <c r="AC115" s="105">
        <f t="shared" si="94"/>
        <v>10.966242038216564</v>
      </c>
      <c r="AD115" s="105">
        <f t="shared" si="95"/>
        <v>-24.585254152183897</v>
      </c>
      <c r="AE115" s="105">
        <f t="shared" si="96"/>
        <v>36.517738228617027</v>
      </c>
      <c r="AF115" s="105">
        <f t="shared" si="97"/>
        <v>-2.1480892356281527</v>
      </c>
      <c r="AG115" s="105">
        <f t="shared" si="98"/>
        <v>-7.1480892356281522</v>
      </c>
      <c r="AH115" s="105">
        <f t="shared" si="99"/>
        <v>2.8519107643718473</v>
      </c>
      <c r="AI115" s="105">
        <f t="shared" si="100"/>
        <v>-8.9222395448011032</v>
      </c>
      <c r="AJ115" s="105">
        <f t="shared" si="101"/>
        <v>4.6260610735447987</v>
      </c>
      <c r="AK115" s="105">
        <f t="shared" si="102"/>
        <v>-2.2269104787788496</v>
      </c>
      <c r="AL115" s="105">
        <f t="shared" si="103"/>
        <v>-7.2269104787788496</v>
      </c>
      <c r="AM115" s="105">
        <f t="shared" si="104"/>
        <v>2.7730895212211504</v>
      </c>
      <c r="AN115" s="105">
        <f t="shared" si="105"/>
        <v>-9.1181820454979317</v>
      </c>
      <c r="AO115" s="105">
        <f t="shared" si="106"/>
        <v>4.6643610879402324</v>
      </c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99" t="s">
        <v>65</v>
      </c>
      <c r="B116" s="98" t="s">
        <v>89</v>
      </c>
      <c r="C116" s="158" t="s">
        <v>129</v>
      </c>
      <c r="D116" s="87">
        <v>5</v>
      </c>
      <c r="E116" s="100">
        <v>446.55790000000007</v>
      </c>
      <c r="F116" s="100">
        <f t="shared" si="55"/>
        <v>447.00000000000006</v>
      </c>
      <c r="G116" s="125">
        <v>0.36070000000000002</v>
      </c>
      <c r="H116" s="125">
        <v>8.14E-2</v>
      </c>
      <c r="I116" s="101">
        <f t="shared" si="75"/>
        <v>0.44210000000000005</v>
      </c>
      <c r="J116" s="100">
        <f t="shared" si="76"/>
        <v>989.64745724159093</v>
      </c>
      <c r="K116" s="156">
        <v>446.9</v>
      </c>
      <c r="L116" s="156">
        <v>446.9</v>
      </c>
      <c r="M116" s="157"/>
      <c r="N116" s="157"/>
      <c r="O116" s="157">
        <v>0.4294</v>
      </c>
      <c r="P116" s="156">
        <v>960.8</v>
      </c>
      <c r="Q116" s="103"/>
      <c r="R116" s="103"/>
      <c r="S116" s="103">
        <f t="shared" si="79"/>
        <v>-2.8726532458719847</v>
      </c>
      <c r="T116" s="103">
        <f t="shared" si="80"/>
        <v>-2.9149225848562743</v>
      </c>
      <c r="U116" s="104"/>
      <c r="V116" s="105">
        <f t="shared" si="107"/>
        <v>-4.56216767367515</v>
      </c>
      <c r="W116" s="105">
        <f t="shared" si="88"/>
        <v>-9.56216767367515</v>
      </c>
      <c r="X116" s="105">
        <f t="shared" si="89"/>
        <v>0.43783232632485003</v>
      </c>
      <c r="Y116" s="105">
        <f t="shared" si="90"/>
        <v>-13.333842346214103</v>
      </c>
      <c r="Z116" s="105">
        <f t="shared" si="91"/>
        <v>4.2095069988638034</v>
      </c>
      <c r="AA116" s="105">
        <f t="shared" si="92"/>
        <v>5.9662420382165644</v>
      </c>
      <c r="AB116" s="105">
        <f t="shared" si="93"/>
        <v>0.9662420382165644</v>
      </c>
      <c r="AC116" s="105">
        <f t="shared" si="94"/>
        <v>10.966242038216564</v>
      </c>
      <c r="AD116" s="105">
        <f t="shared" si="95"/>
        <v>-24.585254152183897</v>
      </c>
      <c r="AE116" s="105">
        <f t="shared" si="96"/>
        <v>36.517738228617027</v>
      </c>
      <c r="AF116" s="105">
        <f t="shared" si="97"/>
        <v>-2.1480892356281527</v>
      </c>
      <c r="AG116" s="105">
        <f t="shared" si="98"/>
        <v>-7.1480892356281522</v>
      </c>
      <c r="AH116" s="105">
        <f t="shared" si="99"/>
        <v>2.8519107643718473</v>
      </c>
      <c r="AI116" s="105">
        <f t="shared" si="100"/>
        <v>-8.9222395448011032</v>
      </c>
      <c r="AJ116" s="105">
        <f t="shared" si="101"/>
        <v>4.6260610735447987</v>
      </c>
      <c r="AK116" s="105">
        <f t="shared" si="102"/>
        <v>-2.2269104787788496</v>
      </c>
      <c r="AL116" s="105">
        <f t="shared" si="103"/>
        <v>-7.2269104787788496</v>
      </c>
      <c r="AM116" s="105">
        <f t="shared" si="104"/>
        <v>2.7730895212211504</v>
      </c>
      <c r="AN116" s="105">
        <f t="shared" si="105"/>
        <v>-9.1181820454979317</v>
      </c>
      <c r="AO116" s="105">
        <f t="shared" si="106"/>
        <v>4.6643610879402324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99" t="s">
        <v>65</v>
      </c>
      <c r="B117" s="98" t="s">
        <v>89</v>
      </c>
      <c r="C117" s="158" t="s">
        <v>129</v>
      </c>
      <c r="D117" s="87">
        <v>6</v>
      </c>
      <c r="E117" s="100">
        <v>446.36720000000003</v>
      </c>
      <c r="F117" s="100">
        <f t="shared" si="55"/>
        <v>447</v>
      </c>
      <c r="G117" s="125">
        <v>0.50190000000000001</v>
      </c>
      <c r="H117" s="125">
        <v>0.13089999999999999</v>
      </c>
      <c r="I117" s="101">
        <f t="shared" si="75"/>
        <v>0.63280000000000003</v>
      </c>
      <c r="J117" s="100">
        <f t="shared" si="76"/>
        <v>1416.9088570249935</v>
      </c>
      <c r="K117" s="156">
        <v>447.1</v>
      </c>
      <c r="L117" s="156">
        <v>447.1</v>
      </c>
      <c r="M117" s="157"/>
      <c r="N117" s="157"/>
      <c r="O117" s="157">
        <v>0.62309999999999999</v>
      </c>
      <c r="P117" s="156">
        <v>1393.7</v>
      </c>
      <c r="Q117" s="103"/>
      <c r="R117" s="103"/>
      <c r="S117" s="103">
        <f t="shared" si="79"/>
        <v>-1.5328697850821809</v>
      </c>
      <c r="T117" s="103">
        <f t="shared" si="80"/>
        <v>-1.6379922328754317</v>
      </c>
      <c r="U117" s="104"/>
      <c r="V117" s="105">
        <f t="shared" si="107"/>
        <v>-4.56216767367515</v>
      </c>
      <c r="W117" s="105">
        <f t="shared" si="88"/>
        <v>-9.56216767367515</v>
      </c>
      <c r="X117" s="105">
        <f t="shared" si="89"/>
        <v>0.43783232632485003</v>
      </c>
      <c r="Y117" s="105">
        <f t="shared" si="90"/>
        <v>-13.333842346214103</v>
      </c>
      <c r="Z117" s="105">
        <f t="shared" si="91"/>
        <v>4.2095069988638034</v>
      </c>
      <c r="AA117" s="105">
        <f t="shared" si="92"/>
        <v>5.9662420382165644</v>
      </c>
      <c r="AB117" s="105">
        <f t="shared" si="93"/>
        <v>0.9662420382165644</v>
      </c>
      <c r="AC117" s="105">
        <f t="shared" si="94"/>
        <v>10.966242038216564</v>
      </c>
      <c r="AD117" s="105">
        <f t="shared" si="95"/>
        <v>-24.585254152183897</v>
      </c>
      <c r="AE117" s="105">
        <f t="shared" si="96"/>
        <v>36.517738228617027</v>
      </c>
      <c r="AF117" s="105">
        <f t="shared" si="97"/>
        <v>-2.1480892356281527</v>
      </c>
      <c r="AG117" s="105">
        <f t="shared" si="98"/>
        <v>-7.1480892356281522</v>
      </c>
      <c r="AH117" s="105">
        <f t="shared" si="99"/>
        <v>2.8519107643718473</v>
      </c>
      <c r="AI117" s="105">
        <f t="shared" si="100"/>
        <v>-8.9222395448011032</v>
      </c>
      <c r="AJ117" s="105">
        <f t="shared" si="101"/>
        <v>4.6260610735447987</v>
      </c>
      <c r="AK117" s="105">
        <f t="shared" si="102"/>
        <v>-2.2269104787788496</v>
      </c>
      <c r="AL117" s="105">
        <f t="shared" si="103"/>
        <v>-7.2269104787788496</v>
      </c>
      <c r="AM117" s="105">
        <f t="shared" si="104"/>
        <v>2.7730895212211504</v>
      </c>
      <c r="AN117" s="105">
        <f t="shared" si="105"/>
        <v>-9.1181820454979317</v>
      </c>
      <c r="AO117" s="105">
        <f t="shared" si="106"/>
        <v>4.6643610879402324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99" t="s">
        <v>65</v>
      </c>
      <c r="B118" s="98" t="s">
        <v>89</v>
      </c>
      <c r="C118" s="158" t="s">
        <v>129</v>
      </c>
      <c r="D118" s="87">
        <v>7</v>
      </c>
      <c r="E118" s="100">
        <v>446.33699999999993</v>
      </c>
      <c r="F118" s="100">
        <f t="shared" si="55"/>
        <v>448.2999999999999</v>
      </c>
      <c r="G118" s="125">
        <v>1.6020000000000001</v>
      </c>
      <c r="H118" s="125">
        <v>0.36099999999999999</v>
      </c>
      <c r="I118" s="101">
        <f t="shared" si="75"/>
        <v>1.9630000000000001</v>
      </c>
      <c r="J118" s="100">
        <f t="shared" si="76"/>
        <v>4390.7348278006148</v>
      </c>
      <c r="K118" s="156">
        <v>448.4</v>
      </c>
      <c r="L118" s="156">
        <v>448.4</v>
      </c>
      <c r="M118" s="157"/>
      <c r="N118" s="157"/>
      <c r="O118" s="157">
        <v>1.9615</v>
      </c>
      <c r="P118" s="156">
        <v>4374.5</v>
      </c>
      <c r="Q118" s="103"/>
      <c r="R118" s="103"/>
      <c r="S118" s="103">
        <f t="shared" si="79"/>
        <v>-7.6413652572595858E-2</v>
      </c>
      <c r="T118" s="103">
        <f t="shared" si="80"/>
        <v>-0.36975195354138563</v>
      </c>
      <c r="U118" s="104"/>
      <c r="V118" s="105">
        <f t="shared" si="107"/>
        <v>-4.56216767367515</v>
      </c>
      <c r="W118" s="105">
        <f t="shared" si="88"/>
        <v>-9.56216767367515</v>
      </c>
      <c r="X118" s="105">
        <f t="shared" si="89"/>
        <v>0.43783232632485003</v>
      </c>
      <c r="Y118" s="105">
        <f t="shared" si="90"/>
        <v>-13.333842346214103</v>
      </c>
      <c r="Z118" s="105">
        <f t="shared" si="91"/>
        <v>4.2095069988638034</v>
      </c>
      <c r="AA118" s="105">
        <f t="shared" si="92"/>
        <v>5.9662420382165644</v>
      </c>
      <c r="AB118" s="105">
        <f t="shared" si="93"/>
        <v>0.9662420382165644</v>
      </c>
      <c r="AC118" s="105">
        <f t="shared" si="94"/>
        <v>10.966242038216564</v>
      </c>
      <c r="AD118" s="105">
        <f t="shared" si="95"/>
        <v>-24.585254152183897</v>
      </c>
      <c r="AE118" s="105">
        <f t="shared" si="96"/>
        <v>36.517738228617027</v>
      </c>
      <c r="AF118" s="105">
        <f t="shared" si="97"/>
        <v>-2.1480892356281527</v>
      </c>
      <c r="AG118" s="105">
        <f t="shared" si="98"/>
        <v>-7.1480892356281522</v>
      </c>
      <c r="AH118" s="105">
        <f t="shared" si="99"/>
        <v>2.8519107643718473</v>
      </c>
      <c r="AI118" s="105">
        <f t="shared" si="100"/>
        <v>-8.9222395448011032</v>
      </c>
      <c r="AJ118" s="105">
        <f t="shared" si="101"/>
        <v>4.6260610735447987</v>
      </c>
      <c r="AK118" s="105">
        <f t="shared" si="102"/>
        <v>-2.2269104787788496</v>
      </c>
      <c r="AL118" s="105">
        <f t="shared" si="103"/>
        <v>-7.2269104787788496</v>
      </c>
      <c r="AM118" s="105">
        <f t="shared" si="104"/>
        <v>2.7730895212211504</v>
      </c>
      <c r="AN118" s="105">
        <f t="shared" si="105"/>
        <v>-9.1181820454979317</v>
      </c>
      <c r="AO118" s="105">
        <f t="shared" si="106"/>
        <v>4.6643610879402324</v>
      </c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99" t="s">
        <v>65</v>
      </c>
      <c r="B119" s="98" t="s">
        <v>89</v>
      </c>
      <c r="C119" s="158" t="s">
        <v>129</v>
      </c>
      <c r="D119" s="87">
        <v>8</v>
      </c>
      <c r="E119" s="100">
        <v>446.21869999999996</v>
      </c>
      <c r="F119" s="100">
        <f t="shared" si="55"/>
        <v>448.79999999999995</v>
      </c>
      <c r="G119" s="125">
        <v>2.1008</v>
      </c>
      <c r="H119" s="125">
        <v>0.48049999999999998</v>
      </c>
      <c r="I119" s="101">
        <f t="shared" si="75"/>
        <v>2.5813000000000001</v>
      </c>
      <c r="J119" s="100">
        <f t="shared" si="76"/>
        <v>5772.2304876842909</v>
      </c>
      <c r="K119" s="156">
        <v>448.9</v>
      </c>
      <c r="L119" s="156">
        <v>448.9</v>
      </c>
      <c r="M119" s="157"/>
      <c r="N119" s="157"/>
      <c r="O119" s="157">
        <v>2.5756000000000001</v>
      </c>
      <c r="P119" s="156">
        <v>5737.6</v>
      </c>
      <c r="Q119" s="103"/>
      <c r="R119" s="103"/>
      <c r="S119" s="103">
        <f t="shared" si="79"/>
        <v>-0.22081896718707775</v>
      </c>
      <c r="T119" s="103">
        <f t="shared" si="80"/>
        <v>-0.59994984188830647</v>
      </c>
      <c r="U119" s="104"/>
      <c r="V119" s="105">
        <f t="shared" si="107"/>
        <v>-4.56216767367515</v>
      </c>
      <c r="W119" s="105">
        <f t="shared" si="88"/>
        <v>-9.56216767367515</v>
      </c>
      <c r="X119" s="105">
        <f t="shared" si="89"/>
        <v>0.43783232632485003</v>
      </c>
      <c r="Y119" s="105">
        <f t="shared" si="90"/>
        <v>-13.333842346214103</v>
      </c>
      <c r="Z119" s="105">
        <f t="shared" si="91"/>
        <v>4.2095069988638034</v>
      </c>
      <c r="AA119" s="105">
        <f t="shared" si="92"/>
        <v>5.9662420382165644</v>
      </c>
      <c r="AB119" s="105">
        <f t="shared" si="93"/>
        <v>0.9662420382165644</v>
      </c>
      <c r="AC119" s="105">
        <f t="shared" si="94"/>
        <v>10.966242038216564</v>
      </c>
      <c r="AD119" s="105">
        <f t="shared" si="95"/>
        <v>-24.585254152183897</v>
      </c>
      <c r="AE119" s="105">
        <f t="shared" si="96"/>
        <v>36.517738228617027</v>
      </c>
      <c r="AF119" s="105">
        <f t="shared" si="97"/>
        <v>-2.1480892356281527</v>
      </c>
      <c r="AG119" s="105">
        <f t="shared" si="98"/>
        <v>-7.1480892356281522</v>
      </c>
      <c r="AH119" s="105">
        <f t="shared" si="99"/>
        <v>2.8519107643718473</v>
      </c>
      <c r="AI119" s="105">
        <f t="shared" si="100"/>
        <v>-8.9222395448011032</v>
      </c>
      <c r="AJ119" s="105">
        <f t="shared" si="101"/>
        <v>4.6260610735447987</v>
      </c>
      <c r="AK119" s="105">
        <f t="shared" si="102"/>
        <v>-2.2269104787788496</v>
      </c>
      <c r="AL119" s="105">
        <f t="shared" si="103"/>
        <v>-7.2269104787788496</v>
      </c>
      <c r="AM119" s="105">
        <f t="shared" si="104"/>
        <v>2.7730895212211504</v>
      </c>
      <c r="AN119" s="105">
        <f t="shared" si="105"/>
        <v>-9.1181820454979317</v>
      </c>
      <c r="AO119" s="105">
        <f t="shared" si="106"/>
        <v>4.6643610879402324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99" t="s">
        <v>65</v>
      </c>
      <c r="B120" s="98" t="s">
        <v>89</v>
      </c>
      <c r="C120" s="158" t="s">
        <v>129</v>
      </c>
      <c r="D120" s="87">
        <v>9</v>
      </c>
      <c r="E120" s="100">
        <v>446.14530000000002</v>
      </c>
      <c r="F120" s="100">
        <f t="shared" si="55"/>
        <v>449.50000000000006</v>
      </c>
      <c r="G120" s="125">
        <v>2.6034000000000002</v>
      </c>
      <c r="H120" s="125">
        <v>0.75129999999999997</v>
      </c>
      <c r="I120" s="101">
        <f t="shared" si="75"/>
        <v>3.3547000000000002</v>
      </c>
      <c r="J120" s="100">
        <f t="shared" si="76"/>
        <v>7498.0229192766774</v>
      </c>
      <c r="K120" s="156">
        <v>449.6</v>
      </c>
      <c r="L120" s="156">
        <v>449.6</v>
      </c>
      <c r="M120" s="157"/>
      <c r="N120" s="157"/>
      <c r="O120" s="157">
        <v>3.3780999999999999</v>
      </c>
      <c r="P120" s="156">
        <v>7513.6</v>
      </c>
      <c r="Q120" s="103"/>
      <c r="R120" s="103"/>
      <c r="S120" s="103">
        <f t="shared" si="79"/>
        <v>0.6975288401347256</v>
      </c>
      <c r="T120" s="103">
        <f t="shared" si="80"/>
        <v>0.20774917456274827</v>
      </c>
      <c r="U120" s="104"/>
      <c r="V120" s="105">
        <f t="shared" si="107"/>
        <v>-4.56216767367515</v>
      </c>
      <c r="W120" s="105">
        <f t="shared" si="88"/>
        <v>-9.56216767367515</v>
      </c>
      <c r="X120" s="105">
        <f t="shared" si="89"/>
        <v>0.43783232632485003</v>
      </c>
      <c r="Y120" s="105">
        <f t="shared" si="90"/>
        <v>-13.333842346214103</v>
      </c>
      <c r="Z120" s="105">
        <f t="shared" si="91"/>
        <v>4.2095069988638034</v>
      </c>
      <c r="AA120" s="105">
        <f t="shared" si="92"/>
        <v>5.9662420382165644</v>
      </c>
      <c r="AB120" s="105">
        <f t="shared" si="93"/>
        <v>0.9662420382165644</v>
      </c>
      <c r="AC120" s="105">
        <f t="shared" si="94"/>
        <v>10.966242038216564</v>
      </c>
      <c r="AD120" s="105">
        <f t="shared" si="95"/>
        <v>-24.585254152183897</v>
      </c>
      <c r="AE120" s="105">
        <f t="shared" si="96"/>
        <v>36.517738228617027</v>
      </c>
      <c r="AF120" s="105">
        <f t="shared" si="97"/>
        <v>-2.1480892356281527</v>
      </c>
      <c r="AG120" s="105">
        <f t="shared" si="98"/>
        <v>-7.1480892356281522</v>
      </c>
      <c r="AH120" s="105">
        <f t="shared" si="99"/>
        <v>2.8519107643718473</v>
      </c>
      <c r="AI120" s="105">
        <f t="shared" si="100"/>
        <v>-8.9222395448011032</v>
      </c>
      <c r="AJ120" s="105">
        <f t="shared" si="101"/>
        <v>4.6260610735447987</v>
      </c>
      <c r="AK120" s="105">
        <f t="shared" si="102"/>
        <v>-2.2269104787788496</v>
      </c>
      <c r="AL120" s="105">
        <f t="shared" si="103"/>
        <v>-7.2269104787788496</v>
      </c>
      <c r="AM120" s="105">
        <f t="shared" si="104"/>
        <v>2.7730895212211504</v>
      </c>
      <c r="AN120" s="105">
        <f t="shared" si="105"/>
        <v>-9.1181820454979317</v>
      </c>
      <c r="AO120" s="105">
        <f t="shared" si="106"/>
        <v>4.6643610879402324</v>
      </c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99" t="s">
        <v>29</v>
      </c>
      <c r="B121" s="98" t="s">
        <v>90</v>
      </c>
      <c r="C121" s="165" t="s">
        <v>130</v>
      </c>
      <c r="D121" s="134">
        <v>1</v>
      </c>
      <c r="E121" s="100">
        <v>446.16980000000001</v>
      </c>
      <c r="F121" s="100">
        <f t="shared" si="55"/>
        <v>446.2</v>
      </c>
      <c r="G121" s="138">
        <v>1.9900000000000001E-2</v>
      </c>
      <c r="H121" s="138">
        <v>1.03E-2</v>
      </c>
      <c r="I121" s="101">
        <f t="shared" si="75"/>
        <v>3.0200000000000001E-2</v>
      </c>
      <c r="J121" s="100">
        <f t="shared" si="76"/>
        <v>67.685505853226331</v>
      </c>
      <c r="K121" s="159">
        <v>500</v>
      </c>
      <c r="L121" s="159">
        <v>446.15000000000003</v>
      </c>
      <c r="M121" s="160"/>
      <c r="N121" s="160"/>
      <c r="O121" s="160">
        <v>3.7499999999997868E-2</v>
      </c>
      <c r="P121" s="161">
        <v>84.052448728001494</v>
      </c>
      <c r="Q121" s="103"/>
      <c r="R121" s="103"/>
      <c r="S121" s="103">
        <f t="shared" si="79"/>
        <v>24.172185430456512</v>
      </c>
      <c r="T121" s="103">
        <f t="shared" si="80"/>
        <v>24.180868072798788</v>
      </c>
      <c r="U121" s="104"/>
      <c r="V121" s="105">
        <f t="shared" si="107"/>
        <v>-4.56216767367515</v>
      </c>
      <c r="W121" s="105">
        <f t="shared" si="88"/>
        <v>-9.56216767367515</v>
      </c>
      <c r="X121" s="105">
        <f t="shared" si="89"/>
        <v>0.43783232632485003</v>
      </c>
      <c r="Y121" s="105">
        <f t="shared" si="90"/>
        <v>-13.333842346214103</v>
      </c>
      <c r="Z121" s="105">
        <f t="shared" si="91"/>
        <v>4.2095069988638034</v>
      </c>
      <c r="AA121" s="105">
        <f t="shared" si="92"/>
        <v>5.9662420382165644</v>
      </c>
      <c r="AB121" s="105">
        <f t="shared" si="93"/>
        <v>0.9662420382165644</v>
      </c>
      <c r="AC121" s="105">
        <f t="shared" si="94"/>
        <v>10.966242038216564</v>
      </c>
      <c r="AD121" s="105">
        <f t="shared" si="95"/>
        <v>-24.585254152183897</v>
      </c>
      <c r="AE121" s="105">
        <f t="shared" si="96"/>
        <v>36.517738228617027</v>
      </c>
      <c r="AF121" s="105">
        <f t="shared" si="97"/>
        <v>-2.1480892356281527</v>
      </c>
      <c r="AG121" s="105">
        <f t="shared" si="98"/>
        <v>-7.1480892356281522</v>
      </c>
      <c r="AH121" s="105">
        <f t="shared" si="99"/>
        <v>2.8519107643718473</v>
      </c>
      <c r="AI121" s="105">
        <f t="shared" si="100"/>
        <v>-8.9222395448011032</v>
      </c>
      <c r="AJ121" s="105">
        <f t="shared" si="101"/>
        <v>4.6260610735447987</v>
      </c>
      <c r="AK121" s="105">
        <f t="shared" si="102"/>
        <v>-2.2269104787788496</v>
      </c>
      <c r="AL121" s="105">
        <f t="shared" si="103"/>
        <v>-7.2269104787788496</v>
      </c>
      <c r="AM121" s="105">
        <f t="shared" si="104"/>
        <v>2.7730895212211504</v>
      </c>
      <c r="AN121" s="105">
        <f t="shared" si="105"/>
        <v>-9.1181820454979317</v>
      </c>
      <c r="AO121" s="105">
        <f t="shared" si="106"/>
        <v>4.6643610879402324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99" t="s">
        <v>29</v>
      </c>
      <c r="B122" s="98" t="s">
        <v>90</v>
      </c>
      <c r="C122" s="165" t="s">
        <v>130</v>
      </c>
      <c r="D122" s="87">
        <v>2</v>
      </c>
      <c r="E122" s="100">
        <v>446.15459999999996</v>
      </c>
      <c r="F122" s="100">
        <f t="shared" si="55"/>
        <v>446.2</v>
      </c>
      <c r="G122" s="138">
        <v>3.0099999999999998E-2</v>
      </c>
      <c r="H122" s="138">
        <v>1.5299999999999999E-2</v>
      </c>
      <c r="I122" s="101">
        <f t="shared" si="75"/>
        <v>4.5399999999999996E-2</v>
      </c>
      <c r="J122" s="100">
        <f t="shared" si="76"/>
        <v>101.75454128001365</v>
      </c>
      <c r="K122" s="159">
        <v>500</v>
      </c>
      <c r="L122" s="162">
        <v>446.19</v>
      </c>
      <c r="M122" s="163"/>
      <c r="N122" s="163"/>
      <c r="O122" s="163">
        <v>4.6700000000001296E-2</v>
      </c>
      <c r="P122" s="164">
        <v>104.6639324054804</v>
      </c>
      <c r="Q122" s="103"/>
      <c r="R122" s="103"/>
      <c r="S122" s="103">
        <f t="shared" si="79"/>
        <v>2.8634361233508816</v>
      </c>
      <c r="T122" s="103">
        <f t="shared" si="80"/>
        <v>2.8592248452681051</v>
      </c>
      <c r="U122" s="104"/>
      <c r="V122" s="105">
        <f t="shared" si="107"/>
        <v>-4.56216767367515</v>
      </c>
      <c r="W122" s="105">
        <f t="shared" si="88"/>
        <v>-9.56216767367515</v>
      </c>
      <c r="X122" s="105">
        <f t="shared" si="89"/>
        <v>0.43783232632485003</v>
      </c>
      <c r="Y122" s="105">
        <f t="shared" si="90"/>
        <v>-13.333842346214103</v>
      </c>
      <c r="Z122" s="105">
        <f t="shared" si="91"/>
        <v>4.2095069988638034</v>
      </c>
      <c r="AA122" s="105">
        <f t="shared" si="92"/>
        <v>5.9662420382165644</v>
      </c>
      <c r="AB122" s="105">
        <f t="shared" si="93"/>
        <v>0.9662420382165644</v>
      </c>
      <c r="AC122" s="105">
        <f t="shared" si="94"/>
        <v>10.966242038216564</v>
      </c>
      <c r="AD122" s="105">
        <f t="shared" si="95"/>
        <v>-24.585254152183897</v>
      </c>
      <c r="AE122" s="105">
        <f t="shared" si="96"/>
        <v>36.517738228617027</v>
      </c>
      <c r="AF122" s="105">
        <f t="shared" si="97"/>
        <v>-2.1480892356281527</v>
      </c>
      <c r="AG122" s="105">
        <f t="shared" si="98"/>
        <v>-7.1480892356281522</v>
      </c>
      <c r="AH122" s="105">
        <f t="shared" si="99"/>
        <v>2.8519107643718473</v>
      </c>
      <c r="AI122" s="105">
        <f t="shared" si="100"/>
        <v>-8.9222395448011032</v>
      </c>
      <c r="AJ122" s="105">
        <f t="shared" si="101"/>
        <v>4.6260610735447987</v>
      </c>
      <c r="AK122" s="105">
        <f t="shared" si="102"/>
        <v>-2.2269104787788496</v>
      </c>
      <c r="AL122" s="105">
        <f t="shared" si="103"/>
        <v>-7.2269104787788496</v>
      </c>
      <c r="AM122" s="105">
        <f t="shared" si="104"/>
        <v>2.7730895212211504</v>
      </c>
      <c r="AN122" s="105">
        <f t="shared" si="105"/>
        <v>-9.1181820454979317</v>
      </c>
      <c r="AO122" s="105">
        <f t="shared" si="106"/>
        <v>4.6643610879402324</v>
      </c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99" t="s">
        <v>29</v>
      </c>
      <c r="B123" s="98" t="s">
        <v>90</v>
      </c>
      <c r="C123" s="165" t="s">
        <v>130</v>
      </c>
      <c r="D123" s="87">
        <v>3</v>
      </c>
      <c r="E123" s="100">
        <v>446.10930000000002</v>
      </c>
      <c r="F123" s="100">
        <f t="shared" ref="F123:F147" si="108">E123+G123+H123</f>
        <v>446.20000000000005</v>
      </c>
      <c r="G123" s="138">
        <v>7.0099999999999996E-2</v>
      </c>
      <c r="H123" s="138">
        <v>2.06E-2</v>
      </c>
      <c r="I123" s="101">
        <f t="shared" si="75"/>
        <v>9.0700000000000003E-2</v>
      </c>
      <c r="J123" s="100">
        <f t="shared" si="76"/>
        <v>203.2978051865999</v>
      </c>
      <c r="K123" s="159">
        <v>500</v>
      </c>
      <c r="L123" s="162">
        <v>446.16</v>
      </c>
      <c r="M123" s="163"/>
      <c r="N123" s="163"/>
      <c r="O123" s="163">
        <v>8.539999999999992E-2</v>
      </c>
      <c r="P123" s="164">
        <v>191.41115294961429</v>
      </c>
      <c r="Q123" s="103"/>
      <c r="R123" s="103"/>
      <c r="S123" s="103">
        <f t="shared" si="79"/>
        <v>-5.8434399117972244</v>
      </c>
      <c r="T123" s="103">
        <f t="shared" si="80"/>
        <v>-5.8469161662002556</v>
      </c>
      <c r="U123" s="104"/>
      <c r="V123" s="105">
        <f t="shared" si="107"/>
        <v>-4.56216767367515</v>
      </c>
      <c r="W123" s="105">
        <f t="shared" ref="W123:W136" si="109">$Q$149-5</f>
        <v>-9.56216767367515</v>
      </c>
      <c r="X123" s="105">
        <f t="shared" ref="X123:X136" si="110">$Q$149+5</f>
        <v>0.43783232632485003</v>
      </c>
      <c r="Y123" s="105">
        <f t="shared" ref="Y123:Y136" si="111">($Q$149-(3*$Q$152))</f>
        <v>-13.333842346214103</v>
      </c>
      <c r="Z123" s="105">
        <f t="shared" ref="Z123:Z136" si="112">($Q$149+(3*$Q$152))</f>
        <v>4.2095069988638034</v>
      </c>
      <c r="AA123" s="105">
        <f t="shared" ref="AA123:AA136" si="113">$R$149</f>
        <v>5.9662420382165644</v>
      </c>
      <c r="AB123" s="105">
        <f t="shared" ref="AB123:AB136" si="114">$R$149-5</f>
        <v>0.9662420382165644</v>
      </c>
      <c r="AC123" s="105">
        <f t="shared" ref="AC123:AC136" si="115">$R$149+5</f>
        <v>10.966242038216564</v>
      </c>
      <c r="AD123" s="105">
        <f t="shared" ref="AD123:AD136" si="116">($R$149-(3*$R$152))</f>
        <v>-24.585254152183897</v>
      </c>
      <c r="AE123" s="105">
        <f t="shared" ref="AE123:AE136" si="117">($R$149+(3*$R$152))</f>
        <v>36.517738228617027</v>
      </c>
      <c r="AF123" s="105">
        <f t="shared" ref="AF123:AF136" si="118">$S$149</f>
        <v>-2.1480892356281527</v>
      </c>
      <c r="AG123" s="105">
        <f t="shared" ref="AG123:AG136" si="119">$S$149-5</f>
        <v>-7.1480892356281522</v>
      </c>
      <c r="AH123" s="105">
        <f t="shared" ref="AH123:AH136" si="120">$S$149+5</f>
        <v>2.8519107643718473</v>
      </c>
      <c r="AI123" s="105">
        <f t="shared" ref="AI123:AI136" si="121">($S$149-(3*$S$152))</f>
        <v>-8.9222395448011032</v>
      </c>
      <c r="AJ123" s="105">
        <f t="shared" ref="AJ123:AJ136" si="122">($S$149+(3*$S$152))</f>
        <v>4.6260610735447987</v>
      </c>
      <c r="AK123" s="105">
        <f t="shared" ref="AK123:AK136" si="123">$T$149</f>
        <v>-2.2269104787788496</v>
      </c>
      <c r="AL123" s="105">
        <f t="shared" ref="AL123:AL136" si="124">$T$149-5</f>
        <v>-7.2269104787788496</v>
      </c>
      <c r="AM123" s="105">
        <f t="shared" ref="AM123:AM136" si="125">$T$149+5</f>
        <v>2.7730895212211504</v>
      </c>
      <c r="AN123" s="105">
        <f t="shared" ref="AN123:AN136" si="126">($T$149-(3*$T$152))</f>
        <v>-9.1181820454979317</v>
      </c>
      <c r="AO123" s="105">
        <f t="shared" ref="AO123:AO136" si="127">($T$149+(3*$T$152))</f>
        <v>4.6643610879402324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99" t="s">
        <v>29</v>
      </c>
      <c r="B124" s="98" t="s">
        <v>90</v>
      </c>
      <c r="C124" s="165" t="s">
        <v>130</v>
      </c>
      <c r="D124" s="87">
        <v>4</v>
      </c>
      <c r="E124" s="100">
        <v>446.62710000000004</v>
      </c>
      <c r="F124" s="100">
        <f t="shared" si="108"/>
        <v>446.90000000000009</v>
      </c>
      <c r="G124" s="138">
        <v>0.22159999999999999</v>
      </c>
      <c r="H124" s="138">
        <v>5.1299999999999998E-2</v>
      </c>
      <c r="I124" s="101">
        <f t="shared" ref="I124:I147" si="128">G124+H124</f>
        <v>0.27289999999999998</v>
      </c>
      <c r="J124" s="100">
        <f t="shared" ref="J124:J147" si="129">(1.6061/(1.6061-(I124/F124)))*(I124/F124)*1000000</f>
        <v>610.88341479589496</v>
      </c>
      <c r="K124" s="159">
        <v>500</v>
      </c>
      <c r="L124" s="162">
        <v>446.8</v>
      </c>
      <c r="M124" s="163"/>
      <c r="N124" s="163"/>
      <c r="O124" s="163">
        <v>0.2634000000000043</v>
      </c>
      <c r="P124" s="164">
        <v>589.52551477171949</v>
      </c>
      <c r="Q124" s="103"/>
      <c r="R124" s="103"/>
      <c r="S124" s="103">
        <f t="shared" ref="S124:S147" si="130">((O124-I124)/I124)*100</f>
        <v>-3.4811286185400072</v>
      </c>
      <c r="T124" s="103">
        <f t="shared" ref="T124:T147" si="131">((P124-J124)/J124)*100</f>
        <v>-3.4962317697414433</v>
      </c>
      <c r="U124" s="104"/>
      <c r="V124" s="105">
        <f t="shared" si="107"/>
        <v>-4.56216767367515</v>
      </c>
      <c r="W124" s="105">
        <f t="shared" si="109"/>
        <v>-9.56216767367515</v>
      </c>
      <c r="X124" s="105">
        <f t="shared" si="110"/>
        <v>0.43783232632485003</v>
      </c>
      <c r="Y124" s="105">
        <f t="shared" si="111"/>
        <v>-13.333842346214103</v>
      </c>
      <c r="Z124" s="105">
        <f t="shared" si="112"/>
        <v>4.2095069988638034</v>
      </c>
      <c r="AA124" s="105">
        <f t="shared" si="113"/>
        <v>5.9662420382165644</v>
      </c>
      <c r="AB124" s="105">
        <f t="shared" si="114"/>
        <v>0.9662420382165644</v>
      </c>
      <c r="AC124" s="105">
        <f t="shared" si="115"/>
        <v>10.966242038216564</v>
      </c>
      <c r="AD124" s="105">
        <f t="shared" si="116"/>
        <v>-24.585254152183897</v>
      </c>
      <c r="AE124" s="105">
        <f t="shared" si="117"/>
        <v>36.517738228617027</v>
      </c>
      <c r="AF124" s="105">
        <f t="shared" si="118"/>
        <v>-2.1480892356281527</v>
      </c>
      <c r="AG124" s="105">
        <f t="shared" si="119"/>
        <v>-7.1480892356281522</v>
      </c>
      <c r="AH124" s="105">
        <f t="shared" si="120"/>
        <v>2.8519107643718473</v>
      </c>
      <c r="AI124" s="105">
        <f t="shared" si="121"/>
        <v>-8.9222395448011032</v>
      </c>
      <c r="AJ124" s="105">
        <f t="shared" si="122"/>
        <v>4.6260610735447987</v>
      </c>
      <c r="AK124" s="105">
        <f t="shared" si="123"/>
        <v>-2.2269104787788496</v>
      </c>
      <c r="AL124" s="105">
        <f t="shared" si="124"/>
        <v>-7.2269104787788496</v>
      </c>
      <c r="AM124" s="105">
        <f t="shared" si="125"/>
        <v>2.7730895212211504</v>
      </c>
      <c r="AN124" s="105">
        <f t="shared" si="126"/>
        <v>-9.1181820454979317</v>
      </c>
      <c r="AO124" s="105">
        <f t="shared" si="127"/>
        <v>4.6643610879402324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99" t="s">
        <v>29</v>
      </c>
      <c r="B125" s="98" t="s">
        <v>90</v>
      </c>
      <c r="C125" s="165" t="s">
        <v>130</v>
      </c>
      <c r="D125" s="87">
        <v>5</v>
      </c>
      <c r="E125" s="100">
        <v>446.35640000000006</v>
      </c>
      <c r="F125" s="100">
        <f t="shared" si="108"/>
        <v>446.80000000000007</v>
      </c>
      <c r="G125" s="138">
        <v>0.36070000000000002</v>
      </c>
      <c r="H125" s="138">
        <v>8.2900000000000001E-2</v>
      </c>
      <c r="I125" s="101">
        <f t="shared" si="128"/>
        <v>0.44359999999999999</v>
      </c>
      <c r="J125" s="100">
        <f t="shared" si="129"/>
        <v>993.45207807196869</v>
      </c>
      <c r="K125" s="159">
        <v>500</v>
      </c>
      <c r="L125" s="162">
        <v>446.78</v>
      </c>
      <c r="M125" s="163"/>
      <c r="N125" s="163"/>
      <c r="O125" s="163">
        <v>0.42369999999999663</v>
      </c>
      <c r="P125" s="164">
        <v>948.34146559827354</v>
      </c>
      <c r="Q125" s="103"/>
      <c r="R125" s="103"/>
      <c r="S125" s="103">
        <f t="shared" si="130"/>
        <v>-4.4860234445453919</v>
      </c>
      <c r="T125" s="103">
        <f t="shared" si="131"/>
        <v>-4.540794012051701</v>
      </c>
      <c r="U125" s="104"/>
      <c r="V125" s="105">
        <f t="shared" si="107"/>
        <v>-4.56216767367515</v>
      </c>
      <c r="W125" s="105">
        <f t="shared" si="109"/>
        <v>-9.56216767367515</v>
      </c>
      <c r="X125" s="105">
        <f t="shared" si="110"/>
        <v>0.43783232632485003</v>
      </c>
      <c r="Y125" s="105">
        <f t="shared" si="111"/>
        <v>-13.333842346214103</v>
      </c>
      <c r="Z125" s="105">
        <f t="shared" si="112"/>
        <v>4.2095069988638034</v>
      </c>
      <c r="AA125" s="105">
        <f t="shared" si="113"/>
        <v>5.9662420382165644</v>
      </c>
      <c r="AB125" s="105">
        <f t="shared" si="114"/>
        <v>0.9662420382165644</v>
      </c>
      <c r="AC125" s="105">
        <f t="shared" si="115"/>
        <v>10.966242038216564</v>
      </c>
      <c r="AD125" s="105">
        <f t="shared" si="116"/>
        <v>-24.585254152183897</v>
      </c>
      <c r="AE125" s="105">
        <f t="shared" si="117"/>
        <v>36.517738228617027</v>
      </c>
      <c r="AF125" s="105">
        <f t="shared" si="118"/>
        <v>-2.1480892356281527</v>
      </c>
      <c r="AG125" s="105">
        <f t="shared" si="119"/>
        <v>-7.1480892356281522</v>
      </c>
      <c r="AH125" s="105">
        <f t="shared" si="120"/>
        <v>2.8519107643718473</v>
      </c>
      <c r="AI125" s="105">
        <f t="shared" si="121"/>
        <v>-8.9222395448011032</v>
      </c>
      <c r="AJ125" s="105">
        <f t="shared" si="122"/>
        <v>4.6260610735447987</v>
      </c>
      <c r="AK125" s="105">
        <f t="shared" si="123"/>
        <v>-2.2269104787788496</v>
      </c>
      <c r="AL125" s="105">
        <f t="shared" si="124"/>
        <v>-7.2269104787788496</v>
      </c>
      <c r="AM125" s="105">
        <f t="shared" si="125"/>
        <v>2.7730895212211504</v>
      </c>
      <c r="AN125" s="105">
        <f t="shared" si="126"/>
        <v>-9.1181820454979317</v>
      </c>
      <c r="AO125" s="105">
        <f t="shared" si="127"/>
        <v>4.6643610879402324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99" t="s">
        <v>29</v>
      </c>
      <c r="B126" s="98" t="s">
        <v>90</v>
      </c>
      <c r="C126" s="165" t="s">
        <v>130</v>
      </c>
      <c r="D126" s="87">
        <v>6</v>
      </c>
      <c r="E126" s="100">
        <v>446.86980000000005</v>
      </c>
      <c r="F126" s="100">
        <f t="shared" si="108"/>
        <v>447.50000000000006</v>
      </c>
      <c r="G126" s="138">
        <v>0.50009999999999999</v>
      </c>
      <c r="H126" s="138">
        <v>0.13009999999999999</v>
      </c>
      <c r="I126" s="101">
        <f t="shared" si="128"/>
        <v>0.63019999999999998</v>
      </c>
      <c r="J126" s="100">
        <f t="shared" si="129"/>
        <v>1409.5040443905025</v>
      </c>
      <c r="K126" s="159">
        <v>500</v>
      </c>
      <c r="L126" s="162">
        <v>447.42</v>
      </c>
      <c r="M126" s="163"/>
      <c r="N126" s="163"/>
      <c r="O126" s="163">
        <v>0.61379999999999768</v>
      </c>
      <c r="P126" s="164">
        <v>1371.8653614053858</v>
      </c>
      <c r="Q126" s="103"/>
      <c r="R126" s="103"/>
      <c r="S126" s="103">
        <f t="shared" si="130"/>
        <v>-2.6023484608064584</v>
      </c>
      <c r="T126" s="103">
        <f t="shared" si="131"/>
        <v>-2.6703494136756745</v>
      </c>
      <c r="U126" s="104"/>
      <c r="V126" s="105">
        <f t="shared" si="107"/>
        <v>-4.56216767367515</v>
      </c>
      <c r="W126" s="105">
        <f t="shared" si="109"/>
        <v>-9.56216767367515</v>
      </c>
      <c r="X126" s="105">
        <f t="shared" si="110"/>
        <v>0.43783232632485003</v>
      </c>
      <c r="Y126" s="105">
        <f t="shared" si="111"/>
        <v>-13.333842346214103</v>
      </c>
      <c r="Z126" s="105">
        <f t="shared" si="112"/>
        <v>4.2095069988638034</v>
      </c>
      <c r="AA126" s="105">
        <f t="shared" si="113"/>
        <v>5.9662420382165644</v>
      </c>
      <c r="AB126" s="105">
        <f t="shared" si="114"/>
        <v>0.9662420382165644</v>
      </c>
      <c r="AC126" s="105">
        <f t="shared" si="115"/>
        <v>10.966242038216564</v>
      </c>
      <c r="AD126" s="105">
        <f t="shared" si="116"/>
        <v>-24.585254152183897</v>
      </c>
      <c r="AE126" s="105">
        <f t="shared" si="117"/>
        <v>36.517738228617027</v>
      </c>
      <c r="AF126" s="105">
        <f t="shared" si="118"/>
        <v>-2.1480892356281527</v>
      </c>
      <c r="AG126" s="105">
        <f t="shared" si="119"/>
        <v>-7.1480892356281522</v>
      </c>
      <c r="AH126" s="105">
        <f t="shared" si="120"/>
        <v>2.8519107643718473</v>
      </c>
      <c r="AI126" s="105">
        <f t="shared" si="121"/>
        <v>-8.9222395448011032</v>
      </c>
      <c r="AJ126" s="105">
        <f t="shared" si="122"/>
        <v>4.6260610735447987</v>
      </c>
      <c r="AK126" s="105">
        <f t="shared" si="123"/>
        <v>-2.2269104787788496</v>
      </c>
      <c r="AL126" s="105">
        <f t="shared" si="124"/>
        <v>-7.2269104787788496</v>
      </c>
      <c r="AM126" s="105">
        <f t="shared" si="125"/>
        <v>2.7730895212211504</v>
      </c>
      <c r="AN126" s="105">
        <f t="shared" si="126"/>
        <v>-9.1181820454979317</v>
      </c>
      <c r="AO126" s="105">
        <f t="shared" si="127"/>
        <v>4.6643610879402324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99" t="s">
        <v>29</v>
      </c>
      <c r="B127" s="98" t="s">
        <v>90</v>
      </c>
      <c r="C127" s="165" t="s">
        <v>130</v>
      </c>
      <c r="D127" s="87">
        <v>7</v>
      </c>
      <c r="E127" s="100">
        <v>446.6377</v>
      </c>
      <c r="F127" s="100">
        <f t="shared" si="108"/>
        <v>448.6</v>
      </c>
      <c r="G127" s="138">
        <v>1.6019000000000001</v>
      </c>
      <c r="H127" s="138">
        <v>0.3604</v>
      </c>
      <c r="I127" s="101">
        <f t="shared" si="128"/>
        <v>1.9623000000000002</v>
      </c>
      <c r="J127" s="100">
        <f t="shared" si="129"/>
        <v>4386.2215680880081</v>
      </c>
      <c r="K127" s="159">
        <v>500</v>
      </c>
      <c r="L127" s="162">
        <v>448.52000000000004</v>
      </c>
      <c r="M127" s="163"/>
      <c r="N127" s="163"/>
      <c r="O127" s="163">
        <v>1.9498999999999997</v>
      </c>
      <c r="P127" s="164">
        <v>4347.4092571122792</v>
      </c>
      <c r="Q127" s="103"/>
      <c r="R127" s="103"/>
      <c r="S127" s="103">
        <f t="shared" si="130"/>
        <v>-0.63191153238548692</v>
      </c>
      <c r="T127" s="103">
        <f t="shared" si="131"/>
        <v>-0.88486890990888822</v>
      </c>
      <c r="U127" s="104"/>
      <c r="V127" s="105">
        <f t="shared" si="107"/>
        <v>-4.56216767367515</v>
      </c>
      <c r="W127" s="105">
        <f t="shared" si="109"/>
        <v>-9.56216767367515</v>
      </c>
      <c r="X127" s="105">
        <f t="shared" si="110"/>
        <v>0.43783232632485003</v>
      </c>
      <c r="Y127" s="105">
        <f t="shared" si="111"/>
        <v>-13.333842346214103</v>
      </c>
      <c r="Z127" s="105">
        <f t="shared" si="112"/>
        <v>4.2095069988638034</v>
      </c>
      <c r="AA127" s="105">
        <f t="shared" si="113"/>
        <v>5.9662420382165644</v>
      </c>
      <c r="AB127" s="105">
        <f t="shared" si="114"/>
        <v>0.9662420382165644</v>
      </c>
      <c r="AC127" s="105">
        <f t="shared" si="115"/>
        <v>10.966242038216564</v>
      </c>
      <c r="AD127" s="105">
        <f t="shared" si="116"/>
        <v>-24.585254152183897</v>
      </c>
      <c r="AE127" s="105">
        <f t="shared" si="117"/>
        <v>36.517738228617027</v>
      </c>
      <c r="AF127" s="105">
        <f t="shared" si="118"/>
        <v>-2.1480892356281527</v>
      </c>
      <c r="AG127" s="105">
        <f t="shared" si="119"/>
        <v>-7.1480892356281522</v>
      </c>
      <c r="AH127" s="105">
        <f t="shared" si="120"/>
        <v>2.8519107643718473</v>
      </c>
      <c r="AI127" s="105">
        <f t="shared" si="121"/>
        <v>-8.9222395448011032</v>
      </c>
      <c r="AJ127" s="105">
        <f t="shared" si="122"/>
        <v>4.6260610735447987</v>
      </c>
      <c r="AK127" s="105">
        <f t="shared" si="123"/>
        <v>-2.2269104787788496</v>
      </c>
      <c r="AL127" s="105">
        <f t="shared" si="124"/>
        <v>-7.2269104787788496</v>
      </c>
      <c r="AM127" s="105">
        <f t="shared" si="125"/>
        <v>2.7730895212211504</v>
      </c>
      <c r="AN127" s="105">
        <f t="shared" si="126"/>
        <v>-9.1181820454979317</v>
      </c>
      <c r="AO127" s="105">
        <f t="shared" si="127"/>
        <v>4.6643610879402324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99" t="s">
        <v>29</v>
      </c>
      <c r="B128" s="98" t="s">
        <v>90</v>
      </c>
      <c r="C128" s="165" t="s">
        <v>130</v>
      </c>
      <c r="D128" s="87">
        <v>8</v>
      </c>
      <c r="E128" s="100">
        <v>446.61590000000001</v>
      </c>
      <c r="F128" s="100">
        <f t="shared" si="108"/>
        <v>449.20000000000005</v>
      </c>
      <c r="G128" s="138">
        <v>2.1013999999999999</v>
      </c>
      <c r="H128" s="138">
        <v>0.48270000000000002</v>
      </c>
      <c r="I128" s="101">
        <f t="shared" si="128"/>
        <v>2.5840999999999998</v>
      </c>
      <c r="J128" s="100">
        <f t="shared" si="129"/>
        <v>5773.3501946552615</v>
      </c>
      <c r="K128" s="159">
        <v>500</v>
      </c>
      <c r="L128" s="162">
        <v>449.1</v>
      </c>
      <c r="M128" s="163"/>
      <c r="N128" s="163"/>
      <c r="O128" s="163">
        <v>2.5557000000000016</v>
      </c>
      <c r="P128" s="164">
        <v>5690.7147628590546</v>
      </c>
      <c r="Q128" s="103"/>
      <c r="R128" s="103"/>
      <c r="S128" s="103">
        <f t="shared" si="130"/>
        <v>-1.0990286753607912</v>
      </c>
      <c r="T128" s="103">
        <f t="shared" si="131"/>
        <v>-1.4313254697888833</v>
      </c>
      <c r="U128" s="104"/>
      <c r="V128" s="105">
        <f t="shared" si="107"/>
        <v>-4.56216767367515</v>
      </c>
      <c r="W128" s="105">
        <f t="shared" si="109"/>
        <v>-9.56216767367515</v>
      </c>
      <c r="X128" s="105">
        <f t="shared" si="110"/>
        <v>0.43783232632485003</v>
      </c>
      <c r="Y128" s="105">
        <f t="shared" si="111"/>
        <v>-13.333842346214103</v>
      </c>
      <c r="Z128" s="105">
        <f t="shared" si="112"/>
        <v>4.2095069988638034</v>
      </c>
      <c r="AA128" s="105">
        <f t="shared" si="113"/>
        <v>5.9662420382165644</v>
      </c>
      <c r="AB128" s="105">
        <f t="shared" si="114"/>
        <v>0.9662420382165644</v>
      </c>
      <c r="AC128" s="105">
        <f t="shared" si="115"/>
        <v>10.966242038216564</v>
      </c>
      <c r="AD128" s="105">
        <f t="shared" si="116"/>
        <v>-24.585254152183897</v>
      </c>
      <c r="AE128" s="105">
        <f t="shared" si="117"/>
        <v>36.517738228617027</v>
      </c>
      <c r="AF128" s="105">
        <f t="shared" si="118"/>
        <v>-2.1480892356281527</v>
      </c>
      <c r="AG128" s="105">
        <f t="shared" si="119"/>
        <v>-7.1480892356281522</v>
      </c>
      <c r="AH128" s="105">
        <f t="shared" si="120"/>
        <v>2.8519107643718473</v>
      </c>
      <c r="AI128" s="105">
        <f t="shared" si="121"/>
        <v>-8.9222395448011032</v>
      </c>
      <c r="AJ128" s="105">
        <f t="shared" si="122"/>
        <v>4.6260610735447987</v>
      </c>
      <c r="AK128" s="105">
        <f t="shared" si="123"/>
        <v>-2.2269104787788496</v>
      </c>
      <c r="AL128" s="105">
        <f t="shared" si="124"/>
        <v>-7.2269104787788496</v>
      </c>
      <c r="AM128" s="105">
        <f t="shared" si="125"/>
        <v>2.7730895212211504</v>
      </c>
      <c r="AN128" s="105">
        <f t="shared" si="126"/>
        <v>-9.1181820454979317</v>
      </c>
      <c r="AO128" s="105">
        <f t="shared" si="127"/>
        <v>4.6643610879402324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99" t="s">
        <v>29</v>
      </c>
      <c r="B129" s="98" t="s">
        <v>90</v>
      </c>
      <c r="C129" s="165" t="s">
        <v>130</v>
      </c>
      <c r="D129" s="87">
        <v>9</v>
      </c>
      <c r="E129" s="100">
        <v>446.34469999999993</v>
      </c>
      <c r="F129" s="100">
        <f t="shared" si="108"/>
        <v>449.69999999999993</v>
      </c>
      <c r="G129" s="138">
        <v>2.6038000000000001</v>
      </c>
      <c r="H129" s="138">
        <v>0.75149999999999995</v>
      </c>
      <c r="I129" s="101">
        <f t="shared" si="128"/>
        <v>3.3553000000000002</v>
      </c>
      <c r="J129" s="100">
        <f t="shared" si="129"/>
        <v>7496.0193856272599</v>
      </c>
      <c r="K129" s="159">
        <v>500</v>
      </c>
      <c r="L129" s="162">
        <v>449.64</v>
      </c>
      <c r="M129" s="163"/>
      <c r="N129" s="163"/>
      <c r="O129" s="163">
        <v>3.323599999999999</v>
      </c>
      <c r="P129" s="164">
        <v>7391.6911306823213</v>
      </c>
      <c r="Q129" s="103"/>
      <c r="R129" s="103"/>
      <c r="S129" s="103">
        <f t="shared" si="130"/>
        <v>-0.94477393973716717</v>
      </c>
      <c r="T129" s="103">
        <f t="shared" si="131"/>
        <v>-1.3917820856356888</v>
      </c>
      <c r="U129" s="104"/>
      <c r="V129" s="105">
        <f t="shared" si="107"/>
        <v>-4.56216767367515</v>
      </c>
      <c r="W129" s="105">
        <f t="shared" si="109"/>
        <v>-9.56216767367515</v>
      </c>
      <c r="X129" s="105">
        <f t="shared" si="110"/>
        <v>0.43783232632485003</v>
      </c>
      <c r="Y129" s="105">
        <f t="shared" si="111"/>
        <v>-13.333842346214103</v>
      </c>
      <c r="Z129" s="105">
        <f t="shared" si="112"/>
        <v>4.2095069988638034</v>
      </c>
      <c r="AA129" s="105">
        <f t="shared" si="113"/>
        <v>5.9662420382165644</v>
      </c>
      <c r="AB129" s="105">
        <f t="shared" si="114"/>
        <v>0.9662420382165644</v>
      </c>
      <c r="AC129" s="105">
        <f t="shared" si="115"/>
        <v>10.966242038216564</v>
      </c>
      <c r="AD129" s="105">
        <f t="shared" si="116"/>
        <v>-24.585254152183897</v>
      </c>
      <c r="AE129" s="105">
        <f t="shared" si="117"/>
        <v>36.517738228617027</v>
      </c>
      <c r="AF129" s="105">
        <f t="shared" si="118"/>
        <v>-2.1480892356281527</v>
      </c>
      <c r="AG129" s="105">
        <f t="shared" si="119"/>
        <v>-7.1480892356281522</v>
      </c>
      <c r="AH129" s="105">
        <f t="shared" si="120"/>
        <v>2.8519107643718473</v>
      </c>
      <c r="AI129" s="105">
        <f t="shared" si="121"/>
        <v>-8.9222395448011032</v>
      </c>
      <c r="AJ129" s="105">
        <f t="shared" si="122"/>
        <v>4.6260610735447987</v>
      </c>
      <c r="AK129" s="105">
        <f t="shared" si="123"/>
        <v>-2.2269104787788496</v>
      </c>
      <c r="AL129" s="105">
        <f t="shared" si="124"/>
        <v>-7.2269104787788496</v>
      </c>
      <c r="AM129" s="105">
        <f t="shared" si="125"/>
        <v>2.7730895212211504</v>
      </c>
      <c r="AN129" s="105">
        <f t="shared" si="126"/>
        <v>-9.1181820454979317</v>
      </c>
      <c r="AO129" s="105">
        <f t="shared" si="127"/>
        <v>4.6643610879402324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99" t="s">
        <v>30</v>
      </c>
      <c r="B130" s="98" t="s">
        <v>91</v>
      </c>
      <c r="C130" s="165" t="s">
        <v>137</v>
      </c>
      <c r="D130" s="87">
        <v>1</v>
      </c>
      <c r="E130" s="100">
        <v>446.56950000000001</v>
      </c>
      <c r="F130" s="100">
        <f t="shared" si="108"/>
        <v>446.6</v>
      </c>
      <c r="G130" s="125">
        <v>2.0400000000000001E-2</v>
      </c>
      <c r="H130" s="125">
        <v>1.01E-2</v>
      </c>
      <c r="I130" s="101">
        <f t="shared" si="128"/>
        <v>3.0499999999999999E-2</v>
      </c>
      <c r="J130" s="100">
        <f t="shared" si="129"/>
        <v>68.296679267320954</v>
      </c>
      <c r="K130" s="166">
        <v>450</v>
      </c>
      <c r="L130" s="166">
        <v>446.2</v>
      </c>
      <c r="M130" s="167">
        <v>1.8700000000000001E-2</v>
      </c>
      <c r="N130" s="167">
        <v>1.1299999999999999E-2</v>
      </c>
      <c r="O130" s="167">
        <v>0.03</v>
      </c>
      <c r="P130" s="168">
        <v>67.2</v>
      </c>
      <c r="Q130" s="103">
        <f t="shared" ref="Q130" si="132">((M130-G130)/G130)*100</f>
        <v>-8.3333333333333321</v>
      </c>
      <c r="R130" s="103">
        <f t="shared" ref="R130" si="133">((N130-H130)/H130)*100</f>
        <v>11.881188118811878</v>
      </c>
      <c r="S130" s="103">
        <f t="shared" si="130"/>
        <v>-1.6393442622950833</v>
      </c>
      <c r="T130" s="103">
        <f t="shared" si="131"/>
        <v>-1.6057578188075941</v>
      </c>
      <c r="U130" s="104"/>
      <c r="V130" s="105">
        <f t="shared" si="107"/>
        <v>-4.56216767367515</v>
      </c>
      <c r="W130" s="105">
        <f t="shared" si="109"/>
        <v>-9.56216767367515</v>
      </c>
      <c r="X130" s="105">
        <f t="shared" si="110"/>
        <v>0.43783232632485003</v>
      </c>
      <c r="Y130" s="105">
        <f t="shared" si="111"/>
        <v>-13.333842346214103</v>
      </c>
      <c r="Z130" s="105">
        <f t="shared" si="112"/>
        <v>4.2095069988638034</v>
      </c>
      <c r="AA130" s="105">
        <f t="shared" si="113"/>
        <v>5.9662420382165644</v>
      </c>
      <c r="AB130" s="105">
        <f t="shared" si="114"/>
        <v>0.9662420382165644</v>
      </c>
      <c r="AC130" s="105">
        <f t="shared" si="115"/>
        <v>10.966242038216564</v>
      </c>
      <c r="AD130" s="105">
        <f t="shared" si="116"/>
        <v>-24.585254152183897</v>
      </c>
      <c r="AE130" s="105">
        <f t="shared" si="117"/>
        <v>36.517738228617027</v>
      </c>
      <c r="AF130" s="105">
        <f t="shared" si="118"/>
        <v>-2.1480892356281527</v>
      </c>
      <c r="AG130" s="105">
        <f t="shared" si="119"/>
        <v>-7.1480892356281522</v>
      </c>
      <c r="AH130" s="105">
        <f t="shared" si="120"/>
        <v>2.8519107643718473</v>
      </c>
      <c r="AI130" s="105">
        <f t="shared" si="121"/>
        <v>-8.9222395448011032</v>
      </c>
      <c r="AJ130" s="105">
        <f t="shared" si="122"/>
        <v>4.6260610735447987</v>
      </c>
      <c r="AK130" s="105">
        <f t="shared" si="123"/>
        <v>-2.2269104787788496</v>
      </c>
      <c r="AL130" s="105">
        <f t="shared" si="124"/>
        <v>-7.2269104787788496</v>
      </c>
      <c r="AM130" s="105">
        <f t="shared" si="125"/>
        <v>2.7730895212211504</v>
      </c>
      <c r="AN130" s="105">
        <f t="shared" si="126"/>
        <v>-9.1181820454979317</v>
      </c>
      <c r="AO130" s="105">
        <f t="shared" si="127"/>
        <v>4.6643610879402324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99" t="s">
        <v>30</v>
      </c>
      <c r="B131" s="98" t="s">
        <v>91</v>
      </c>
      <c r="C131" s="165" t="s">
        <v>137</v>
      </c>
      <c r="D131" s="87">
        <v>2</v>
      </c>
      <c r="E131" s="100">
        <v>446.35399999999998</v>
      </c>
      <c r="F131" s="100">
        <f t="shared" si="108"/>
        <v>446.4</v>
      </c>
      <c r="G131" s="125">
        <v>3.0300000000000001E-2</v>
      </c>
      <c r="H131" s="125">
        <v>1.5699999999999999E-2</v>
      </c>
      <c r="I131" s="101">
        <f t="shared" si="128"/>
        <v>4.5999999999999999E-2</v>
      </c>
      <c r="J131" s="100">
        <f t="shared" si="129"/>
        <v>103.05320682571585</v>
      </c>
      <c r="K131" s="166">
        <v>450</v>
      </c>
      <c r="L131" s="169">
        <v>444.8</v>
      </c>
      <c r="M131" s="170">
        <v>2.7400000000000001E-2</v>
      </c>
      <c r="N131" s="170">
        <v>1.72E-2</v>
      </c>
      <c r="O131" s="170">
        <v>4.4600000000000001E-2</v>
      </c>
      <c r="P131" s="171">
        <v>100.3</v>
      </c>
      <c r="Q131" s="103">
        <f>((M131-G131)/G131)*100</f>
        <v>-9.57095709570957</v>
      </c>
      <c r="R131" s="103">
        <f t="shared" ref="R131:R147" si="134">((N131-H131)/H131)*100</f>
        <v>9.5541401273885445</v>
      </c>
      <c r="S131" s="103">
        <f t="shared" si="130"/>
        <v>-3.0434782608695619</v>
      </c>
      <c r="T131" s="103">
        <f t="shared" si="131"/>
        <v>-2.6716362455096507</v>
      </c>
      <c r="U131" s="104"/>
      <c r="V131" s="105">
        <f t="shared" si="107"/>
        <v>-4.56216767367515</v>
      </c>
      <c r="W131" s="105">
        <f t="shared" si="109"/>
        <v>-9.56216767367515</v>
      </c>
      <c r="X131" s="105">
        <f t="shared" si="110"/>
        <v>0.43783232632485003</v>
      </c>
      <c r="Y131" s="105">
        <f t="shared" si="111"/>
        <v>-13.333842346214103</v>
      </c>
      <c r="Z131" s="105">
        <f t="shared" si="112"/>
        <v>4.2095069988638034</v>
      </c>
      <c r="AA131" s="105">
        <f t="shared" si="113"/>
        <v>5.9662420382165644</v>
      </c>
      <c r="AB131" s="105">
        <f t="shared" si="114"/>
        <v>0.9662420382165644</v>
      </c>
      <c r="AC131" s="105">
        <f t="shared" si="115"/>
        <v>10.966242038216564</v>
      </c>
      <c r="AD131" s="105">
        <f t="shared" si="116"/>
        <v>-24.585254152183897</v>
      </c>
      <c r="AE131" s="105">
        <f t="shared" si="117"/>
        <v>36.517738228617027</v>
      </c>
      <c r="AF131" s="105">
        <f t="shared" si="118"/>
        <v>-2.1480892356281527</v>
      </c>
      <c r="AG131" s="105">
        <f t="shared" si="119"/>
        <v>-7.1480892356281522</v>
      </c>
      <c r="AH131" s="105">
        <f t="shared" si="120"/>
        <v>2.8519107643718473</v>
      </c>
      <c r="AI131" s="105">
        <f t="shared" si="121"/>
        <v>-8.9222395448011032</v>
      </c>
      <c r="AJ131" s="105">
        <f t="shared" si="122"/>
        <v>4.6260610735447987</v>
      </c>
      <c r="AK131" s="105">
        <f t="shared" si="123"/>
        <v>-2.2269104787788496</v>
      </c>
      <c r="AL131" s="105">
        <f t="shared" si="124"/>
        <v>-7.2269104787788496</v>
      </c>
      <c r="AM131" s="105">
        <f t="shared" si="125"/>
        <v>2.7730895212211504</v>
      </c>
      <c r="AN131" s="105">
        <f t="shared" si="126"/>
        <v>-9.1181820454979317</v>
      </c>
      <c r="AO131" s="105">
        <f t="shared" si="127"/>
        <v>4.6643610879402324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99" t="s">
        <v>30</v>
      </c>
      <c r="B132" s="98" t="s">
        <v>91</v>
      </c>
      <c r="C132" s="165" t="s">
        <v>137</v>
      </c>
      <c r="D132" s="87">
        <v>3</v>
      </c>
      <c r="E132" s="100">
        <v>446.60860000000002</v>
      </c>
      <c r="F132" s="100">
        <f t="shared" si="108"/>
        <v>446.7</v>
      </c>
      <c r="G132" s="125">
        <v>7.0499999999999993E-2</v>
      </c>
      <c r="H132" s="125">
        <v>2.0899999999999998E-2</v>
      </c>
      <c r="I132" s="101">
        <f t="shared" si="128"/>
        <v>9.1399999999999995E-2</v>
      </c>
      <c r="J132" s="100">
        <f t="shared" si="129"/>
        <v>204.63766628186804</v>
      </c>
      <c r="K132" s="166">
        <v>450</v>
      </c>
      <c r="L132" s="169">
        <v>445.8</v>
      </c>
      <c r="M132" s="170">
        <v>6.7000000000000004E-2</v>
      </c>
      <c r="N132" s="170">
        <v>2.0899999999999998E-2</v>
      </c>
      <c r="O132" s="170">
        <v>8.7900000000000006E-2</v>
      </c>
      <c r="P132" s="171">
        <v>197.2</v>
      </c>
      <c r="Q132" s="103">
        <f t="shared" ref="Q132:Q147" si="135">((M132-G132)/G132)*100</f>
        <v>-4.9645390070921831</v>
      </c>
      <c r="R132" s="103">
        <f t="shared" si="134"/>
        <v>0</v>
      </c>
      <c r="S132" s="103">
        <f t="shared" si="130"/>
        <v>-3.8293216630196825</v>
      </c>
      <c r="T132" s="103">
        <f t="shared" si="131"/>
        <v>-3.6345539005626661</v>
      </c>
      <c r="U132" s="104"/>
      <c r="V132" s="105">
        <f t="shared" si="107"/>
        <v>-4.56216767367515</v>
      </c>
      <c r="W132" s="105">
        <f t="shared" si="109"/>
        <v>-9.56216767367515</v>
      </c>
      <c r="X132" s="105">
        <f t="shared" si="110"/>
        <v>0.43783232632485003</v>
      </c>
      <c r="Y132" s="105">
        <f t="shared" si="111"/>
        <v>-13.333842346214103</v>
      </c>
      <c r="Z132" s="105">
        <f t="shared" si="112"/>
        <v>4.2095069988638034</v>
      </c>
      <c r="AA132" s="105">
        <f t="shared" si="113"/>
        <v>5.9662420382165644</v>
      </c>
      <c r="AB132" s="105">
        <f t="shared" si="114"/>
        <v>0.9662420382165644</v>
      </c>
      <c r="AC132" s="105">
        <f t="shared" si="115"/>
        <v>10.966242038216564</v>
      </c>
      <c r="AD132" s="105">
        <f t="shared" si="116"/>
        <v>-24.585254152183897</v>
      </c>
      <c r="AE132" s="105">
        <f t="shared" si="117"/>
        <v>36.517738228617027</v>
      </c>
      <c r="AF132" s="105">
        <f t="shared" si="118"/>
        <v>-2.1480892356281527</v>
      </c>
      <c r="AG132" s="105">
        <f t="shared" si="119"/>
        <v>-7.1480892356281522</v>
      </c>
      <c r="AH132" s="105">
        <f t="shared" si="120"/>
        <v>2.8519107643718473</v>
      </c>
      <c r="AI132" s="105">
        <f t="shared" si="121"/>
        <v>-8.9222395448011032</v>
      </c>
      <c r="AJ132" s="105">
        <f t="shared" si="122"/>
        <v>4.6260610735447987</v>
      </c>
      <c r="AK132" s="105">
        <f t="shared" si="123"/>
        <v>-2.2269104787788496</v>
      </c>
      <c r="AL132" s="105">
        <f t="shared" si="124"/>
        <v>-7.2269104787788496</v>
      </c>
      <c r="AM132" s="105">
        <f t="shared" si="125"/>
        <v>2.7730895212211504</v>
      </c>
      <c r="AN132" s="105">
        <f t="shared" si="126"/>
        <v>-9.1181820454979317</v>
      </c>
      <c r="AO132" s="105">
        <f t="shared" si="127"/>
        <v>4.6643610879402324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99" t="s">
        <v>30</v>
      </c>
      <c r="B133" s="98" t="s">
        <v>91</v>
      </c>
      <c r="C133" s="165" t="s">
        <v>137</v>
      </c>
      <c r="D133" s="87">
        <v>4</v>
      </c>
      <c r="E133" s="100">
        <v>446.22910000000002</v>
      </c>
      <c r="F133" s="100">
        <f t="shared" si="108"/>
        <v>446.5</v>
      </c>
      <c r="G133" s="125">
        <v>0.2208</v>
      </c>
      <c r="H133" s="125">
        <v>5.0099999999999999E-2</v>
      </c>
      <c r="I133" s="101">
        <f t="shared" si="128"/>
        <v>0.27089999999999997</v>
      </c>
      <c r="J133" s="100">
        <f t="shared" si="129"/>
        <v>606.94820519276789</v>
      </c>
      <c r="K133" s="166">
        <v>450</v>
      </c>
      <c r="L133" s="169">
        <v>445.5</v>
      </c>
      <c r="M133" s="170">
        <v>0.20569999999999999</v>
      </c>
      <c r="N133" s="170">
        <v>5.0799999999999998E-2</v>
      </c>
      <c r="O133" s="170">
        <v>0.25650000000000001</v>
      </c>
      <c r="P133" s="171">
        <v>575.9</v>
      </c>
      <c r="Q133" s="103">
        <f t="shared" si="135"/>
        <v>-6.8387681159420302</v>
      </c>
      <c r="R133" s="103">
        <f t="shared" si="134"/>
        <v>1.3972055888223538</v>
      </c>
      <c r="S133" s="103">
        <f t="shared" si="130"/>
        <v>-5.315614617940188</v>
      </c>
      <c r="T133" s="103">
        <f t="shared" si="131"/>
        <v>-5.1154620653185621</v>
      </c>
      <c r="U133" s="104"/>
      <c r="V133" s="105">
        <f t="shared" si="107"/>
        <v>-4.56216767367515</v>
      </c>
      <c r="W133" s="105">
        <f t="shared" si="109"/>
        <v>-9.56216767367515</v>
      </c>
      <c r="X133" s="105">
        <f t="shared" si="110"/>
        <v>0.43783232632485003</v>
      </c>
      <c r="Y133" s="105">
        <f t="shared" si="111"/>
        <v>-13.333842346214103</v>
      </c>
      <c r="Z133" s="105">
        <f t="shared" si="112"/>
        <v>4.2095069988638034</v>
      </c>
      <c r="AA133" s="105">
        <f t="shared" si="113"/>
        <v>5.9662420382165644</v>
      </c>
      <c r="AB133" s="105">
        <f t="shared" si="114"/>
        <v>0.9662420382165644</v>
      </c>
      <c r="AC133" s="105">
        <f t="shared" si="115"/>
        <v>10.966242038216564</v>
      </c>
      <c r="AD133" s="105">
        <f t="shared" si="116"/>
        <v>-24.585254152183897</v>
      </c>
      <c r="AE133" s="105">
        <f t="shared" si="117"/>
        <v>36.517738228617027</v>
      </c>
      <c r="AF133" s="105">
        <f t="shared" si="118"/>
        <v>-2.1480892356281527</v>
      </c>
      <c r="AG133" s="105">
        <f t="shared" si="119"/>
        <v>-7.1480892356281522</v>
      </c>
      <c r="AH133" s="105">
        <f t="shared" si="120"/>
        <v>2.8519107643718473</v>
      </c>
      <c r="AI133" s="105">
        <f t="shared" si="121"/>
        <v>-8.9222395448011032</v>
      </c>
      <c r="AJ133" s="105">
        <f t="shared" si="122"/>
        <v>4.6260610735447987</v>
      </c>
      <c r="AK133" s="105">
        <f t="shared" si="123"/>
        <v>-2.2269104787788496</v>
      </c>
      <c r="AL133" s="105">
        <f t="shared" si="124"/>
        <v>-7.2269104787788496</v>
      </c>
      <c r="AM133" s="105">
        <f t="shared" si="125"/>
        <v>2.7730895212211504</v>
      </c>
      <c r="AN133" s="105">
        <f t="shared" si="126"/>
        <v>-9.1181820454979317</v>
      </c>
      <c r="AO133" s="105">
        <f t="shared" si="127"/>
        <v>4.6643610879402324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99" t="s">
        <v>30</v>
      </c>
      <c r="B134" s="98" t="s">
        <v>91</v>
      </c>
      <c r="C134" s="165" t="s">
        <v>137</v>
      </c>
      <c r="D134" s="87">
        <v>5</v>
      </c>
      <c r="E134" s="100">
        <v>446.35660000000001</v>
      </c>
      <c r="F134" s="100">
        <f t="shared" si="108"/>
        <v>446.8</v>
      </c>
      <c r="G134" s="125">
        <v>0.3624</v>
      </c>
      <c r="H134" s="125">
        <v>8.1000000000000003E-2</v>
      </c>
      <c r="I134" s="101">
        <f t="shared" si="128"/>
        <v>0.44340000000000002</v>
      </c>
      <c r="J134" s="100">
        <f t="shared" si="129"/>
        <v>993.00389669236267</v>
      </c>
      <c r="K134" s="166">
        <v>450</v>
      </c>
      <c r="L134" s="169">
        <v>446</v>
      </c>
      <c r="M134" s="170">
        <v>0.34320000000000001</v>
      </c>
      <c r="N134" s="170">
        <v>8.7599999999999997E-2</v>
      </c>
      <c r="O134" s="170">
        <v>0.43080000000000002</v>
      </c>
      <c r="P134" s="171">
        <v>966.3</v>
      </c>
      <c r="Q134" s="103">
        <f t="shared" si="135"/>
        <v>-5.2980132450331112</v>
      </c>
      <c r="R134" s="103">
        <f t="shared" si="134"/>
        <v>8.1481481481481417</v>
      </c>
      <c r="S134" s="103">
        <f t="shared" si="130"/>
        <v>-2.8416779431664412</v>
      </c>
      <c r="T134" s="103">
        <f t="shared" si="131"/>
        <v>-2.6892036155459027</v>
      </c>
      <c r="U134" s="104"/>
      <c r="V134" s="105">
        <f t="shared" si="107"/>
        <v>-4.56216767367515</v>
      </c>
      <c r="W134" s="105">
        <f t="shared" si="109"/>
        <v>-9.56216767367515</v>
      </c>
      <c r="X134" s="105">
        <f t="shared" si="110"/>
        <v>0.43783232632485003</v>
      </c>
      <c r="Y134" s="105">
        <f t="shared" si="111"/>
        <v>-13.333842346214103</v>
      </c>
      <c r="Z134" s="105">
        <f t="shared" si="112"/>
        <v>4.2095069988638034</v>
      </c>
      <c r="AA134" s="105">
        <f t="shared" si="113"/>
        <v>5.9662420382165644</v>
      </c>
      <c r="AB134" s="105">
        <f t="shared" si="114"/>
        <v>0.9662420382165644</v>
      </c>
      <c r="AC134" s="105">
        <f t="shared" si="115"/>
        <v>10.966242038216564</v>
      </c>
      <c r="AD134" s="105">
        <f t="shared" si="116"/>
        <v>-24.585254152183897</v>
      </c>
      <c r="AE134" s="105">
        <f t="shared" si="117"/>
        <v>36.517738228617027</v>
      </c>
      <c r="AF134" s="105">
        <f t="shared" si="118"/>
        <v>-2.1480892356281527</v>
      </c>
      <c r="AG134" s="105">
        <f t="shared" si="119"/>
        <v>-7.1480892356281522</v>
      </c>
      <c r="AH134" s="105">
        <f t="shared" si="120"/>
        <v>2.8519107643718473</v>
      </c>
      <c r="AI134" s="105">
        <f t="shared" si="121"/>
        <v>-8.9222395448011032</v>
      </c>
      <c r="AJ134" s="105">
        <f t="shared" si="122"/>
        <v>4.6260610735447987</v>
      </c>
      <c r="AK134" s="105">
        <f t="shared" si="123"/>
        <v>-2.2269104787788496</v>
      </c>
      <c r="AL134" s="105">
        <f t="shared" si="124"/>
        <v>-7.2269104787788496</v>
      </c>
      <c r="AM134" s="105">
        <f t="shared" si="125"/>
        <v>2.7730895212211504</v>
      </c>
      <c r="AN134" s="105">
        <f t="shared" si="126"/>
        <v>-9.1181820454979317</v>
      </c>
      <c r="AO134" s="105">
        <f t="shared" si="127"/>
        <v>4.6643610879402324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99" t="s">
        <v>30</v>
      </c>
      <c r="B135" s="98" t="s">
        <v>91</v>
      </c>
      <c r="C135" s="165" t="s">
        <v>137</v>
      </c>
      <c r="D135" s="87">
        <v>6</v>
      </c>
      <c r="E135" s="100">
        <v>446.66750000000008</v>
      </c>
      <c r="F135" s="100">
        <f t="shared" si="108"/>
        <v>447.30000000000007</v>
      </c>
      <c r="G135" s="125">
        <v>0.50060000000000004</v>
      </c>
      <c r="H135" s="125">
        <v>0.13189999999999999</v>
      </c>
      <c r="I135" s="101">
        <f t="shared" si="128"/>
        <v>0.63250000000000006</v>
      </c>
      <c r="J135" s="100">
        <f t="shared" si="129"/>
        <v>1415.2858378399735</v>
      </c>
      <c r="K135" s="166">
        <v>450</v>
      </c>
      <c r="L135" s="169">
        <v>446.4</v>
      </c>
      <c r="M135" s="170">
        <v>0.50600000000000001</v>
      </c>
      <c r="N135" s="170">
        <v>0.1371</v>
      </c>
      <c r="O135" s="170">
        <v>0.6431</v>
      </c>
      <c r="P135" s="171">
        <v>1441.5</v>
      </c>
      <c r="Q135" s="103">
        <f t="shared" si="135"/>
        <v>1.0787055533359888</v>
      </c>
      <c r="R135" s="103">
        <f t="shared" si="134"/>
        <v>3.9423805913570966</v>
      </c>
      <c r="S135" s="103">
        <f t="shared" si="130"/>
        <v>1.6758893280632319</v>
      </c>
      <c r="T135" s="103">
        <f t="shared" si="131"/>
        <v>1.8522168073153946</v>
      </c>
      <c r="U135" s="104"/>
      <c r="V135" s="105">
        <f t="shared" si="107"/>
        <v>-4.56216767367515</v>
      </c>
      <c r="W135" s="105">
        <f t="shared" si="109"/>
        <v>-9.56216767367515</v>
      </c>
      <c r="X135" s="105">
        <f t="shared" si="110"/>
        <v>0.43783232632485003</v>
      </c>
      <c r="Y135" s="105">
        <f t="shared" si="111"/>
        <v>-13.333842346214103</v>
      </c>
      <c r="Z135" s="105">
        <f t="shared" si="112"/>
        <v>4.2095069988638034</v>
      </c>
      <c r="AA135" s="105">
        <f t="shared" si="113"/>
        <v>5.9662420382165644</v>
      </c>
      <c r="AB135" s="105">
        <f t="shared" si="114"/>
        <v>0.9662420382165644</v>
      </c>
      <c r="AC135" s="105">
        <f t="shared" si="115"/>
        <v>10.966242038216564</v>
      </c>
      <c r="AD135" s="105">
        <f t="shared" si="116"/>
        <v>-24.585254152183897</v>
      </c>
      <c r="AE135" s="105">
        <f t="shared" si="117"/>
        <v>36.517738228617027</v>
      </c>
      <c r="AF135" s="105">
        <f t="shared" si="118"/>
        <v>-2.1480892356281527</v>
      </c>
      <c r="AG135" s="105">
        <f t="shared" si="119"/>
        <v>-7.1480892356281522</v>
      </c>
      <c r="AH135" s="105">
        <f t="shared" si="120"/>
        <v>2.8519107643718473</v>
      </c>
      <c r="AI135" s="105">
        <f t="shared" si="121"/>
        <v>-8.9222395448011032</v>
      </c>
      <c r="AJ135" s="105">
        <f t="shared" si="122"/>
        <v>4.6260610735447987</v>
      </c>
      <c r="AK135" s="105">
        <f t="shared" si="123"/>
        <v>-2.2269104787788496</v>
      </c>
      <c r="AL135" s="105">
        <f t="shared" si="124"/>
        <v>-7.2269104787788496</v>
      </c>
      <c r="AM135" s="105">
        <f t="shared" si="125"/>
        <v>2.7730895212211504</v>
      </c>
      <c r="AN135" s="105">
        <f t="shared" si="126"/>
        <v>-9.1181820454979317</v>
      </c>
      <c r="AO135" s="105">
        <f t="shared" si="127"/>
        <v>4.6643610879402324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99" t="s">
        <v>30</v>
      </c>
      <c r="B136" s="98" t="s">
        <v>91</v>
      </c>
      <c r="C136" s="165" t="s">
        <v>137</v>
      </c>
      <c r="D136" s="87">
        <v>7</v>
      </c>
      <c r="E136" s="100">
        <v>446.53910000000002</v>
      </c>
      <c r="F136" s="100">
        <f t="shared" si="108"/>
        <v>448.5</v>
      </c>
      <c r="G136" s="125">
        <v>1.6004</v>
      </c>
      <c r="H136" s="125">
        <v>0.36049999999999999</v>
      </c>
      <c r="I136" s="101">
        <f t="shared" si="128"/>
        <v>1.9609000000000001</v>
      </c>
      <c r="J136" s="100">
        <f t="shared" si="129"/>
        <v>4384.0636286106583</v>
      </c>
      <c r="K136" s="166">
        <v>450</v>
      </c>
      <c r="L136" s="169">
        <v>447.7</v>
      </c>
      <c r="M136" s="170">
        <v>1.4684999999999999</v>
      </c>
      <c r="N136" s="170">
        <v>0.46889999999999998</v>
      </c>
      <c r="O136" s="170">
        <v>1.9374</v>
      </c>
      <c r="P136" s="171">
        <v>4334.8</v>
      </c>
      <c r="Q136" s="103">
        <f t="shared" si="135"/>
        <v>-8.2416895776056069</v>
      </c>
      <c r="R136" s="103">
        <f t="shared" si="134"/>
        <v>30.069348127600552</v>
      </c>
      <c r="S136" s="103">
        <f t="shared" si="130"/>
        <v>-1.1984292926717361</v>
      </c>
      <c r="T136" s="103">
        <f t="shared" si="131"/>
        <v>-1.1236978471106289</v>
      </c>
      <c r="U136" s="104"/>
      <c r="V136" s="105">
        <f t="shared" si="107"/>
        <v>-4.56216767367515</v>
      </c>
      <c r="W136" s="105">
        <f t="shared" si="109"/>
        <v>-9.56216767367515</v>
      </c>
      <c r="X136" s="105">
        <f t="shared" si="110"/>
        <v>0.43783232632485003</v>
      </c>
      <c r="Y136" s="105">
        <f t="shared" si="111"/>
        <v>-13.333842346214103</v>
      </c>
      <c r="Z136" s="105">
        <f t="shared" si="112"/>
        <v>4.2095069988638034</v>
      </c>
      <c r="AA136" s="105">
        <f t="shared" si="113"/>
        <v>5.9662420382165644</v>
      </c>
      <c r="AB136" s="105">
        <f t="shared" si="114"/>
        <v>0.9662420382165644</v>
      </c>
      <c r="AC136" s="105">
        <f t="shared" si="115"/>
        <v>10.966242038216564</v>
      </c>
      <c r="AD136" s="105">
        <f t="shared" si="116"/>
        <v>-24.585254152183897</v>
      </c>
      <c r="AE136" s="105">
        <f t="shared" si="117"/>
        <v>36.517738228617027</v>
      </c>
      <c r="AF136" s="105">
        <f t="shared" si="118"/>
        <v>-2.1480892356281527</v>
      </c>
      <c r="AG136" s="105">
        <f t="shared" si="119"/>
        <v>-7.1480892356281522</v>
      </c>
      <c r="AH136" s="105">
        <f t="shared" si="120"/>
        <v>2.8519107643718473</v>
      </c>
      <c r="AI136" s="105">
        <f t="shared" si="121"/>
        <v>-8.9222395448011032</v>
      </c>
      <c r="AJ136" s="105">
        <f t="shared" si="122"/>
        <v>4.6260610735447987</v>
      </c>
      <c r="AK136" s="105">
        <f t="shared" si="123"/>
        <v>-2.2269104787788496</v>
      </c>
      <c r="AL136" s="105">
        <f t="shared" si="124"/>
        <v>-7.2269104787788496</v>
      </c>
      <c r="AM136" s="105">
        <f t="shared" si="125"/>
        <v>2.7730895212211504</v>
      </c>
      <c r="AN136" s="105">
        <f t="shared" si="126"/>
        <v>-9.1181820454979317</v>
      </c>
      <c r="AO136" s="105">
        <f t="shared" si="127"/>
        <v>4.6643610879402324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99" t="s">
        <v>30</v>
      </c>
      <c r="B137" s="98" t="s">
        <v>91</v>
      </c>
      <c r="C137" s="165" t="s">
        <v>137</v>
      </c>
      <c r="D137" s="87">
        <v>8</v>
      </c>
      <c r="E137" s="100">
        <v>446.41899999999998</v>
      </c>
      <c r="F137" s="100">
        <f t="shared" si="108"/>
        <v>449</v>
      </c>
      <c r="G137" s="125">
        <v>2.101</v>
      </c>
      <c r="H137" s="125">
        <v>0.48</v>
      </c>
      <c r="I137" s="101">
        <f t="shared" si="128"/>
        <v>2.581</v>
      </c>
      <c r="J137" s="100">
        <f t="shared" si="129"/>
        <v>5768.9771415775958</v>
      </c>
      <c r="K137" s="166">
        <v>450</v>
      </c>
      <c r="L137" s="169">
        <v>448.2</v>
      </c>
      <c r="M137" s="170">
        <v>1.9367000000000001</v>
      </c>
      <c r="N137" s="170">
        <v>0.6028</v>
      </c>
      <c r="O137" s="170">
        <v>2.5394999999999999</v>
      </c>
      <c r="P137" s="171">
        <v>5678.8</v>
      </c>
      <c r="Q137" s="103">
        <f t="shared" si="135"/>
        <v>-7.8200856734888093</v>
      </c>
      <c r="R137" s="103">
        <f t="shared" si="134"/>
        <v>25.583333333333343</v>
      </c>
      <c r="S137" s="103">
        <f t="shared" si="130"/>
        <v>-1.607903913211937</v>
      </c>
      <c r="T137" s="103">
        <f t="shared" si="131"/>
        <v>-1.5631391729337938</v>
      </c>
      <c r="U137" s="104"/>
      <c r="V137" s="105">
        <f t="shared" ref="V137:V147" si="136">$Q$149</f>
        <v>-4.56216767367515</v>
      </c>
      <c r="W137" s="105">
        <f t="shared" ref="W137:W147" si="137">$Q$149-5</f>
        <v>-9.56216767367515</v>
      </c>
      <c r="X137" s="105">
        <f t="shared" ref="X137:X147" si="138">$Q$149+5</f>
        <v>0.43783232632485003</v>
      </c>
      <c r="Y137" s="105">
        <f t="shared" ref="Y137:Y147" si="139">($Q$149-(3*$Q$152))</f>
        <v>-13.333842346214103</v>
      </c>
      <c r="Z137" s="105">
        <f t="shared" ref="Z137:Z147" si="140">($Q$149+(3*$Q$152))</f>
        <v>4.2095069988638034</v>
      </c>
      <c r="AA137" s="105">
        <f t="shared" ref="AA137:AA147" si="141">$R$149</f>
        <v>5.9662420382165644</v>
      </c>
      <c r="AB137" s="105">
        <f t="shared" ref="AB137:AB147" si="142">$R$149-5</f>
        <v>0.9662420382165644</v>
      </c>
      <c r="AC137" s="105">
        <f t="shared" ref="AC137:AC147" si="143">$R$149+5</f>
        <v>10.966242038216564</v>
      </c>
      <c r="AD137" s="105">
        <f t="shared" ref="AD137:AD147" si="144">($R$149-(3*$R$152))</f>
        <v>-24.585254152183897</v>
      </c>
      <c r="AE137" s="105">
        <f t="shared" ref="AE137:AE147" si="145">($R$149+(3*$R$152))</f>
        <v>36.517738228617027</v>
      </c>
      <c r="AF137" s="105">
        <f t="shared" ref="AF137:AF147" si="146">$S$149</f>
        <v>-2.1480892356281527</v>
      </c>
      <c r="AG137" s="105">
        <f t="shared" ref="AG137:AG147" si="147">$S$149-5</f>
        <v>-7.1480892356281522</v>
      </c>
      <c r="AH137" s="105">
        <f t="shared" ref="AH137:AH147" si="148">$S$149+5</f>
        <v>2.8519107643718473</v>
      </c>
      <c r="AI137" s="105">
        <f t="shared" ref="AI137:AI147" si="149">($S$149-(3*$S$152))</f>
        <v>-8.9222395448011032</v>
      </c>
      <c r="AJ137" s="105">
        <f t="shared" ref="AJ137:AJ147" si="150">($S$149+(3*$S$152))</f>
        <v>4.6260610735447987</v>
      </c>
      <c r="AK137" s="105">
        <f t="shared" ref="AK137:AK147" si="151">$T$149</f>
        <v>-2.2269104787788496</v>
      </c>
      <c r="AL137" s="105">
        <f t="shared" ref="AL137:AL147" si="152">$T$149-5</f>
        <v>-7.2269104787788496</v>
      </c>
      <c r="AM137" s="105">
        <f t="shared" ref="AM137:AM147" si="153">$T$149+5</f>
        <v>2.7730895212211504</v>
      </c>
      <c r="AN137" s="105">
        <f t="shared" ref="AN137:AN147" si="154">($T$149-(3*$T$152))</f>
        <v>-9.1181820454979317</v>
      </c>
      <c r="AO137" s="105">
        <f t="shared" ref="AO137:AO147" si="155">($T$149+(3*$T$152))</f>
        <v>4.6643610879402324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>
      <c r="A138" s="99" t="s">
        <v>30</v>
      </c>
      <c r="B138" s="98" t="s">
        <v>91</v>
      </c>
      <c r="C138" s="165" t="s">
        <v>137</v>
      </c>
      <c r="D138" s="87">
        <v>9</v>
      </c>
      <c r="E138" s="100">
        <v>446.54810000000003</v>
      </c>
      <c r="F138" s="100">
        <f t="shared" si="108"/>
        <v>449.90000000000003</v>
      </c>
      <c r="G138" s="125">
        <v>2.6011000000000002</v>
      </c>
      <c r="H138" s="125">
        <v>0.75080000000000002</v>
      </c>
      <c r="I138" s="101">
        <f t="shared" si="128"/>
        <v>3.3519000000000001</v>
      </c>
      <c r="J138" s="100">
        <f t="shared" si="129"/>
        <v>7485.043660916931</v>
      </c>
      <c r="K138" s="166">
        <v>450</v>
      </c>
      <c r="L138" s="169">
        <v>450.1</v>
      </c>
      <c r="M138" s="170">
        <v>2.4161999999999999</v>
      </c>
      <c r="N138" s="170">
        <v>0.87319999999999998</v>
      </c>
      <c r="O138" s="170">
        <v>3.2894000000000001</v>
      </c>
      <c r="P138" s="171">
        <v>7328.5</v>
      </c>
      <c r="Q138" s="103">
        <f t="shared" si="135"/>
        <v>-7.1085310061128091</v>
      </c>
      <c r="R138" s="103">
        <f t="shared" si="134"/>
        <v>16.302610548747996</v>
      </c>
      <c r="S138" s="103">
        <f t="shared" si="130"/>
        <v>-1.8646140994659746</v>
      </c>
      <c r="T138" s="103">
        <f t="shared" si="131"/>
        <v>-2.0914194760722893</v>
      </c>
      <c r="U138" s="104"/>
      <c r="V138" s="105">
        <f t="shared" si="136"/>
        <v>-4.56216767367515</v>
      </c>
      <c r="W138" s="105">
        <f t="shared" si="137"/>
        <v>-9.56216767367515</v>
      </c>
      <c r="X138" s="105">
        <f t="shared" si="138"/>
        <v>0.43783232632485003</v>
      </c>
      <c r="Y138" s="105">
        <f t="shared" si="139"/>
        <v>-13.333842346214103</v>
      </c>
      <c r="Z138" s="105">
        <f t="shared" si="140"/>
        <v>4.2095069988638034</v>
      </c>
      <c r="AA138" s="105">
        <f t="shared" si="141"/>
        <v>5.9662420382165644</v>
      </c>
      <c r="AB138" s="105">
        <f t="shared" si="142"/>
        <v>0.9662420382165644</v>
      </c>
      <c r="AC138" s="105">
        <f t="shared" si="143"/>
        <v>10.966242038216564</v>
      </c>
      <c r="AD138" s="105">
        <f t="shared" si="144"/>
        <v>-24.585254152183897</v>
      </c>
      <c r="AE138" s="105">
        <f t="shared" si="145"/>
        <v>36.517738228617027</v>
      </c>
      <c r="AF138" s="105">
        <f t="shared" si="146"/>
        <v>-2.1480892356281527</v>
      </c>
      <c r="AG138" s="105">
        <f t="shared" si="147"/>
        <v>-7.1480892356281522</v>
      </c>
      <c r="AH138" s="105">
        <f t="shared" si="148"/>
        <v>2.8519107643718473</v>
      </c>
      <c r="AI138" s="105">
        <f t="shared" si="149"/>
        <v>-8.9222395448011032</v>
      </c>
      <c r="AJ138" s="105">
        <f t="shared" si="150"/>
        <v>4.6260610735447987</v>
      </c>
      <c r="AK138" s="105">
        <f t="shared" si="151"/>
        <v>-2.2269104787788496</v>
      </c>
      <c r="AL138" s="105">
        <f t="shared" si="152"/>
        <v>-7.2269104787788496</v>
      </c>
      <c r="AM138" s="105">
        <f t="shared" si="153"/>
        <v>2.7730895212211504</v>
      </c>
      <c r="AN138" s="105">
        <f t="shared" si="154"/>
        <v>-9.1181820454979317</v>
      </c>
      <c r="AO138" s="105">
        <f t="shared" si="155"/>
        <v>4.6643610879402324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A139" s="99" t="s">
        <v>80</v>
      </c>
      <c r="B139" s="98" t="s">
        <v>92</v>
      </c>
      <c r="C139" s="133" t="s">
        <v>131</v>
      </c>
      <c r="D139" s="134">
        <v>1</v>
      </c>
      <c r="E139" s="100">
        <v>447.26869999999997</v>
      </c>
      <c r="F139" s="100">
        <f t="shared" si="108"/>
        <v>447.29999999999995</v>
      </c>
      <c r="G139" s="125">
        <v>2.1100000000000001E-2</v>
      </c>
      <c r="H139" s="125">
        <v>1.0200000000000001E-2</v>
      </c>
      <c r="I139" s="101">
        <f t="shared" si="128"/>
        <v>3.1300000000000001E-2</v>
      </c>
      <c r="J139" s="100">
        <f t="shared" si="129"/>
        <v>69.978456861724311</v>
      </c>
      <c r="K139" s="172">
        <v>450</v>
      </c>
      <c r="L139" s="172">
        <v>450</v>
      </c>
      <c r="M139" s="173">
        <v>1.9699999999999999E-2</v>
      </c>
      <c r="N139" s="173">
        <v>8.6E-3</v>
      </c>
      <c r="O139" s="173">
        <v>2.8299999999999999E-2</v>
      </c>
      <c r="P139" s="174">
        <v>62.9</v>
      </c>
      <c r="Q139" s="103">
        <f t="shared" ref="Q139" si="156">((M139-G139)/G139)*100</f>
        <v>-6.6350710900474024</v>
      </c>
      <c r="R139" s="103">
        <f t="shared" ref="R139" si="157">((N139-H139)/H139)*100</f>
        <v>-15.686274509803926</v>
      </c>
      <c r="S139" s="103">
        <f t="shared" si="130"/>
        <v>-9.5846645367412222</v>
      </c>
      <c r="T139" s="103">
        <f t="shared" si="131"/>
        <v>-10.115194274305258</v>
      </c>
      <c r="U139" s="104"/>
      <c r="V139" s="105">
        <f t="shared" si="136"/>
        <v>-4.56216767367515</v>
      </c>
      <c r="W139" s="105">
        <f t="shared" si="137"/>
        <v>-9.56216767367515</v>
      </c>
      <c r="X139" s="105">
        <f t="shared" si="138"/>
        <v>0.43783232632485003</v>
      </c>
      <c r="Y139" s="105">
        <f t="shared" si="139"/>
        <v>-13.333842346214103</v>
      </c>
      <c r="Z139" s="105">
        <f t="shared" si="140"/>
        <v>4.2095069988638034</v>
      </c>
      <c r="AA139" s="105">
        <f t="shared" si="141"/>
        <v>5.9662420382165644</v>
      </c>
      <c r="AB139" s="105">
        <f t="shared" si="142"/>
        <v>0.9662420382165644</v>
      </c>
      <c r="AC139" s="105">
        <f t="shared" si="143"/>
        <v>10.966242038216564</v>
      </c>
      <c r="AD139" s="105">
        <f t="shared" si="144"/>
        <v>-24.585254152183897</v>
      </c>
      <c r="AE139" s="105">
        <f t="shared" si="145"/>
        <v>36.517738228617027</v>
      </c>
      <c r="AF139" s="105">
        <f t="shared" si="146"/>
        <v>-2.1480892356281527</v>
      </c>
      <c r="AG139" s="105">
        <f t="shared" si="147"/>
        <v>-7.1480892356281522</v>
      </c>
      <c r="AH139" s="105">
        <f t="shared" si="148"/>
        <v>2.8519107643718473</v>
      </c>
      <c r="AI139" s="105">
        <f t="shared" si="149"/>
        <v>-8.9222395448011032</v>
      </c>
      <c r="AJ139" s="105">
        <f t="shared" si="150"/>
        <v>4.6260610735447987</v>
      </c>
      <c r="AK139" s="105">
        <f t="shared" si="151"/>
        <v>-2.2269104787788496</v>
      </c>
      <c r="AL139" s="105">
        <f t="shared" si="152"/>
        <v>-7.2269104787788496</v>
      </c>
      <c r="AM139" s="105">
        <f t="shared" si="153"/>
        <v>2.7730895212211504</v>
      </c>
      <c r="AN139" s="105">
        <f t="shared" si="154"/>
        <v>-9.1181820454979317</v>
      </c>
      <c r="AO139" s="105">
        <f t="shared" si="155"/>
        <v>4.6643610879402324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>
      <c r="A140" s="99" t="s">
        <v>80</v>
      </c>
      <c r="B140" s="98" t="s">
        <v>92</v>
      </c>
      <c r="C140" s="133" t="s">
        <v>131</v>
      </c>
      <c r="D140" s="87">
        <v>2</v>
      </c>
      <c r="E140" s="100">
        <v>446.95439999999996</v>
      </c>
      <c r="F140" s="100">
        <f t="shared" si="108"/>
        <v>446.99999999999994</v>
      </c>
      <c r="G140" s="125">
        <v>3.0200000000000001E-2</v>
      </c>
      <c r="H140" s="125">
        <v>1.54E-2</v>
      </c>
      <c r="I140" s="101">
        <f t="shared" si="128"/>
        <v>4.5600000000000002E-2</v>
      </c>
      <c r="J140" s="100">
        <f t="shared" si="129"/>
        <v>102.01990273876832</v>
      </c>
      <c r="K140" s="172">
        <v>449.2</v>
      </c>
      <c r="L140" s="172">
        <v>449.2</v>
      </c>
      <c r="M140" s="173">
        <v>2.8400000000000002E-2</v>
      </c>
      <c r="N140" s="173">
        <v>1.4800000000000001E-2</v>
      </c>
      <c r="O140" s="173">
        <v>4.3200000000000002E-2</v>
      </c>
      <c r="P140" s="174">
        <v>96.2</v>
      </c>
      <c r="Q140" s="103">
        <f t="shared" si="135"/>
        <v>-5.9602649006622501</v>
      </c>
      <c r="R140" s="103">
        <f t="shared" si="134"/>
        <v>-3.8961038961038947</v>
      </c>
      <c r="S140" s="103">
        <f t="shared" si="130"/>
        <v>-5.2631578947368407</v>
      </c>
      <c r="T140" s="103">
        <f t="shared" si="131"/>
        <v>-5.7046738749307924</v>
      </c>
      <c r="U140" s="104"/>
      <c r="V140" s="105">
        <f t="shared" si="136"/>
        <v>-4.56216767367515</v>
      </c>
      <c r="W140" s="105">
        <f t="shared" si="137"/>
        <v>-9.56216767367515</v>
      </c>
      <c r="X140" s="105">
        <f t="shared" si="138"/>
        <v>0.43783232632485003</v>
      </c>
      <c r="Y140" s="105">
        <f t="shared" si="139"/>
        <v>-13.333842346214103</v>
      </c>
      <c r="Z140" s="105">
        <f t="shared" si="140"/>
        <v>4.2095069988638034</v>
      </c>
      <c r="AA140" s="105">
        <f t="shared" si="141"/>
        <v>5.9662420382165644</v>
      </c>
      <c r="AB140" s="105">
        <f t="shared" si="142"/>
        <v>0.9662420382165644</v>
      </c>
      <c r="AC140" s="105">
        <f t="shared" si="143"/>
        <v>10.966242038216564</v>
      </c>
      <c r="AD140" s="105">
        <f t="shared" si="144"/>
        <v>-24.585254152183897</v>
      </c>
      <c r="AE140" s="105">
        <f t="shared" si="145"/>
        <v>36.517738228617027</v>
      </c>
      <c r="AF140" s="105">
        <f t="shared" si="146"/>
        <v>-2.1480892356281527</v>
      </c>
      <c r="AG140" s="105">
        <f t="shared" si="147"/>
        <v>-7.1480892356281522</v>
      </c>
      <c r="AH140" s="105">
        <f t="shared" si="148"/>
        <v>2.8519107643718473</v>
      </c>
      <c r="AI140" s="105">
        <f t="shared" si="149"/>
        <v>-8.9222395448011032</v>
      </c>
      <c r="AJ140" s="105">
        <f t="shared" si="150"/>
        <v>4.6260610735447987</v>
      </c>
      <c r="AK140" s="105">
        <f t="shared" si="151"/>
        <v>-2.2269104787788496</v>
      </c>
      <c r="AL140" s="105">
        <f t="shared" si="152"/>
        <v>-7.2269104787788496</v>
      </c>
      <c r="AM140" s="105">
        <f t="shared" si="153"/>
        <v>2.7730895212211504</v>
      </c>
      <c r="AN140" s="105">
        <f t="shared" si="154"/>
        <v>-9.1181820454979317</v>
      </c>
      <c r="AO140" s="105">
        <f t="shared" si="155"/>
        <v>4.6643610879402324</v>
      </c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>
      <c r="A141" s="99" t="s">
        <v>80</v>
      </c>
      <c r="B141" s="98" t="s">
        <v>92</v>
      </c>
      <c r="C141" s="133" t="s">
        <v>131</v>
      </c>
      <c r="D141" s="87">
        <v>3</v>
      </c>
      <c r="E141" s="100">
        <v>447.30929999999995</v>
      </c>
      <c r="F141" s="100">
        <f t="shared" si="108"/>
        <v>447.39999999999992</v>
      </c>
      <c r="G141" s="125">
        <v>7.0300000000000001E-2</v>
      </c>
      <c r="H141" s="125">
        <v>2.0400000000000001E-2</v>
      </c>
      <c r="I141" s="101">
        <f t="shared" si="128"/>
        <v>9.0700000000000003E-2</v>
      </c>
      <c r="J141" s="100">
        <f t="shared" si="129"/>
        <v>202.75245837578652</v>
      </c>
      <c r="K141" s="172">
        <v>448.9</v>
      </c>
      <c r="L141" s="172">
        <v>448.9</v>
      </c>
      <c r="M141" s="173">
        <v>6.54E-2</v>
      </c>
      <c r="N141" s="173">
        <v>1.9599999999999999E-2</v>
      </c>
      <c r="O141" s="173">
        <v>8.5000000000000006E-2</v>
      </c>
      <c r="P141" s="174">
        <v>189.4</v>
      </c>
      <c r="Q141" s="103">
        <f t="shared" si="135"/>
        <v>-6.9701280227596047</v>
      </c>
      <c r="R141" s="103">
        <f t="shared" si="134"/>
        <v>-3.92156862745099</v>
      </c>
      <c r="S141" s="103">
        <f t="shared" si="130"/>
        <v>-6.2844542447629506</v>
      </c>
      <c r="T141" s="103">
        <f t="shared" si="131"/>
        <v>-6.5855962895595228</v>
      </c>
      <c r="U141" s="104"/>
      <c r="V141" s="105">
        <f t="shared" si="136"/>
        <v>-4.56216767367515</v>
      </c>
      <c r="W141" s="105">
        <f t="shared" si="137"/>
        <v>-9.56216767367515</v>
      </c>
      <c r="X141" s="105">
        <f t="shared" si="138"/>
        <v>0.43783232632485003</v>
      </c>
      <c r="Y141" s="105">
        <f t="shared" si="139"/>
        <v>-13.333842346214103</v>
      </c>
      <c r="Z141" s="105">
        <f t="shared" si="140"/>
        <v>4.2095069988638034</v>
      </c>
      <c r="AA141" s="105">
        <f t="shared" si="141"/>
        <v>5.9662420382165644</v>
      </c>
      <c r="AB141" s="105">
        <f t="shared" si="142"/>
        <v>0.9662420382165644</v>
      </c>
      <c r="AC141" s="105">
        <f t="shared" si="143"/>
        <v>10.966242038216564</v>
      </c>
      <c r="AD141" s="105">
        <f t="shared" si="144"/>
        <v>-24.585254152183897</v>
      </c>
      <c r="AE141" s="105">
        <f t="shared" si="145"/>
        <v>36.517738228617027</v>
      </c>
      <c r="AF141" s="105">
        <f t="shared" si="146"/>
        <v>-2.1480892356281527</v>
      </c>
      <c r="AG141" s="105">
        <f t="shared" si="147"/>
        <v>-7.1480892356281522</v>
      </c>
      <c r="AH141" s="105">
        <f t="shared" si="148"/>
        <v>2.8519107643718473</v>
      </c>
      <c r="AI141" s="105">
        <f t="shared" si="149"/>
        <v>-8.9222395448011032</v>
      </c>
      <c r="AJ141" s="105">
        <f t="shared" si="150"/>
        <v>4.6260610735447987</v>
      </c>
      <c r="AK141" s="105">
        <f t="shared" si="151"/>
        <v>-2.2269104787788496</v>
      </c>
      <c r="AL141" s="105">
        <f t="shared" si="152"/>
        <v>-7.2269104787788496</v>
      </c>
      <c r="AM141" s="105">
        <f t="shared" si="153"/>
        <v>2.7730895212211504</v>
      </c>
      <c r="AN141" s="105">
        <f t="shared" si="154"/>
        <v>-9.1181820454979317</v>
      </c>
      <c r="AO141" s="105">
        <f t="shared" si="155"/>
        <v>4.6643610879402324</v>
      </c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>
      <c r="A142" s="99" t="s">
        <v>80</v>
      </c>
      <c r="B142" s="98" t="s">
        <v>92</v>
      </c>
      <c r="C142" s="133" t="s">
        <v>131</v>
      </c>
      <c r="D142" s="87">
        <v>4</v>
      </c>
      <c r="E142" s="100">
        <v>447.22840000000002</v>
      </c>
      <c r="F142" s="100">
        <f t="shared" si="108"/>
        <v>447.5</v>
      </c>
      <c r="G142" s="125">
        <v>0.22059999999999999</v>
      </c>
      <c r="H142" s="125">
        <v>5.0999999999999997E-2</v>
      </c>
      <c r="I142" s="101">
        <f t="shared" si="128"/>
        <v>0.27160000000000001</v>
      </c>
      <c r="J142" s="100">
        <f t="shared" si="129"/>
        <v>607.15681212607865</v>
      </c>
      <c r="K142" s="172">
        <v>447.1</v>
      </c>
      <c r="L142" s="172">
        <v>447.1</v>
      </c>
      <c r="M142" s="173">
        <v>0.2051</v>
      </c>
      <c r="N142" s="173">
        <v>0.05</v>
      </c>
      <c r="O142" s="173">
        <v>0.25509999999999999</v>
      </c>
      <c r="P142" s="174">
        <v>570.6</v>
      </c>
      <c r="Q142" s="103">
        <f t="shared" si="135"/>
        <v>-7.0262919310970018</v>
      </c>
      <c r="R142" s="103">
        <f t="shared" si="134"/>
        <v>-1.9607843137254783</v>
      </c>
      <c r="S142" s="103">
        <f t="shared" si="130"/>
        <v>-6.0751104565537606</v>
      </c>
      <c r="T142" s="103">
        <f t="shared" si="131"/>
        <v>-6.0209836068655438</v>
      </c>
      <c r="U142" s="107"/>
      <c r="V142" s="105">
        <f t="shared" si="136"/>
        <v>-4.56216767367515</v>
      </c>
      <c r="W142" s="105">
        <f t="shared" si="137"/>
        <v>-9.56216767367515</v>
      </c>
      <c r="X142" s="105">
        <f t="shared" si="138"/>
        <v>0.43783232632485003</v>
      </c>
      <c r="Y142" s="105">
        <f t="shared" si="139"/>
        <v>-13.333842346214103</v>
      </c>
      <c r="Z142" s="105">
        <f t="shared" si="140"/>
        <v>4.2095069988638034</v>
      </c>
      <c r="AA142" s="105">
        <f t="shared" si="141"/>
        <v>5.9662420382165644</v>
      </c>
      <c r="AB142" s="105">
        <f t="shared" si="142"/>
        <v>0.9662420382165644</v>
      </c>
      <c r="AC142" s="105">
        <f t="shared" si="143"/>
        <v>10.966242038216564</v>
      </c>
      <c r="AD142" s="105">
        <f t="shared" si="144"/>
        <v>-24.585254152183897</v>
      </c>
      <c r="AE142" s="105">
        <f t="shared" si="145"/>
        <v>36.517738228617027</v>
      </c>
      <c r="AF142" s="105">
        <f t="shared" si="146"/>
        <v>-2.1480892356281527</v>
      </c>
      <c r="AG142" s="105">
        <f t="shared" si="147"/>
        <v>-7.1480892356281522</v>
      </c>
      <c r="AH142" s="105">
        <f t="shared" si="148"/>
        <v>2.8519107643718473</v>
      </c>
      <c r="AI142" s="105">
        <f t="shared" si="149"/>
        <v>-8.9222395448011032</v>
      </c>
      <c r="AJ142" s="105">
        <f t="shared" si="150"/>
        <v>4.6260610735447987</v>
      </c>
      <c r="AK142" s="105">
        <f t="shared" si="151"/>
        <v>-2.2269104787788496</v>
      </c>
      <c r="AL142" s="105">
        <f t="shared" si="152"/>
        <v>-7.2269104787788496</v>
      </c>
      <c r="AM142" s="105">
        <f t="shared" si="153"/>
        <v>2.7730895212211504</v>
      </c>
      <c r="AN142" s="105">
        <f t="shared" si="154"/>
        <v>-9.1181820454979317</v>
      </c>
      <c r="AO142" s="105">
        <f t="shared" si="155"/>
        <v>4.6643610879402324</v>
      </c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>
      <c r="A143" s="99" t="s">
        <v>80</v>
      </c>
      <c r="B143" s="98" t="s">
        <v>92</v>
      </c>
      <c r="C143" s="133" t="s">
        <v>131</v>
      </c>
      <c r="D143" s="87">
        <v>5</v>
      </c>
      <c r="E143" s="100">
        <v>446.65929999999997</v>
      </c>
      <c r="F143" s="100">
        <f t="shared" si="108"/>
        <v>447.09999999999997</v>
      </c>
      <c r="G143" s="125">
        <v>0.36</v>
      </c>
      <c r="H143" s="125">
        <v>8.0699999999999994E-2</v>
      </c>
      <c r="I143" s="101">
        <f t="shared" si="128"/>
        <v>0.44069999999999998</v>
      </c>
      <c r="J143" s="100">
        <f t="shared" si="129"/>
        <v>986.29082913106799</v>
      </c>
      <c r="K143" s="172">
        <v>447</v>
      </c>
      <c r="L143" s="172">
        <v>447</v>
      </c>
      <c r="M143" s="173">
        <v>0.34060000000000001</v>
      </c>
      <c r="N143" s="173">
        <v>7.8799999999999995E-2</v>
      </c>
      <c r="O143" s="173">
        <v>0.4194</v>
      </c>
      <c r="P143" s="174">
        <v>938.3</v>
      </c>
      <c r="Q143" s="103">
        <f t="shared" si="135"/>
        <v>-5.3888888888888813</v>
      </c>
      <c r="R143" s="103">
        <f t="shared" si="134"/>
        <v>-2.3543990086741005</v>
      </c>
      <c r="S143" s="103">
        <f t="shared" si="130"/>
        <v>-4.8332198774676618</v>
      </c>
      <c r="T143" s="103">
        <f t="shared" si="131"/>
        <v>-4.8657888437783035</v>
      </c>
      <c r="U143" s="104"/>
      <c r="V143" s="105">
        <f t="shared" si="136"/>
        <v>-4.56216767367515</v>
      </c>
      <c r="W143" s="105">
        <f t="shared" si="137"/>
        <v>-9.56216767367515</v>
      </c>
      <c r="X143" s="105">
        <f t="shared" si="138"/>
        <v>0.43783232632485003</v>
      </c>
      <c r="Y143" s="105">
        <f t="shared" si="139"/>
        <v>-13.333842346214103</v>
      </c>
      <c r="Z143" s="105">
        <f t="shared" si="140"/>
        <v>4.2095069988638034</v>
      </c>
      <c r="AA143" s="105">
        <f t="shared" si="141"/>
        <v>5.9662420382165644</v>
      </c>
      <c r="AB143" s="105">
        <f t="shared" si="142"/>
        <v>0.9662420382165644</v>
      </c>
      <c r="AC143" s="105">
        <f t="shared" si="143"/>
        <v>10.966242038216564</v>
      </c>
      <c r="AD143" s="105">
        <f t="shared" si="144"/>
        <v>-24.585254152183897</v>
      </c>
      <c r="AE143" s="105">
        <f t="shared" si="145"/>
        <v>36.517738228617027</v>
      </c>
      <c r="AF143" s="105">
        <f t="shared" si="146"/>
        <v>-2.1480892356281527</v>
      </c>
      <c r="AG143" s="105">
        <f t="shared" si="147"/>
        <v>-7.1480892356281522</v>
      </c>
      <c r="AH143" s="105">
        <f t="shared" si="148"/>
        <v>2.8519107643718473</v>
      </c>
      <c r="AI143" s="105">
        <f t="shared" si="149"/>
        <v>-8.9222395448011032</v>
      </c>
      <c r="AJ143" s="105">
        <f t="shared" si="150"/>
        <v>4.6260610735447987</v>
      </c>
      <c r="AK143" s="105">
        <f t="shared" si="151"/>
        <v>-2.2269104787788496</v>
      </c>
      <c r="AL143" s="105">
        <f t="shared" si="152"/>
        <v>-7.2269104787788496</v>
      </c>
      <c r="AM143" s="105">
        <f t="shared" si="153"/>
        <v>2.7730895212211504</v>
      </c>
      <c r="AN143" s="105">
        <f t="shared" si="154"/>
        <v>-9.1181820454979317</v>
      </c>
      <c r="AO143" s="105">
        <f t="shared" si="155"/>
        <v>4.6643610879402324</v>
      </c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>
      <c r="A144" s="99" t="s">
        <v>80</v>
      </c>
      <c r="B144" s="98" t="s">
        <v>92</v>
      </c>
      <c r="C144" s="133" t="s">
        <v>131</v>
      </c>
      <c r="D144" s="87">
        <v>6</v>
      </c>
      <c r="E144" s="100">
        <v>446.56739999999996</v>
      </c>
      <c r="F144" s="100">
        <f t="shared" si="108"/>
        <v>447.2</v>
      </c>
      <c r="G144" s="125">
        <v>0.50129999999999997</v>
      </c>
      <c r="H144" s="125">
        <v>0.1313</v>
      </c>
      <c r="I144" s="101">
        <f t="shared" si="128"/>
        <v>0.63259999999999994</v>
      </c>
      <c r="J144" s="100">
        <f t="shared" si="129"/>
        <v>1415.8266019181417</v>
      </c>
      <c r="K144" s="172">
        <v>447.7</v>
      </c>
      <c r="L144" s="172">
        <v>447.7</v>
      </c>
      <c r="M144" s="173">
        <v>0.4819</v>
      </c>
      <c r="N144" s="173">
        <v>0.13009999999999999</v>
      </c>
      <c r="O144" s="173">
        <v>0.61199999999999999</v>
      </c>
      <c r="P144" s="174">
        <v>1367</v>
      </c>
      <c r="Q144" s="103">
        <f t="shared" si="135"/>
        <v>-3.8699381607819618</v>
      </c>
      <c r="R144" s="103">
        <f t="shared" si="134"/>
        <v>-0.91393754760091905</v>
      </c>
      <c r="S144" s="103">
        <f t="shared" si="130"/>
        <v>-3.2564021498577227</v>
      </c>
      <c r="T144" s="103">
        <f t="shared" si="131"/>
        <v>-3.4486286563617408</v>
      </c>
      <c r="U144" s="107"/>
      <c r="V144" s="105">
        <f t="shared" si="136"/>
        <v>-4.56216767367515</v>
      </c>
      <c r="W144" s="105">
        <f t="shared" si="137"/>
        <v>-9.56216767367515</v>
      </c>
      <c r="X144" s="105">
        <f t="shared" si="138"/>
        <v>0.43783232632485003</v>
      </c>
      <c r="Y144" s="105">
        <f t="shared" si="139"/>
        <v>-13.333842346214103</v>
      </c>
      <c r="Z144" s="105">
        <f t="shared" si="140"/>
        <v>4.2095069988638034</v>
      </c>
      <c r="AA144" s="105">
        <f t="shared" si="141"/>
        <v>5.9662420382165644</v>
      </c>
      <c r="AB144" s="105">
        <f t="shared" si="142"/>
        <v>0.9662420382165644</v>
      </c>
      <c r="AC144" s="105">
        <f t="shared" si="143"/>
        <v>10.966242038216564</v>
      </c>
      <c r="AD144" s="105">
        <f t="shared" si="144"/>
        <v>-24.585254152183897</v>
      </c>
      <c r="AE144" s="105">
        <f t="shared" si="145"/>
        <v>36.517738228617027</v>
      </c>
      <c r="AF144" s="105">
        <f t="shared" si="146"/>
        <v>-2.1480892356281527</v>
      </c>
      <c r="AG144" s="105">
        <f t="shared" si="147"/>
        <v>-7.1480892356281522</v>
      </c>
      <c r="AH144" s="105">
        <f t="shared" si="148"/>
        <v>2.8519107643718473</v>
      </c>
      <c r="AI144" s="105">
        <f t="shared" si="149"/>
        <v>-8.9222395448011032</v>
      </c>
      <c r="AJ144" s="105">
        <f t="shared" si="150"/>
        <v>4.6260610735447987</v>
      </c>
      <c r="AK144" s="105">
        <f t="shared" si="151"/>
        <v>-2.2269104787788496</v>
      </c>
      <c r="AL144" s="105">
        <f t="shared" si="152"/>
        <v>-7.2269104787788496</v>
      </c>
      <c r="AM144" s="105">
        <f t="shared" si="153"/>
        <v>2.7730895212211504</v>
      </c>
      <c r="AN144" s="105">
        <f t="shared" si="154"/>
        <v>-9.1181820454979317</v>
      </c>
      <c r="AO144" s="105">
        <f t="shared" si="155"/>
        <v>4.6643610879402324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>
      <c r="A145" s="99" t="s">
        <v>80</v>
      </c>
      <c r="B145" s="98" t="s">
        <v>92</v>
      </c>
      <c r="C145" s="133" t="s">
        <v>131</v>
      </c>
      <c r="D145" s="87">
        <v>7</v>
      </c>
      <c r="E145" s="100">
        <v>446.73759999999993</v>
      </c>
      <c r="F145" s="100">
        <f t="shared" si="108"/>
        <v>448.69999999999993</v>
      </c>
      <c r="G145" s="125">
        <v>1.6009</v>
      </c>
      <c r="H145" s="125">
        <v>0.36149999999999999</v>
      </c>
      <c r="I145" s="101">
        <f t="shared" si="128"/>
        <v>1.9623999999999999</v>
      </c>
      <c r="J145" s="100">
        <f t="shared" si="129"/>
        <v>4385.4654438998414</v>
      </c>
      <c r="K145" s="172">
        <v>447.1</v>
      </c>
      <c r="L145" s="172">
        <v>447.1</v>
      </c>
      <c r="M145" s="173">
        <v>1.4865999999999999</v>
      </c>
      <c r="N145" s="173">
        <v>0.43880000000000002</v>
      </c>
      <c r="O145" s="173">
        <v>1.9254</v>
      </c>
      <c r="P145" s="174">
        <v>4306.3999999999996</v>
      </c>
      <c r="Q145" s="103">
        <f t="shared" si="135"/>
        <v>-7.139733899681433</v>
      </c>
      <c r="R145" s="103">
        <f t="shared" si="134"/>
        <v>21.383125864453675</v>
      </c>
      <c r="S145" s="103">
        <f t="shared" si="130"/>
        <v>-1.8854463921728455</v>
      </c>
      <c r="T145" s="103">
        <f t="shared" si="131"/>
        <v>-1.8028974326960288</v>
      </c>
      <c r="U145" s="104"/>
      <c r="V145" s="105">
        <f t="shared" si="136"/>
        <v>-4.56216767367515</v>
      </c>
      <c r="W145" s="105">
        <f t="shared" si="137"/>
        <v>-9.56216767367515</v>
      </c>
      <c r="X145" s="105">
        <f t="shared" si="138"/>
        <v>0.43783232632485003</v>
      </c>
      <c r="Y145" s="105">
        <f t="shared" si="139"/>
        <v>-13.333842346214103</v>
      </c>
      <c r="Z145" s="105">
        <f t="shared" si="140"/>
        <v>4.2095069988638034</v>
      </c>
      <c r="AA145" s="105">
        <f t="shared" si="141"/>
        <v>5.9662420382165644</v>
      </c>
      <c r="AB145" s="105">
        <f t="shared" si="142"/>
        <v>0.9662420382165644</v>
      </c>
      <c r="AC145" s="105">
        <f t="shared" si="143"/>
        <v>10.966242038216564</v>
      </c>
      <c r="AD145" s="105">
        <f t="shared" si="144"/>
        <v>-24.585254152183897</v>
      </c>
      <c r="AE145" s="105">
        <f t="shared" si="145"/>
        <v>36.517738228617027</v>
      </c>
      <c r="AF145" s="105">
        <f t="shared" si="146"/>
        <v>-2.1480892356281527</v>
      </c>
      <c r="AG145" s="105">
        <f t="shared" si="147"/>
        <v>-7.1480892356281522</v>
      </c>
      <c r="AH145" s="105">
        <f t="shared" si="148"/>
        <v>2.8519107643718473</v>
      </c>
      <c r="AI145" s="105">
        <f t="shared" si="149"/>
        <v>-8.9222395448011032</v>
      </c>
      <c r="AJ145" s="105">
        <f t="shared" si="150"/>
        <v>4.6260610735447987</v>
      </c>
      <c r="AK145" s="105">
        <f t="shared" si="151"/>
        <v>-2.2269104787788496</v>
      </c>
      <c r="AL145" s="105">
        <f t="shared" si="152"/>
        <v>-7.2269104787788496</v>
      </c>
      <c r="AM145" s="105">
        <f t="shared" si="153"/>
        <v>2.7730895212211504</v>
      </c>
      <c r="AN145" s="105">
        <f t="shared" si="154"/>
        <v>-9.1181820454979317</v>
      </c>
      <c r="AO145" s="105">
        <f t="shared" si="155"/>
        <v>4.6643610879402324</v>
      </c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>
      <c r="A146" s="99" t="s">
        <v>80</v>
      </c>
      <c r="B146" s="98" t="s">
        <v>92</v>
      </c>
      <c r="C146" s="133" t="s">
        <v>131</v>
      </c>
      <c r="D146" s="87">
        <v>8</v>
      </c>
      <c r="E146" s="100">
        <v>446.81619999999998</v>
      </c>
      <c r="F146" s="128">
        <f t="shared" si="108"/>
        <v>449.4</v>
      </c>
      <c r="G146" s="175">
        <v>2.1019999999999999</v>
      </c>
      <c r="H146" s="175">
        <v>0.48180000000000001</v>
      </c>
      <c r="I146" s="129">
        <f t="shared" si="128"/>
        <v>2.5838000000000001</v>
      </c>
      <c r="J146" s="100">
        <f t="shared" si="129"/>
        <v>5770.0992414406765</v>
      </c>
      <c r="K146" s="172">
        <v>447.1</v>
      </c>
      <c r="L146" s="172">
        <v>447.1</v>
      </c>
      <c r="M146" s="173">
        <v>1.9607000000000001</v>
      </c>
      <c r="N146" s="173">
        <v>0.37409999999999999</v>
      </c>
      <c r="O146" s="173">
        <v>2.3348</v>
      </c>
      <c r="P146" s="174">
        <v>5222.1000000000004</v>
      </c>
      <c r="Q146" s="103">
        <f t="shared" si="135"/>
        <v>-6.7221693625118828</v>
      </c>
      <c r="R146" s="103">
        <f t="shared" si="134"/>
        <v>-22.35367372353674</v>
      </c>
      <c r="S146" s="103">
        <f t="shared" si="130"/>
        <v>-9.6369688056351155</v>
      </c>
      <c r="T146" s="103">
        <f t="shared" si="131"/>
        <v>-9.497223851974022</v>
      </c>
      <c r="U146" s="107"/>
      <c r="V146" s="105">
        <f t="shared" si="136"/>
        <v>-4.56216767367515</v>
      </c>
      <c r="W146" s="105">
        <f t="shared" si="137"/>
        <v>-9.56216767367515</v>
      </c>
      <c r="X146" s="105">
        <f t="shared" si="138"/>
        <v>0.43783232632485003</v>
      </c>
      <c r="Y146" s="105">
        <f t="shared" si="139"/>
        <v>-13.333842346214103</v>
      </c>
      <c r="Z146" s="105">
        <f t="shared" si="140"/>
        <v>4.2095069988638034</v>
      </c>
      <c r="AA146" s="105">
        <f t="shared" si="141"/>
        <v>5.9662420382165644</v>
      </c>
      <c r="AB146" s="105">
        <f t="shared" si="142"/>
        <v>0.9662420382165644</v>
      </c>
      <c r="AC146" s="105">
        <f t="shared" si="143"/>
        <v>10.966242038216564</v>
      </c>
      <c r="AD146" s="105">
        <f t="shared" si="144"/>
        <v>-24.585254152183897</v>
      </c>
      <c r="AE146" s="105">
        <f t="shared" si="145"/>
        <v>36.517738228617027</v>
      </c>
      <c r="AF146" s="105">
        <f t="shared" si="146"/>
        <v>-2.1480892356281527</v>
      </c>
      <c r="AG146" s="105">
        <f t="shared" si="147"/>
        <v>-7.1480892356281522</v>
      </c>
      <c r="AH146" s="105">
        <f t="shared" si="148"/>
        <v>2.8519107643718473</v>
      </c>
      <c r="AI146" s="105">
        <f t="shared" si="149"/>
        <v>-8.9222395448011032</v>
      </c>
      <c r="AJ146" s="105">
        <f t="shared" si="150"/>
        <v>4.6260610735447987</v>
      </c>
      <c r="AK146" s="105">
        <f t="shared" si="151"/>
        <v>-2.2269104787788496</v>
      </c>
      <c r="AL146" s="105">
        <f t="shared" si="152"/>
        <v>-7.2269104787788496</v>
      </c>
      <c r="AM146" s="105">
        <f t="shared" si="153"/>
        <v>2.7730895212211504</v>
      </c>
      <c r="AN146" s="105">
        <f t="shared" si="154"/>
        <v>-9.1181820454979317</v>
      </c>
      <c r="AO146" s="105">
        <f t="shared" si="155"/>
        <v>4.6643610879402324</v>
      </c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ht="13.5" thickBot="1">
      <c r="A147" s="99" t="s">
        <v>80</v>
      </c>
      <c r="B147" s="98" t="s">
        <v>92</v>
      </c>
      <c r="C147" s="133" t="s">
        <v>131</v>
      </c>
      <c r="D147" s="87">
        <v>9</v>
      </c>
      <c r="E147" s="100">
        <v>447.03629999999998</v>
      </c>
      <c r="F147" s="128">
        <f t="shared" si="108"/>
        <v>450.40000000000003</v>
      </c>
      <c r="G147" s="175">
        <v>2.6128999999999998</v>
      </c>
      <c r="H147" s="175">
        <v>0.75080000000000002</v>
      </c>
      <c r="I147" s="129">
        <f t="shared" si="128"/>
        <v>3.3636999999999997</v>
      </c>
      <c r="J147" s="100">
        <f t="shared" si="129"/>
        <v>7503.1395075945666</v>
      </c>
      <c r="K147" s="172">
        <v>447.9</v>
      </c>
      <c r="L147" s="172">
        <v>447.9</v>
      </c>
      <c r="M147" s="173">
        <v>2.4855</v>
      </c>
      <c r="N147" s="173">
        <v>0.83889999999999998</v>
      </c>
      <c r="O147" s="173">
        <v>3.3243999999999998</v>
      </c>
      <c r="P147" s="174">
        <v>7422.2</v>
      </c>
      <c r="Q147" s="103">
        <f t="shared" si="135"/>
        <v>-4.8758084886524449</v>
      </c>
      <c r="R147" s="103">
        <f t="shared" si="134"/>
        <v>11.734150239744267</v>
      </c>
      <c r="S147" s="103">
        <f t="shared" si="130"/>
        <v>-1.1683562743407527</v>
      </c>
      <c r="T147" s="103">
        <f t="shared" si="131"/>
        <v>-1.0787418721541959</v>
      </c>
      <c r="U147" s="107"/>
      <c r="V147" s="105">
        <f t="shared" si="136"/>
        <v>-4.56216767367515</v>
      </c>
      <c r="W147" s="105">
        <f t="shared" si="137"/>
        <v>-9.56216767367515</v>
      </c>
      <c r="X147" s="105">
        <f t="shared" si="138"/>
        <v>0.43783232632485003</v>
      </c>
      <c r="Y147" s="105">
        <f t="shared" si="139"/>
        <v>-13.333842346214103</v>
      </c>
      <c r="Z147" s="105">
        <f t="shared" si="140"/>
        <v>4.2095069988638034</v>
      </c>
      <c r="AA147" s="105">
        <f t="shared" si="141"/>
        <v>5.9662420382165644</v>
      </c>
      <c r="AB147" s="105">
        <f t="shared" si="142"/>
        <v>0.9662420382165644</v>
      </c>
      <c r="AC147" s="105">
        <f t="shared" si="143"/>
        <v>10.966242038216564</v>
      </c>
      <c r="AD147" s="105">
        <f t="shared" si="144"/>
        <v>-24.585254152183897</v>
      </c>
      <c r="AE147" s="105">
        <f t="shared" si="145"/>
        <v>36.517738228617027</v>
      </c>
      <c r="AF147" s="105">
        <f t="shared" si="146"/>
        <v>-2.1480892356281527</v>
      </c>
      <c r="AG147" s="105">
        <f t="shared" si="147"/>
        <v>-7.1480892356281522</v>
      </c>
      <c r="AH147" s="105">
        <f t="shared" si="148"/>
        <v>2.8519107643718473</v>
      </c>
      <c r="AI147" s="105">
        <f t="shared" si="149"/>
        <v>-8.9222395448011032</v>
      </c>
      <c r="AJ147" s="105">
        <f t="shared" si="150"/>
        <v>4.6260610735447987</v>
      </c>
      <c r="AK147" s="105">
        <f t="shared" si="151"/>
        <v>-2.2269104787788496</v>
      </c>
      <c r="AL147" s="105">
        <f t="shared" si="152"/>
        <v>-7.2269104787788496</v>
      </c>
      <c r="AM147" s="105">
        <f t="shared" si="153"/>
        <v>2.7730895212211504</v>
      </c>
      <c r="AN147" s="105">
        <f t="shared" si="154"/>
        <v>-9.1181820454979317</v>
      </c>
      <c r="AO147" s="105">
        <f t="shared" si="155"/>
        <v>4.6643610879402324</v>
      </c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>
      <c r="F148" s="130"/>
      <c r="G148" s="131"/>
      <c r="H148" s="131"/>
      <c r="I148" s="5"/>
      <c r="O148" s="25"/>
      <c r="P148" s="37"/>
      <c r="Q148" s="30"/>
      <c r="R148" s="30"/>
      <c r="S148" s="30"/>
      <c r="T148" s="38"/>
    </row>
    <row r="149" spans="1:128">
      <c r="F149" s="130"/>
      <c r="G149" s="131"/>
      <c r="H149" s="131"/>
      <c r="I149" s="5"/>
      <c r="O149" s="25"/>
      <c r="P149" s="39" t="s">
        <v>39</v>
      </c>
      <c r="Q149" s="19">
        <f>MEDIAN(Q4:Q147)</f>
        <v>-4.56216767367515</v>
      </c>
      <c r="R149" s="19">
        <f>MEDIAN(R4:R147)</f>
        <v>5.9662420382165644</v>
      </c>
      <c r="S149" s="19">
        <f>MEDIAN(S4:S147)</f>
        <v>-2.1480892356281527</v>
      </c>
      <c r="T149" s="40">
        <f>MEDIAN(T4:T147)</f>
        <v>-2.2269104787788496</v>
      </c>
    </row>
    <row r="150" spans="1:128">
      <c r="G150" s="131"/>
      <c r="H150" s="131"/>
      <c r="O150" s="25"/>
      <c r="P150" s="39" t="s">
        <v>40</v>
      </c>
      <c r="Q150" s="19">
        <f>PERCENTILE(Q4:Q147,0.25)</f>
        <v>-6.2590549396549191</v>
      </c>
      <c r="R150" s="19">
        <f>PERCENTILE(R4:R147,0.25)</f>
        <v>-0.44643209340855333</v>
      </c>
      <c r="S150" s="19">
        <f>PERCENTILE(S4:S147,0.25)</f>
        <v>-4.0110396257806373</v>
      </c>
      <c r="T150" s="40">
        <f>PERCENTILE(T4:T147,0.25)</f>
        <v>-4.0023425643005162</v>
      </c>
    </row>
    <row r="151" spans="1:128">
      <c r="O151" s="25"/>
      <c r="P151" s="39" t="s">
        <v>41</v>
      </c>
      <c r="Q151" s="19">
        <f>PERCENTILE(Q4:Q147,0.75)</f>
        <v>-2.3147252285699031</v>
      </c>
      <c r="R151" s="19">
        <f>PERCENTILE(R4:R147,0.75)</f>
        <v>13.291557360208186</v>
      </c>
      <c r="S151" s="19">
        <f>PERCENTILE(S4:S147,0.75)</f>
        <v>-0.96493003675586719</v>
      </c>
      <c r="T151" s="40">
        <f>PERCENTILE(T4:T147,0.75)</f>
        <v>-0.9035674497991687</v>
      </c>
    </row>
    <row r="152" spans="1:128">
      <c r="P152" s="39" t="s">
        <v>42</v>
      </c>
      <c r="Q152" s="19">
        <f>(Q151-Q150)/1.349</f>
        <v>2.9238915575129845</v>
      </c>
      <c r="R152" s="19">
        <f>(R151-R150)/1.349</f>
        <v>10.18383206346682</v>
      </c>
      <c r="S152" s="19">
        <f t="shared" ref="S152:T152" si="158">(S151-S150)/1.349</f>
        <v>2.2580501030576503</v>
      </c>
      <c r="T152" s="40">
        <f t="shared" si="158"/>
        <v>2.297090522239694</v>
      </c>
    </row>
    <row r="153" spans="1:128" ht="13.5" thickBot="1">
      <c r="P153" s="41"/>
      <c r="Q153" s="31"/>
      <c r="R153" s="31"/>
      <c r="S153" s="31"/>
      <c r="T153" s="42"/>
    </row>
    <row r="154" spans="1:128">
      <c r="Q154" s="19"/>
      <c r="R154" s="19"/>
      <c r="S154" s="19"/>
      <c r="T154" s="19"/>
    </row>
    <row r="155" spans="1:128" ht="13.7" customHeight="1">
      <c r="O155" s="202" t="s">
        <v>60</v>
      </c>
      <c r="P155" s="71" t="s">
        <v>58</v>
      </c>
      <c r="Q155" s="72">
        <f>MAX(Q4:Q147)</f>
        <v>9.608442099416834</v>
      </c>
      <c r="R155" s="72">
        <f>MAX(R4:R147)</f>
        <v>30.069348127600552</v>
      </c>
      <c r="S155" s="72">
        <f>MAX(S4:S147)</f>
        <v>30.195129870129868</v>
      </c>
      <c r="T155" s="72">
        <f>MAX(T4:T147)</f>
        <v>30.406734026200432</v>
      </c>
    </row>
    <row r="156" spans="1:128">
      <c r="O156" s="202"/>
      <c r="P156" s="71" t="s">
        <v>59</v>
      </c>
      <c r="Q156" s="72">
        <f>MIN(Q4:Q147)</f>
        <v>-11.296469853170889</v>
      </c>
      <c r="R156" s="72">
        <f>MIN(R4:R147)</f>
        <v>-22.35367372353674</v>
      </c>
      <c r="S156" s="72">
        <f>MIN(S4:S147)</f>
        <v>-17.841409691630695</v>
      </c>
      <c r="T156" s="72">
        <f>MIN(T4:T147)</f>
        <v>-17.831876042716534</v>
      </c>
    </row>
  </sheetData>
  <protectedRanges>
    <protectedRange sqref="K22:P30" name="Range3_1_1"/>
    <protectedRange algorithmName="SHA-512" hashValue="asPYMQGPLDeu1UukWilPj2rVglLULDrqAvkPciUWFv+2LhTOzRnp0Fn2srQpFTgGQvp8zz3KxNrOMNiFaHhCCQ==" saltValue="maIHI/dMzxkMePwLpmD0Iw==" spinCount="100000" sqref="G4:H12" name="data1_2"/>
    <protectedRange algorithmName="SHA-512" hashValue="asPYMQGPLDeu1UukWilPj2rVglLULDrqAvkPciUWFv+2LhTOzRnp0Fn2srQpFTgGQvp8zz3KxNrOMNiFaHhCCQ==" saltValue="maIHI/dMzxkMePwLpmD0Iw==" spinCount="100000" sqref="G13:H21" name="data1_4"/>
    <protectedRange algorithmName="SHA-512" hashValue="asPYMQGPLDeu1UukWilPj2rVglLULDrqAvkPciUWFv+2LhTOzRnp0Fn2srQpFTgGQvp8zz3KxNrOMNiFaHhCCQ==" saltValue="maIHI/dMzxkMePwLpmD0Iw==" spinCount="100000" sqref="G22:H30" name="data1_6"/>
    <protectedRange algorithmName="SHA-512" hashValue="asPYMQGPLDeu1UukWilPj2rVglLULDrqAvkPciUWFv+2LhTOzRnp0Fn2srQpFTgGQvp8zz3KxNrOMNiFaHhCCQ==" saltValue="maIHI/dMzxkMePwLpmD0Iw==" spinCount="100000" sqref="G31:H39" name="data1_7"/>
    <protectedRange algorithmName="SHA-512" hashValue="asPYMQGPLDeu1UukWilPj2rVglLULDrqAvkPciUWFv+2LhTOzRnp0Fn2srQpFTgGQvp8zz3KxNrOMNiFaHhCCQ==" saltValue="maIHI/dMzxkMePwLpmD0Iw==" spinCount="100000" sqref="G40:H48" name="data1_9"/>
    <protectedRange algorithmName="SHA-512" hashValue="asPYMQGPLDeu1UukWilPj2rVglLULDrqAvkPciUWFv+2LhTOzRnp0Fn2srQpFTgGQvp8zz3KxNrOMNiFaHhCCQ==" saltValue="maIHI/dMzxkMePwLpmD0Iw==" spinCount="100000" sqref="G49:H57" name="data1_11"/>
    <protectedRange algorithmName="SHA-512" hashValue="asPYMQGPLDeu1UukWilPj2rVglLULDrqAvkPciUWFv+2LhTOzRnp0Fn2srQpFTgGQvp8zz3KxNrOMNiFaHhCCQ==" saltValue="maIHI/dMzxkMePwLpmD0Iw==" spinCount="100000" sqref="G58:H66" name="data1_12"/>
    <protectedRange algorithmName="SHA-512" hashValue="asPYMQGPLDeu1UukWilPj2rVglLULDrqAvkPciUWFv+2LhTOzRnp0Fn2srQpFTgGQvp8zz3KxNrOMNiFaHhCCQ==" saltValue="maIHI/dMzxkMePwLpmD0Iw==" spinCount="100000" sqref="G67:H75" name="data1_13"/>
    <protectedRange algorithmName="SHA-512" hashValue="asPYMQGPLDeu1UukWilPj2rVglLULDrqAvkPciUWFv+2LhTOzRnp0Fn2srQpFTgGQvp8zz3KxNrOMNiFaHhCCQ==" saltValue="maIHI/dMzxkMePwLpmD0Iw==" spinCount="100000" sqref="G76:H84" name="data1_15"/>
    <protectedRange algorithmName="SHA-512" hashValue="asPYMQGPLDeu1UukWilPj2rVglLULDrqAvkPciUWFv+2LhTOzRnp0Fn2srQpFTgGQvp8zz3KxNrOMNiFaHhCCQ==" saltValue="maIHI/dMzxkMePwLpmD0Iw==" spinCount="100000" sqref="G85:H93" name="data1_17"/>
    <protectedRange algorithmName="SHA-512" hashValue="asPYMQGPLDeu1UukWilPj2rVglLULDrqAvkPciUWFv+2LhTOzRnp0Fn2srQpFTgGQvp8zz3KxNrOMNiFaHhCCQ==" saltValue="maIHI/dMzxkMePwLpmD0Iw==" spinCount="100000" sqref="G94:H102" name="data1_18"/>
    <protectedRange algorithmName="SHA-512" hashValue="asPYMQGPLDeu1UukWilPj2rVglLULDrqAvkPciUWFv+2LhTOzRnp0Fn2srQpFTgGQvp8zz3KxNrOMNiFaHhCCQ==" saltValue="maIHI/dMzxkMePwLpmD0Iw==" spinCount="100000" sqref="G103:H111" name="data1_20"/>
    <protectedRange algorithmName="SHA-512" hashValue="asPYMQGPLDeu1UukWilPj2rVglLULDrqAvkPciUWFv+2LhTOzRnp0Fn2srQpFTgGQvp8zz3KxNrOMNiFaHhCCQ==" saltValue="maIHI/dMzxkMePwLpmD0Iw==" spinCount="100000" sqref="G112:H120" name="data1_22"/>
    <protectedRange algorithmName="SHA-512" hashValue="asPYMQGPLDeu1UukWilPj2rVglLULDrqAvkPciUWFv+2LhTOzRnp0Fn2srQpFTgGQvp8zz3KxNrOMNiFaHhCCQ==" saltValue="maIHI/dMzxkMePwLpmD0Iw==" spinCount="100000" sqref="G121:H129" name="data1_24"/>
    <protectedRange algorithmName="SHA-512" hashValue="asPYMQGPLDeu1UukWilPj2rVglLULDrqAvkPciUWFv+2LhTOzRnp0Fn2srQpFTgGQvp8zz3KxNrOMNiFaHhCCQ==" saltValue="maIHI/dMzxkMePwLpmD0Iw==" spinCount="100000" sqref="G130:H138" name="data1_25"/>
    <protectedRange algorithmName="SHA-512" hashValue="asPYMQGPLDeu1UukWilPj2rVglLULDrqAvkPciUWFv+2LhTOzRnp0Fn2srQpFTgGQvp8zz3KxNrOMNiFaHhCCQ==" saltValue="maIHI/dMzxkMePwLpmD0Iw==" spinCount="100000" sqref="G139:H147" name="data1_27"/>
  </protectedRanges>
  <mergeCells count="5">
    <mergeCell ref="O155:O156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20"/>
  <sheetViews>
    <sheetView workbookViewId="0"/>
  </sheetViews>
  <sheetFormatPr defaultColWidth="9.140625" defaultRowHeight="12.75"/>
  <cols>
    <col min="1" max="1" width="5" style="1" bestFit="1" customWidth="1"/>
    <col min="2" max="2" width="11.42578125" style="36" bestFit="1" customWidth="1"/>
    <col min="3" max="3" width="10.42578125" style="1" bestFit="1" customWidth="1"/>
    <col min="4" max="8" width="11.140625" style="26" customWidth="1"/>
    <col min="9" max="9" width="15.7109375" style="32" customWidth="1"/>
    <col min="10" max="10" width="7.7109375" style="69" bestFit="1" customWidth="1"/>
    <col min="11" max="11" width="10.7109375" style="69" bestFit="1" customWidth="1"/>
    <col min="12" max="12" width="11.28515625" style="69" bestFit="1" customWidth="1"/>
    <col min="13" max="13" width="7.7109375" style="69" bestFit="1" customWidth="1"/>
    <col min="14" max="14" width="10.7109375" style="69" bestFit="1" customWidth="1"/>
    <col min="15" max="15" width="11.28515625" style="69" bestFit="1" customWidth="1"/>
    <col min="16" max="16" width="7.7109375" style="69" bestFit="1" customWidth="1"/>
    <col min="17" max="17" width="10.7109375" style="69" bestFit="1" customWidth="1"/>
    <col min="18" max="18" width="11.28515625" style="69" bestFit="1" customWidth="1"/>
    <col min="19" max="19" width="7.7109375" style="69" bestFit="1" customWidth="1"/>
    <col min="20" max="20" width="10.7109375" style="69" bestFit="1" customWidth="1"/>
    <col min="21" max="21" width="11.28515625" style="69" bestFit="1" customWidth="1"/>
    <col min="22" max="22" width="7.7109375" style="69" bestFit="1" customWidth="1"/>
    <col min="23" max="23" width="10.7109375" style="69" bestFit="1" customWidth="1"/>
    <col min="24" max="24" width="11.28515625" style="69" bestFit="1" customWidth="1"/>
    <col min="25" max="157" width="9.140625" style="21"/>
    <col min="158" max="170" width="9.140625" style="29"/>
    <col min="171" max="16384" width="9.140625" style="1"/>
  </cols>
  <sheetData>
    <row r="1" spans="1:170" s="4" customFormat="1">
      <c r="A1" s="22"/>
      <c r="B1" s="33"/>
      <c r="C1" s="23"/>
      <c r="D1" s="45" t="s">
        <v>0</v>
      </c>
      <c r="E1" s="45" t="s">
        <v>0</v>
      </c>
      <c r="F1" s="45" t="s">
        <v>0</v>
      </c>
      <c r="G1" s="45" t="s">
        <v>0</v>
      </c>
      <c r="H1" s="45" t="s">
        <v>0</v>
      </c>
      <c r="I1" s="2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</row>
    <row r="2" spans="1:170" s="3" customFormat="1">
      <c r="A2" s="22" t="s">
        <v>7</v>
      </c>
      <c r="B2" s="33" t="s">
        <v>38</v>
      </c>
      <c r="C2" s="22" t="s">
        <v>33</v>
      </c>
      <c r="D2" s="44" t="s">
        <v>105</v>
      </c>
      <c r="E2" s="44" t="s">
        <v>106</v>
      </c>
      <c r="F2" s="44" t="s">
        <v>107</v>
      </c>
      <c r="G2" s="44" t="s">
        <v>108</v>
      </c>
      <c r="H2" s="44" t="s">
        <v>109</v>
      </c>
      <c r="I2" s="22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</row>
    <row r="3" spans="1:170" s="3" customFormat="1" ht="13.5" thickBot="1">
      <c r="A3" s="24"/>
      <c r="B3" s="34"/>
      <c r="C3" s="24"/>
      <c r="D3" s="46" t="s">
        <v>20</v>
      </c>
      <c r="E3" s="46" t="s">
        <v>20</v>
      </c>
      <c r="F3" s="46" t="s">
        <v>20</v>
      </c>
      <c r="G3" s="46" t="s">
        <v>20</v>
      </c>
      <c r="H3" s="46" t="s">
        <v>20</v>
      </c>
      <c r="I3" s="24" t="s">
        <v>110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</row>
    <row r="4" spans="1:170" s="5" customFormat="1">
      <c r="A4" s="18" t="s">
        <v>31</v>
      </c>
      <c r="B4" s="35" t="s">
        <v>48</v>
      </c>
      <c r="C4" s="87">
        <v>7</v>
      </c>
      <c r="D4" s="139">
        <v>11.7</v>
      </c>
      <c r="E4" s="139">
        <v>21.6</v>
      </c>
      <c r="F4" s="139">
        <v>34.200000000000003</v>
      </c>
      <c r="G4" s="139">
        <v>47.9</v>
      </c>
      <c r="H4" s="139">
        <v>66.2</v>
      </c>
      <c r="I4" s="140" t="s">
        <v>124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</row>
    <row r="5" spans="1:170" s="5" customFormat="1">
      <c r="A5" s="18" t="s">
        <v>31</v>
      </c>
      <c r="B5" s="35" t="s">
        <v>48</v>
      </c>
      <c r="C5" s="87">
        <v>8</v>
      </c>
      <c r="D5" s="139">
        <v>12.7</v>
      </c>
      <c r="E5" s="139">
        <v>23.4</v>
      </c>
      <c r="F5" s="139">
        <v>36.5</v>
      </c>
      <c r="G5" s="139">
        <v>49.9</v>
      </c>
      <c r="H5" s="139">
        <v>66.7</v>
      </c>
      <c r="I5" s="140" t="s">
        <v>124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</row>
    <row r="6" spans="1:170" s="5" customFormat="1">
      <c r="A6" s="18" t="s">
        <v>31</v>
      </c>
      <c r="B6" s="35" t="s">
        <v>48</v>
      </c>
      <c r="C6" s="87">
        <v>9</v>
      </c>
      <c r="D6" s="140">
        <v>11.1</v>
      </c>
      <c r="E6" s="140">
        <v>20.399999999999999</v>
      </c>
      <c r="F6" s="140">
        <v>31.9</v>
      </c>
      <c r="G6" s="140">
        <v>44.3</v>
      </c>
      <c r="H6" s="140">
        <v>61.8</v>
      </c>
      <c r="I6" s="140" t="s">
        <v>125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</row>
    <row r="7" spans="1:170" s="5" customFormat="1">
      <c r="A7" s="76" t="s">
        <v>96</v>
      </c>
      <c r="B7" s="78" t="s">
        <v>97</v>
      </c>
      <c r="C7" s="121">
        <v>7</v>
      </c>
      <c r="D7" s="86">
        <v>15.9</v>
      </c>
      <c r="E7" s="86">
        <v>22.1</v>
      </c>
      <c r="F7" s="86">
        <v>29.4</v>
      </c>
      <c r="G7" s="86">
        <v>42.3</v>
      </c>
      <c r="H7" s="86">
        <v>44.8</v>
      </c>
      <c r="I7" s="86" t="s">
        <v>111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</row>
    <row r="8" spans="1:170" s="5" customFormat="1">
      <c r="A8" s="76" t="s">
        <v>96</v>
      </c>
      <c r="B8" s="78" t="s">
        <v>97</v>
      </c>
      <c r="C8" s="121">
        <v>8</v>
      </c>
      <c r="D8" s="86">
        <v>14.4</v>
      </c>
      <c r="E8" s="86">
        <v>21.9</v>
      </c>
      <c r="F8" s="86">
        <v>27.6</v>
      </c>
      <c r="G8" s="86">
        <v>40.5</v>
      </c>
      <c r="H8" s="86">
        <v>45.6</v>
      </c>
      <c r="I8" s="86" t="s">
        <v>111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</row>
    <row r="9" spans="1:170" s="5" customFormat="1">
      <c r="A9" s="76" t="s">
        <v>96</v>
      </c>
      <c r="B9" s="78" t="s">
        <v>97</v>
      </c>
      <c r="C9" s="121">
        <v>9</v>
      </c>
      <c r="D9" s="86">
        <v>14.1</v>
      </c>
      <c r="E9" s="86">
        <v>18.899999999999999</v>
      </c>
      <c r="F9" s="86">
        <v>25.3</v>
      </c>
      <c r="G9" s="86">
        <v>40.299999999999997</v>
      </c>
      <c r="H9" s="86">
        <v>49.2</v>
      </c>
      <c r="I9" s="86" t="s">
        <v>111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</row>
    <row r="10" spans="1:170" s="5" customFormat="1">
      <c r="A10" s="18" t="s">
        <v>14</v>
      </c>
      <c r="B10" s="35" t="s">
        <v>49</v>
      </c>
      <c r="C10" s="123">
        <v>7</v>
      </c>
      <c r="D10" s="86">
        <v>12.3</v>
      </c>
      <c r="E10" s="86">
        <v>21</v>
      </c>
      <c r="F10" s="86">
        <v>31.7</v>
      </c>
      <c r="G10" s="86">
        <v>44.8</v>
      </c>
      <c r="H10" s="86">
        <v>63.9</v>
      </c>
      <c r="I10" s="87" t="s">
        <v>132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</row>
    <row r="11" spans="1:170" s="5" customFormat="1">
      <c r="A11" s="18" t="s">
        <v>14</v>
      </c>
      <c r="B11" s="35" t="s">
        <v>49</v>
      </c>
      <c r="C11" s="123">
        <v>8</v>
      </c>
      <c r="D11" s="86">
        <v>12.2</v>
      </c>
      <c r="E11" s="86">
        <v>21.6</v>
      </c>
      <c r="F11" s="86">
        <v>33.200000000000003</v>
      </c>
      <c r="G11" s="86">
        <v>46.3</v>
      </c>
      <c r="H11" s="86">
        <v>64.400000000000006</v>
      </c>
      <c r="I11" s="87" t="s">
        <v>132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</row>
    <row r="12" spans="1:170" s="5" customFormat="1">
      <c r="A12" s="18" t="s">
        <v>14</v>
      </c>
      <c r="B12" s="35" t="s">
        <v>49</v>
      </c>
      <c r="C12" s="123">
        <v>9</v>
      </c>
      <c r="D12" s="86">
        <v>11.6</v>
      </c>
      <c r="E12" s="86">
        <v>21</v>
      </c>
      <c r="F12" s="86">
        <v>32</v>
      </c>
      <c r="G12" s="86">
        <v>45.2</v>
      </c>
      <c r="H12" s="86">
        <v>62.3</v>
      </c>
      <c r="I12" s="87" t="s">
        <v>132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</row>
    <row r="13" spans="1:170" s="5" customFormat="1">
      <c r="A13" s="18" t="s">
        <v>15</v>
      </c>
      <c r="B13" s="35" t="s">
        <v>50</v>
      </c>
      <c r="C13" s="122">
        <v>7</v>
      </c>
      <c r="D13" s="86">
        <v>10.5</v>
      </c>
      <c r="E13" s="86">
        <v>18.600000000000001</v>
      </c>
      <c r="F13" s="86">
        <v>27.7</v>
      </c>
      <c r="G13" s="86">
        <v>40.6</v>
      </c>
      <c r="H13" s="86">
        <v>59</v>
      </c>
      <c r="I13" s="86" t="s">
        <v>111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</row>
    <row r="14" spans="1:170" s="5" customFormat="1">
      <c r="A14" s="18" t="s">
        <v>15</v>
      </c>
      <c r="B14" s="35" t="s">
        <v>50</v>
      </c>
      <c r="C14" s="122">
        <v>8</v>
      </c>
      <c r="D14" s="86">
        <v>10.1</v>
      </c>
      <c r="E14" s="86">
        <v>20.2</v>
      </c>
      <c r="F14" s="86">
        <v>31.2</v>
      </c>
      <c r="G14" s="86">
        <v>41.6</v>
      </c>
      <c r="H14" s="86">
        <v>63.8</v>
      </c>
      <c r="I14" s="86" t="s">
        <v>111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</row>
    <row r="15" spans="1:170" s="5" customFormat="1">
      <c r="A15" s="18" t="s">
        <v>15</v>
      </c>
      <c r="B15" s="35" t="s">
        <v>50</v>
      </c>
      <c r="C15" s="122">
        <v>9</v>
      </c>
      <c r="D15" s="86">
        <v>12</v>
      </c>
      <c r="E15" s="86">
        <v>20.399999999999999</v>
      </c>
      <c r="F15" s="86">
        <v>30.3</v>
      </c>
      <c r="G15" s="86">
        <v>40.6</v>
      </c>
      <c r="H15" s="86">
        <v>59.6</v>
      </c>
      <c r="I15" s="86" t="s">
        <v>111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</row>
    <row r="16" spans="1:170" s="5" customFormat="1">
      <c r="A16" s="18" t="s">
        <v>16</v>
      </c>
      <c r="B16" s="35" t="s">
        <v>86</v>
      </c>
      <c r="C16" s="123">
        <v>7</v>
      </c>
      <c r="D16" s="86">
        <v>11.02</v>
      </c>
      <c r="E16" s="86">
        <v>19.63</v>
      </c>
      <c r="F16" s="86">
        <v>30.61</v>
      </c>
      <c r="G16" s="86">
        <v>41.81</v>
      </c>
      <c r="H16" s="86">
        <v>63.55</v>
      </c>
      <c r="I16" s="86" t="s">
        <v>111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</row>
    <row r="17" spans="1:170" s="5" customFormat="1">
      <c r="A17" s="18" t="s">
        <v>16</v>
      </c>
      <c r="B17" s="35" t="s">
        <v>86</v>
      </c>
      <c r="C17" s="123">
        <v>8</v>
      </c>
      <c r="D17" s="86">
        <v>9.82</v>
      </c>
      <c r="E17" s="86">
        <v>19.11</v>
      </c>
      <c r="F17" s="86">
        <v>31.5</v>
      </c>
      <c r="G17" s="86">
        <v>45.52</v>
      </c>
      <c r="H17" s="86">
        <v>67.86</v>
      </c>
      <c r="I17" s="86" t="s">
        <v>111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</row>
    <row r="18" spans="1:170" s="5" customFormat="1">
      <c r="A18" s="18" t="s">
        <v>16</v>
      </c>
      <c r="B18" s="35" t="s">
        <v>86</v>
      </c>
      <c r="C18" s="123">
        <v>9</v>
      </c>
      <c r="D18" s="86">
        <v>8.06</v>
      </c>
      <c r="E18" s="86">
        <v>17.350000000000001</v>
      </c>
      <c r="F18" s="86">
        <v>29.4</v>
      </c>
      <c r="G18" s="86">
        <v>42.32</v>
      </c>
      <c r="H18" s="86">
        <v>62.41</v>
      </c>
      <c r="I18" s="86" t="s">
        <v>111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</row>
    <row r="19" spans="1:170">
      <c r="I19" s="21"/>
    </row>
    <row r="20" spans="1:170">
      <c r="I20" s="21"/>
    </row>
    <row r="21" spans="1:170">
      <c r="I21" s="21"/>
    </row>
    <row r="22" spans="1:170">
      <c r="I22" s="21"/>
    </row>
    <row r="23" spans="1:170">
      <c r="I23" s="21"/>
    </row>
    <row r="24" spans="1:170">
      <c r="I24" s="21"/>
    </row>
    <row r="25" spans="1:170">
      <c r="I25" s="21"/>
    </row>
    <row r="26" spans="1:170">
      <c r="I26" s="21"/>
    </row>
    <row r="27" spans="1:170">
      <c r="I27" s="21"/>
    </row>
    <row r="28" spans="1:170">
      <c r="I28" s="21"/>
    </row>
    <row r="29" spans="1:170">
      <c r="I29" s="21"/>
    </row>
    <row r="30" spans="1:170">
      <c r="I30" s="21"/>
    </row>
    <row r="31" spans="1:170">
      <c r="I31" s="21"/>
    </row>
    <row r="32" spans="1:170">
      <c r="I32" s="21"/>
    </row>
    <row r="33" spans="9:9">
      <c r="I33" s="21"/>
    </row>
    <row r="34" spans="9:9">
      <c r="I34" s="21"/>
    </row>
    <row r="35" spans="9:9">
      <c r="I35" s="21"/>
    </row>
    <row r="36" spans="9:9">
      <c r="I36" s="21"/>
    </row>
    <row r="37" spans="9:9">
      <c r="I37" s="21"/>
    </row>
    <row r="38" spans="9:9">
      <c r="I38" s="21"/>
    </row>
    <row r="39" spans="9:9">
      <c r="I39" s="21"/>
    </row>
    <row r="40" spans="9:9">
      <c r="I40" s="21"/>
    </row>
    <row r="41" spans="9:9">
      <c r="I41" s="21"/>
    </row>
    <row r="42" spans="9:9">
      <c r="I42" s="21"/>
    </row>
    <row r="43" spans="9:9">
      <c r="I43" s="21"/>
    </row>
    <row r="44" spans="9:9">
      <c r="I44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  <row r="54" spans="9:9">
      <c r="I54" s="21"/>
    </row>
    <row r="55" spans="9:9">
      <c r="I55" s="21"/>
    </row>
    <row r="56" spans="9:9">
      <c r="I56" s="21"/>
    </row>
    <row r="57" spans="9:9">
      <c r="I57" s="21"/>
    </row>
    <row r="58" spans="9:9">
      <c r="I58" s="21"/>
    </row>
    <row r="59" spans="9:9">
      <c r="I59" s="21"/>
    </row>
    <row r="60" spans="9:9">
      <c r="I60" s="21"/>
    </row>
    <row r="61" spans="9:9">
      <c r="I61" s="21"/>
    </row>
    <row r="62" spans="9:9">
      <c r="I62" s="21"/>
    </row>
    <row r="63" spans="9:9">
      <c r="I63" s="21"/>
    </row>
    <row r="64" spans="9:9">
      <c r="I64" s="21"/>
    </row>
    <row r="65" spans="9:9">
      <c r="I65" s="21"/>
    </row>
    <row r="66" spans="9:9">
      <c r="I66" s="21"/>
    </row>
    <row r="67" spans="9:9">
      <c r="I67" s="21"/>
    </row>
    <row r="68" spans="9:9">
      <c r="I68" s="21"/>
    </row>
    <row r="69" spans="9:9">
      <c r="I69" s="21"/>
    </row>
    <row r="70" spans="9:9">
      <c r="I70" s="21"/>
    </row>
    <row r="71" spans="9:9">
      <c r="I71" s="21"/>
    </row>
    <row r="72" spans="9:9">
      <c r="I72" s="21"/>
    </row>
    <row r="73" spans="9:9">
      <c r="I73" s="21"/>
    </row>
    <row r="74" spans="9:9">
      <c r="I74" s="21"/>
    </row>
    <row r="75" spans="9:9">
      <c r="I75" s="21"/>
    </row>
    <row r="76" spans="9:9">
      <c r="I76" s="21"/>
    </row>
    <row r="77" spans="9:9">
      <c r="I77" s="21"/>
    </row>
    <row r="78" spans="9:9">
      <c r="I78" s="21"/>
    </row>
    <row r="79" spans="9:9">
      <c r="I79" s="21"/>
    </row>
    <row r="80" spans="9:9">
      <c r="I80" s="21"/>
    </row>
    <row r="81" spans="9:9">
      <c r="I81" s="21"/>
    </row>
    <row r="82" spans="9:9">
      <c r="I82" s="21"/>
    </row>
    <row r="83" spans="9:9">
      <c r="I83" s="21"/>
    </row>
    <row r="84" spans="9:9">
      <c r="I84" s="21"/>
    </row>
    <row r="85" spans="9:9">
      <c r="I85" s="21"/>
    </row>
    <row r="86" spans="9:9">
      <c r="I86" s="21"/>
    </row>
    <row r="87" spans="9:9">
      <c r="I87" s="21"/>
    </row>
    <row r="88" spans="9:9">
      <c r="I88" s="21"/>
    </row>
    <row r="89" spans="9:9">
      <c r="I89" s="21"/>
    </row>
    <row r="90" spans="9:9">
      <c r="I90" s="21"/>
    </row>
    <row r="91" spans="9:9">
      <c r="I91" s="21"/>
    </row>
    <row r="92" spans="9:9">
      <c r="I92" s="21"/>
    </row>
    <row r="93" spans="9:9">
      <c r="I93" s="21"/>
    </row>
    <row r="94" spans="9:9">
      <c r="I94" s="21"/>
    </row>
    <row r="95" spans="9:9">
      <c r="I95" s="21"/>
    </row>
    <row r="96" spans="9:9">
      <c r="I96" s="21"/>
    </row>
    <row r="97" spans="9:9">
      <c r="I97" s="21"/>
    </row>
    <row r="98" spans="9:9">
      <c r="I98" s="21"/>
    </row>
    <row r="99" spans="9:9">
      <c r="I99" s="21"/>
    </row>
    <row r="100" spans="9:9">
      <c r="I100" s="21"/>
    </row>
    <row r="101" spans="9:9">
      <c r="I101" s="21"/>
    </row>
    <row r="102" spans="9:9">
      <c r="I102" s="21"/>
    </row>
    <row r="103" spans="9:9">
      <c r="I103" s="21"/>
    </row>
    <row r="104" spans="9:9">
      <c r="I104" s="21"/>
    </row>
    <row r="105" spans="9:9">
      <c r="I105" s="21"/>
    </row>
    <row r="106" spans="9:9">
      <c r="I106" s="21"/>
    </row>
    <row r="107" spans="9:9">
      <c r="I107" s="21"/>
    </row>
    <row r="108" spans="9:9">
      <c r="I108" s="21"/>
    </row>
    <row r="109" spans="9:9">
      <c r="I109" s="21"/>
    </row>
    <row r="110" spans="9:9">
      <c r="I110" s="21"/>
    </row>
    <row r="111" spans="9:9">
      <c r="I111" s="21"/>
    </row>
    <row r="112" spans="9:9">
      <c r="I112" s="21"/>
    </row>
    <row r="113" spans="9:9">
      <c r="I113" s="21"/>
    </row>
    <row r="114" spans="9:9">
      <c r="I114" s="21"/>
    </row>
    <row r="115" spans="9:9">
      <c r="I115" s="21"/>
    </row>
    <row r="116" spans="9:9">
      <c r="I116" s="21"/>
    </row>
    <row r="117" spans="9:9">
      <c r="I117" s="21"/>
    </row>
    <row r="118" spans="9:9">
      <c r="I118" s="21"/>
    </row>
    <row r="119" spans="9:9">
      <c r="I119" s="21"/>
    </row>
    <row r="120" spans="9:9">
      <c r="I120" s="21"/>
    </row>
    <row r="121" spans="9:9">
      <c r="I121" s="21"/>
    </row>
    <row r="122" spans="9:9">
      <c r="I122" s="21"/>
    </row>
    <row r="123" spans="9:9">
      <c r="I123" s="21"/>
    </row>
    <row r="124" spans="9:9">
      <c r="I124" s="21"/>
    </row>
    <row r="125" spans="9:9">
      <c r="I125" s="21"/>
    </row>
    <row r="126" spans="9:9">
      <c r="I126" s="21"/>
    </row>
    <row r="127" spans="9:9">
      <c r="I127" s="21"/>
    </row>
    <row r="128" spans="9:9">
      <c r="I128" s="21"/>
    </row>
    <row r="129" spans="9:9">
      <c r="I129" s="21"/>
    </row>
    <row r="130" spans="9:9">
      <c r="I130" s="21"/>
    </row>
    <row r="131" spans="9:9">
      <c r="I131" s="21"/>
    </row>
    <row r="132" spans="9:9">
      <c r="I132" s="21"/>
    </row>
    <row r="133" spans="9:9">
      <c r="I133" s="21"/>
    </row>
    <row r="134" spans="9:9">
      <c r="I134" s="21"/>
    </row>
    <row r="135" spans="9:9">
      <c r="I135" s="21"/>
    </row>
    <row r="136" spans="9:9">
      <c r="I136" s="21"/>
    </row>
    <row r="137" spans="9:9">
      <c r="I137" s="21"/>
    </row>
    <row r="138" spans="9:9">
      <c r="I138" s="21"/>
    </row>
    <row r="139" spans="9:9">
      <c r="I139" s="21"/>
    </row>
    <row r="140" spans="9:9">
      <c r="I140" s="21"/>
    </row>
    <row r="141" spans="9:9">
      <c r="I141" s="21"/>
    </row>
    <row r="142" spans="9:9">
      <c r="I142" s="21"/>
    </row>
    <row r="143" spans="9:9">
      <c r="I143" s="21"/>
    </row>
    <row r="144" spans="9:9">
      <c r="I144" s="21"/>
    </row>
    <row r="145" spans="9:9">
      <c r="I145" s="21"/>
    </row>
    <row r="146" spans="9:9">
      <c r="I146" s="21"/>
    </row>
    <row r="147" spans="9:9">
      <c r="I147" s="21"/>
    </row>
    <row r="148" spans="9:9">
      <c r="I148" s="21"/>
    </row>
    <row r="149" spans="9:9">
      <c r="I149" s="21"/>
    </row>
    <row r="150" spans="9:9">
      <c r="I150" s="21"/>
    </row>
    <row r="151" spans="9:9">
      <c r="I151" s="21"/>
    </row>
    <row r="152" spans="9:9">
      <c r="I152" s="21"/>
    </row>
    <row r="153" spans="9:9">
      <c r="I153" s="21"/>
    </row>
    <row r="154" spans="9:9">
      <c r="I154" s="21"/>
    </row>
    <row r="155" spans="9:9">
      <c r="I155" s="21"/>
    </row>
    <row r="156" spans="9:9">
      <c r="I156" s="21"/>
    </row>
    <row r="157" spans="9:9">
      <c r="I157" s="21"/>
    </row>
    <row r="158" spans="9:9">
      <c r="I158" s="21"/>
    </row>
    <row r="159" spans="9:9">
      <c r="I159" s="21"/>
    </row>
    <row r="160" spans="9:9">
      <c r="I160" s="21"/>
    </row>
    <row r="161" spans="9:9">
      <c r="I161" s="21"/>
    </row>
    <row r="162" spans="9:9">
      <c r="I162" s="21"/>
    </row>
    <row r="163" spans="9:9">
      <c r="I163" s="21"/>
    </row>
    <row r="164" spans="9:9">
      <c r="I164" s="21"/>
    </row>
    <row r="165" spans="9:9">
      <c r="I165" s="21"/>
    </row>
    <row r="166" spans="9:9">
      <c r="I166" s="21"/>
    </row>
    <row r="167" spans="9:9">
      <c r="I167" s="21"/>
    </row>
    <row r="168" spans="9:9">
      <c r="I168" s="21"/>
    </row>
    <row r="169" spans="9:9">
      <c r="I169" s="21"/>
    </row>
    <row r="170" spans="9:9">
      <c r="I170" s="21"/>
    </row>
    <row r="171" spans="9:9">
      <c r="I171" s="21"/>
    </row>
    <row r="172" spans="9:9">
      <c r="I172" s="21"/>
    </row>
    <row r="173" spans="9:9">
      <c r="I173" s="21"/>
    </row>
    <row r="174" spans="9:9">
      <c r="I174" s="21"/>
    </row>
    <row r="175" spans="9:9">
      <c r="I175" s="21"/>
    </row>
    <row r="176" spans="9:9">
      <c r="I176" s="21"/>
    </row>
    <row r="177" spans="9:9">
      <c r="I177" s="21"/>
    </row>
    <row r="178" spans="9:9">
      <c r="I178" s="21"/>
    </row>
    <row r="179" spans="9:9">
      <c r="I179" s="21"/>
    </row>
    <row r="180" spans="9:9">
      <c r="I180" s="21"/>
    </row>
    <row r="181" spans="9:9">
      <c r="I181" s="21"/>
    </row>
    <row r="182" spans="9:9">
      <c r="I182" s="21"/>
    </row>
    <row r="183" spans="9:9">
      <c r="I183" s="21"/>
    </row>
    <row r="184" spans="9:9">
      <c r="I184" s="21"/>
    </row>
    <row r="185" spans="9:9">
      <c r="I185" s="21"/>
    </row>
    <row r="186" spans="9:9">
      <c r="I186" s="21"/>
    </row>
    <row r="187" spans="9:9">
      <c r="I187" s="21"/>
    </row>
    <row r="188" spans="9:9">
      <c r="I188" s="21"/>
    </row>
    <row r="189" spans="9:9">
      <c r="I189" s="21"/>
    </row>
    <row r="190" spans="9:9">
      <c r="I190" s="21"/>
    </row>
    <row r="191" spans="9:9">
      <c r="I191" s="21"/>
    </row>
    <row r="192" spans="9:9">
      <c r="I192" s="21"/>
    </row>
    <row r="193" spans="9:9">
      <c r="I193" s="21"/>
    </row>
    <row r="194" spans="9:9">
      <c r="I194" s="21"/>
    </row>
    <row r="195" spans="9:9">
      <c r="I195" s="21"/>
    </row>
    <row r="196" spans="9:9">
      <c r="I196" s="21"/>
    </row>
    <row r="197" spans="9:9">
      <c r="I197" s="21"/>
    </row>
    <row r="198" spans="9:9">
      <c r="I198" s="21"/>
    </row>
    <row r="199" spans="9:9">
      <c r="I199" s="21"/>
    </row>
    <row r="200" spans="9:9">
      <c r="I200" s="21"/>
    </row>
    <row r="201" spans="9:9">
      <c r="I201" s="21"/>
    </row>
    <row r="202" spans="9:9">
      <c r="I202" s="21"/>
    </row>
    <row r="203" spans="9:9">
      <c r="I203" s="21"/>
    </row>
    <row r="204" spans="9:9">
      <c r="I204" s="21"/>
    </row>
    <row r="205" spans="9:9">
      <c r="I205" s="21"/>
    </row>
    <row r="206" spans="9:9">
      <c r="I206" s="21"/>
    </row>
    <row r="207" spans="9:9">
      <c r="I207" s="21"/>
    </row>
    <row r="208" spans="9:9">
      <c r="I208" s="21"/>
    </row>
    <row r="209" spans="9:9">
      <c r="I209" s="21"/>
    </row>
    <row r="210" spans="9:9">
      <c r="I210" s="21"/>
    </row>
    <row r="211" spans="9:9">
      <c r="I211" s="21"/>
    </row>
    <row r="212" spans="9:9">
      <c r="I212" s="21"/>
    </row>
    <row r="213" spans="9:9">
      <c r="I213" s="21"/>
    </row>
    <row r="214" spans="9:9">
      <c r="I214" s="21"/>
    </row>
    <row r="215" spans="9:9">
      <c r="I215" s="21"/>
    </row>
    <row r="216" spans="9:9">
      <c r="I216" s="21"/>
    </row>
    <row r="217" spans="9:9">
      <c r="I217" s="21"/>
    </row>
    <row r="218" spans="9:9">
      <c r="I218" s="21"/>
    </row>
    <row r="219" spans="9:9">
      <c r="I219" s="21"/>
    </row>
    <row r="220" spans="9:9">
      <c r="I220" s="21"/>
    </row>
    <row r="221" spans="9:9">
      <c r="I221" s="21"/>
    </row>
    <row r="222" spans="9:9">
      <c r="I222" s="21"/>
    </row>
    <row r="223" spans="9:9">
      <c r="I223" s="21"/>
    </row>
    <row r="224" spans="9:9">
      <c r="I224" s="21"/>
    </row>
    <row r="225" spans="9:9">
      <c r="I225" s="21"/>
    </row>
    <row r="226" spans="9:9">
      <c r="I226" s="21"/>
    </row>
    <row r="227" spans="9:9">
      <c r="I227" s="21"/>
    </row>
    <row r="228" spans="9:9">
      <c r="I228" s="21"/>
    </row>
    <row r="229" spans="9:9">
      <c r="I229" s="21"/>
    </row>
    <row r="230" spans="9:9">
      <c r="I230" s="21"/>
    </row>
    <row r="231" spans="9:9">
      <c r="I231" s="21"/>
    </row>
    <row r="232" spans="9:9">
      <c r="I232" s="21"/>
    </row>
    <row r="233" spans="9:9">
      <c r="I233" s="21"/>
    </row>
    <row r="234" spans="9:9">
      <c r="I234" s="21"/>
    </row>
    <row r="235" spans="9:9">
      <c r="I235" s="21"/>
    </row>
    <row r="236" spans="9:9">
      <c r="I236" s="21"/>
    </row>
    <row r="237" spans="9:9">
      <c r="I237" s="21"/>
    </row>
    <row r="238" spans="9:9">
      <c r="I238" s="21"/>
    </row>
    <row r="239" spans="9:9">
      <c r="I239" s="21"/>
    </row>
    <row r="240" spans="9:9">
      <c r="I240" s="21"/>
    </row>
    <row r="241" spans="9:9">
      <c r="I241" s="21"/>
    </row>
    <row r="242" spans="9:9">
      <c r="I242" s="21"/>
    </row>
    <row r="243" spans="9:9">
      <c r="I243" s="21"/>
    </row>
    <row r="244" spans="9:9">
      <c r="I244" s="21"/>
    </row>
    <row r="245" spans="9:9">
      <c r="I245" s="21"/>
    </row>
    <row r="246" spans="9:9">
      <c r="I246" s="21"/>
    </row>
    <row r="247" spans="9:9">
      <c r="I247" s="21"/>
    </row>
    <row r="248" spans="9:9">
      <c r="I248" s="21"/>
    </row>
    <row r="249" spans="9:9">
      <c r="I249" s="21"/>
    </row>
    <row r="250" spans="9:9">
      <c r="I250" s="21"/>
    </row>
    <row r="251" spans="9:9">
      <c r="I251" s="21"/>
    </row>
    <row r="252" spans="9:9">
      <c r="I252" s="21"/>
    </row>
    <row r="253" spans="9:9">
      <c r="I253" s="21"/>
    </row>
    <row r="254" spans="9:9">
      <c r="I254" s="21"/>
    </row>
    <row r="255" spans="9:9">
      <c r="I255" s="21"/>
    </row>
    <row r="256" spans="9:9">
      <c r="I256" s="21"/>
    </row>
    <row r="257" spans="9:9">
      <c r="I257" s="21"/>
    </row>
    <row r="258" spans="9:9">
      <c r="I258" s="21"/>
    </row>
    <row r="259" spans="9:9">
      <c r="I259" s="21"/>
    </row>
    <row r="260" spans="9:9">
      <c r="I260" s="21"/>
    </row>
    <row r="261" spans="9:9">
      <c r="I261" s="21"/>
    </row>
    <row r="262" spans="9:9">
      <c r="I262" s="21"/>
    </row>
    <row r="263" spans="9:9">
      <c r="I263" s="21"/>
    </row>
    <row r="264" spans="9:9">
      <c r="I264" s="21"/>
    </row>
    <row r="265" spans="9:9">
      <c r="I265" s="21"/>
    </row>
    <row r="266" spans="9:9">
      <c r="I266" s="21"/>
    </row>
    <row r="267" spans="9:9">
      <c r="I267" s="21"/>
    </row>
    <row r="268" spans="9:9">
      <c r="I268" s="21"/>
    </row>
    <row r="269" spans="9:9">
      <c r="I269" s="21"/>
    </row>
    <row r="270" spans="9:9">
      <c r="I270" s="21"/>
    </row>
    <row r="271" spans="9:9">
      <c r="I271" s="21"/>
    </row>
    <row r="272" spans="9:9">
      <c r="I272" s="21"/>
    </row>
    <row r="273" spans="9:9">
      <c r="I273" s="21"/>
    </row>
    <row r="274" spans="9:9">
      <c r="I274" s="21"/>
    </row>
    <row r="275" spans="9:9">
      <c r="I275" s="21"/>
    </row>
    <row r="276" spans="9:9">
      <c r="I276" s="21"/>
    </row>
    <row r="277" spans="9:9">
      <c r="I277" s="21"/>
    </row>
    <row r="278" spans="9:9">
      <c r="I278" s="21"/>
    </row>
    <row r="279" spans="9:9">
      <c r="I279" s="21"/>
    </row>
    <row r="280" spans="9:9">
      <c r="I280" s="21"/>
    </row>
    <row r="281" spans="9:9">
      <c r="I281" s="21"/>
    </row>
    <row r="282" spans="9:9">
      <c r="I282" s="21"/>
    </row>
    <row r="283" spans="9:9">
      <c r="I283" s="21"/>
    </row>
    <row r="284" spans="9:9">
      <c r="I284" s="21"/>
    </row>
    <row r="285" spans="9:9">
      <c r="I285" s="21"/>
    </row>
    <row r="286" spans="9:9">
      <c r="I286" s="21"/>
    </row>
    <row r="287" spans="9:9">
      <c r="I287" s="21"/>
    </row>
    <row r="288" spans="9:9">
      <c r="I288" s="21"/>
    </row>
    <row r="289" spans="9:9">
      <c r="I289" s="21"/>
    </row>
    <row r="290" spans="9:9">
      <c r="I290" s="21"/>
    </row>
    <row r="291" spans="9:9">
      <c r="I291" s="21"/>
    </row>
    <row r="292" spans="9:9">
      <c r="I292" s="21"/>
    </row>
    <row r="293" spans="9:9">
      <c r="I293" s="21"/>
    </row>
    <row r="294" spans="9:9">
      <c r="I294" s="21"/>
    </row>
    <row r="295" spans="9:9">
      <c r="I295" s="21"/>
    </row>
    <row r="296" spans="9:9">
      <c r="I296" s="21"/>
    </row>
    <row r="297" spans="9:9">
      <c r="I297" s="21"/>
    </row>
    <row r="298" spans="9:9">
      <c r="I298" s="21"/>
    </row>
    <row r="299" spans="9:9">
      <c r="I299" s="21"/>
    </row>
    <row r="300" spans="9:9">
      <c r="I300" s="21"/>
    </row>
    <row r="301" spans="9:9">
      <c r="I301" s="21"/>
    </row>
    <row r="302" spans="9:9">
      <c r="I302" s="21"/>
    </row>
    <row r="303" spans="9:9">
      <c r="I303" s="21"/>
    </row>
    <row r="304" spans="9:9">
      <c r="I304" s="21"/>
    </row>
    <row r="305" spans="9:9">
      <c r="I305" s="21"/>
    </row>
    <row r="306" spans="9:9">
      <c r="I306" s="21"/>
    </row>
    <row r="307" spans="9:9">
      <c r="I307" s="21"/>
    </row>
    <row r="308" spans="9:9">
      <c r="I308" s="21"/>
    </row>
    <row r="309" spans="9:9">
      <c r="I309" s="21"/>
    </row>
    <row r="310" spans="9:9">
      <c r="I310" s="21"/>
    </row>
    <row r="311" spans="9:9">
      <c r="I311" s="21"/>
    </row>
    <row r="312" spans="9:9">
      <c r="I312" s="21"/>
    </row>
    <row r="313" spans="9:9">
      <c r="I313" s="21"/>
    </row>
    <row r="314" spans="9:9">
      <c r="I314" s="21"/>
    </row>
    <row r="315" spans="9:9">
      <c r="I315" s="21"/>
    </row>
    <row r="316" spans="9:9">
      <c r="I316" s="21"/>
    </row>
    <row r="317" spans="9:9">
      <c r="I317" s="21"/>
    </row>
    <row r="318" spans="9:9">
      <c r="I318" s="21"/>
    </row>
    <row r="319" spans="9:9">
      <c r="I319" s="21"/>
    </row>
    <row r="320" spans="9:9">
      <c r="I320" s="21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Pickersgill, Sharon Renee</cp:lastModifiedBy>
  <cp:lastPrinted>2021-12-30T15:56:48Z</cp:lastPrinted>
  <dcterms:created xsi:type="dcterms:W3CDTF">2003-01-15T21:42:02Z</dcterms:created>
  <dcterms:modified xsi:type="dcterms:W3CDTF">2022-12-12T21:54:37Z</dcterms:modified>
</cp:coreProperties>
</file>