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lqa\"/>
    </mc:Choice>
  </mc:AlternateContent>
  <xr:revisionPtr revIDLastSave="0" documentId="13_ncr:1_{0B9404ED-47F1-4F25-80FE-16B971420D27}" xr6:coauthVersionLast="47" xr6:coauthVersionMax="47" xr10:uidLastSave="{00000000-0000-0000-0000-000000000000}"/>
  <bookViews>
    <workbookView xWindow="-120" yWindow="-120" windowWidth="25440" windowHeight="15390" tabRatio="809" xr2:uid="{00000000-000D-0000-FFFF-FFFF00000000}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9'!$A$1:$K$264</definedName>
    <definedName name="_65mg" localSheetId="2">Results!$A$1:$AO$382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2" i="1" l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Q24" i="1"/>
  <c r="R24" i="1"/>
  <c r="S24" i="1"/>
  <c r="T24" i="1"/>
  <c r="Q25" i="1"/>
  <c r="R25" i="1"/>
  <c r="S25" i="1"/>
  <c r="Q26" i="1"/>
  <c r="R26" i="1"/>
  <c r="S26" i="1"/>
  <c r="Q27" i="1"/>
  <c r="R27" i="1"/>
  <c r="S27" i="1"/>
  <c r="T27" i="1"/>
  <c r="Q28" i="1"/>
  <c r="R28" i="1"/>
  <c r="S28" i="1"/>
  <c r="T28" i="1"/>
  <c r="Q29" i="1"/>
  <c r="R29" i="1"/>
  <c r="S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J22" i="1"/>
  <c r="J23" i="1"/>
  <c r="T23" i="1" s="1"/>
  <c r="J24" i="1"/>
  <c r="J25" i="1"/>
  <c r="T25" i="1" s="1"/>
  <c r="J26" i="1"/>
  <c r="T26" i="1" s="1"/>
  <c r="J27" i="1"/>
  <c r="J28" i="1"/>
  <c r="J29" i="1"/>
  <c r="T29" i="1" s="1"/>
  <c r="J30" i="1"/>
  <c r="J31" i="1"/>
  <c r="F31" i="1"/>
  <c r="S121" i="1" l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S13" i="1"/>
  <c r="S14" i="1"/>
  <c r="T14" i="1"/>
  <c r="S15" i="1"/>
  <c r="Q16" i="1"/>
  <c r="R16" i="1"/>
  <c r="S16" i="1"/>
  <c r="T16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T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S49" i="1"/>
  <c r="S50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T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T69" i="1"/>
  <c r="Q70" i="1"/>
  <c r="R70" i="1"/>
  <c r="S70" i="1"/>
  <c r="Q71" i="1"/>
  <c r="R71" i="1"/>
  <c r="S71" i="1"/>
  <c r="Q72" i="1"/>
  <c r="R72" i="1"/>
  <c r="S72" i="1"/>
  <c r="Q73" i="1"/>
  <c r="R73" i="1"/>
  <c r="S73" i="1"/>
  <c r="T73" i="1"/>
  <c r="Q74" i="1"/>
  <c r="R74" i="1"/>
  <c r="S74" i="1"/>
  <c r="Q75" i="1"/>
  <c r="R75" i="1"/>
  <c r="S75" i="1"/>
  <c r="T75" i="1"/>
  <c r="Q76" i="1"/>
  <c r="R76" i="1"/>
  <c r="S76" i="1"/>
  <c r="Q77" i="1"/>
  <c r="R77" i="1"/>
  <c r="S77" i="1"/>
  <c r="T77" i="1"/>
  <c r="Q78" i="1"/>
  <c r="R78" i="1"/>
  <c r="S78" i="1"/>
  <c r="Q79" i="1"/>
  <c r="R79" i="1"/>
  <c r="S79" i="1"/>
  <c r="Q80" i="1"/>
  <c r="R80" i="1"/>
  <c r="S80" i="1"/>
  <c r="Q81" i="1"/>
  <c r="R81" i="1"/>
  <c r="S81" i="1"/>
  <c r="T81" i="1"/>
  <c r="Q82" i="1"/>
  <c r="R82" i="1"/>
  <c r="S82" i="1"/>
  <c r="Q83" i="1"/>
  <c r="R83" i="1"/>
  <c r="S83" i="1"/>
  <c r="Q84" i="1"/>
  <c r="R84" i="1"/>
  <c r="S84" i="1"/>
  <c r="S85" i="1"/>
  <c r="T85" i="1"/>
  <c r="S86" i="1"/>
  <c r="T86" i="1"/>
  <c r="S87" i="1"/>
  <c r="S88" i="1"/>
  <c r="S89" i="1"/>
  <c r="T89" i="1"/>
  <c r="S90" i="1"/>
  <c r="S91" i="1"/>
  <c r="S92" i="1"/>
  <c r="S93" i="1"/>
  <c r="T93" i="1"/>
  <c r="Q94" i="1"/>
  <c r="R94" i="1"/>
  <c r="S94" i="1"/>
  <c r="Q95" i="1"/>
  <c r="R95" i="1"/>
  <c r="S95" i="1"/>
  <c r="T95" i="1"/>
  <c r="Q96" i="1"/>
  <c r="R96" i="1"/>
  <c r="S96" i="1"/>
  <c r="Q97" i="1"/>
  <c r="R97" i="1"/>
  <c r="S97" i="1"/>
  <c r="T97" i="1"/>
  <c r="Q98" i="1"/>
  <c r="R98" i="1"/>
  <c r="S98" i="1"/>
  <c r="Q99" i="1"/>
  <c r="R99" i="1"/>
  <c r="S99" i="1"/>
  <c r="T99" i="1"/>
  <c r="Q100" i="1"/>
  <c r="R100" i="1"/>
  <c r="S100" i="1"/>
  <c r="Q101" i="1"/>
  <c r="R101" i="1"/>
  <c r="S101" i="1"/>
  <c r="T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T105" i="1"/>
  <c r="Q106" i="1"/>
  <c r="R106" i="1"/>
  <c r="S106" i="1"/>
  <c r="Q107" i="1"/>
  <c r="R107" i="1"/>
  <c r="S107" i="1"/>
  <c r="T107" i="1"/>
  <c r="Q108" i="1"/>
  <c r="R108" i="1"/>
  <c r="S108" i="1"/>
  <c r="Q109" i="1"/>
  <c r="R109" i="1"/>
  <c r="S109" i="1"/>
  <c r="T109" i="1"/>
  <c r="Q110" i="1"/>
  <c r="R110" i="1"/>
  <c r="S110" i="1"/>
  <c r="Q111" i="1"/>
  <c r="R111" i="1"/>
  <c r="S111" i="1"/>
  <c r="S112" i="1"/>
  <c r="T112" i="1"/>
  <c r="S113" i="1"/>
  <c r="S114" i="1"/>
  <c r="S115" i="1"/>
  <c r="T115" i="1"/>
  <c r="S116" i="1"/>
  <c r="S117" i="1"/>
  <c r="S118" i="1"/>
  <c r="S119" i="1"/>
  <c r="T119" i="1"/>
  <c r="S120" i="1"/>
  <c r="T120" i="1"/>
  <c r="S130" i="1"/>
  <c r="S131" i="1"/>
  <c r="T131" i="1"/>
  <c r="S132" i="1"/>
  <c r="S133" i="1"/>
  <c r="S134" i="1"/>
  <c r="S135" i="1"/>
  <c r="S136" i="1"/>
  <c r="T136" i="1"/>
  <c r="S137" i="1"/>
  <c r="S138" i="1"/>
  <c r="Q139" i="1"/>
  <c r="R139" i="1"/>
  <c r="S139" i="1"/>
  <c r="T139" i="1"/>
  <c r="Q140" i="1"/>
  <c r="R140" i="1"/>
  <c r="S140" i="1"/>
  <c r="Q141" i="1"/>
  <c r="R141" i="1"/>
  <c r="S141" i="1"/>
  <c r="T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T145" i="1"/>
  <c r="Q146" i="1"/>
  <c r="R146" i="1"/>
  <c r="S146" i="1"/>
  <c r="Q147" i="1"/>
  <c r="R147" i="1"/>
  <c r="S147" i="1"/>
  <c r="S148" i="1"/>
  <c r="S149" i="1"/>
  <c r="S150" i="1"/>
  <c r="T150" i="1"/>
  <c r="S151" i="1"/>
  <c r="T151" i="1"/>
  <c r="S152" i="1"/>
  <c r="S153" i="1"/>
  <c r="S154" i="1"/>
  <c r="S155" i="1"/>
  <c r="T155" i="1"/>
  <c r="S156" i="1"/>
  <c r="Q157" i="1"/>
  <c r="R157" i="1"/>
  <c r="S157" i="1"/>
  <c r="T157" i="1"/>
  <c r="Q158" i="1"/>
  <c r="R158" i="1"/>
  <c r="S158" i="1"/>
  <c r="Q159" i="1"/>
  <c r="R159" i="1"/>
  <c r="S159" i="1"/>
  <c r="T159" i="1"/>
  <c r="Q160" i="1"/>
  <c r="R160" i="1"/>
  <c r="S160" i="1"/>
  <c r="Q161" i="1"/>
  <c r="R161" i="1"/>
  <c r="S161" i="1"/>
  <c r="T161" i="1"/>
  <c r="Q162" i="1"/>
  <c r="R162" i="1"/>
  <c r="S162" i="1"/>
  <c r="Q163" i="1"/>
  <c r="R163" i="1"/>
  <c r="S163" i="1"/>
  <c r="T163" i="1"/>
  <c r="Q164" i="1"/>
  <c r="R164" i="1"/>
  <c r="S164" i="1"/>
  <c r="Q165" i="1"/>
  <c r="R165" i="1"/>
  <c r="S165" i="1"/>
  <c r="T165" i="1"/>
  <c r="J79" i="1"/>
  <c r="T79" i="1" s="1"/>
  <c r="J115" i="1"/>
  <c r="J143" i="1"/>
  <c r="T143" i="1" s="1"/>
  <c r="F5" i="1"/>
  <c r="J5" i="1" s="1"/>
  <c r="T5" i="1" s="1"/>
  <c r="F6" i="1"/>
  <c r="J6" i="1" s="1"/>
  <c r="T6" i="1" s="1"/>
  <c r="F7" i="1"/>
  <c r="J7" i="1" s="1"/>
  <c r="T7" i="1" s="1"/>
  <c r="F8" i="1"/>
  <c r="J8" i="1" s="1"/>
  <c r="T8" i="1" s="1"/>
  <c r="F9" i="1"/>
  <c r="J9" i="1" s="1"/>
  <c r="T9" i="1" s="1"/>
  <c r="F10" i="1"/>
  <c r="J10" i="1" s="1"/>
  <c r="T10" i="1" s="1"/>
  <c r="F11" i="1"/>
  <c r="J11" i="1" s="1"/>
  <c r="T11" i="1" s="1"/>
  <c r="F12" i="1"/>
  <c r="J12" i="1" s="1"/>
  <c r="T12" i="1" s="1"/>
  <c r="F13" i="1"/>
  <c r="J13" i="1" s="1"/>
  <c r="T13" i="1" s="1"/>
  <c r="F14" i="1"/>
  <c r="J14" i="1" s="1"/>
  <c r="F15" i="1"/>
  <c r="J15" i="1" s="1"/>
  <c r="T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32" i="1"/>
  <c r="J32" i="1" s="1"/>
  <c r="F33" i="1"/>
  <c r="J33" i="1" s="1"/>
  <c r="F34" i="1"/>
  <c r="J34" i="1" s="1"/>
  <c r="T34" i="1" s="1"/>
  <c r="F35" i="1"/>
  <c r="J35" i="1" s="1"/>
  <c r="T35" i="1" s="1"/>
  <c r="F36" i="1"/>
  <c r="J36" i="1" s="1"/>
  <c r="T36" i="1" s="1"/>
  <c r="F37" i="1"/>
  <c r="J37" i="1" s="1"/>
  <c r="T37" i="1" s="1"/>
  <c r="F38" i="1"/>
  <c r="J38" i="1" s="1"/>
  <c r="T38" i="1" s="1"/>
  <c r="F39" i="1"/>
  <c r="J39" i="1" s="1"/>
  <c r="T39" i="1" s="1"/>
  <c r="F40" i="1"/>
  <c r="J40" i="1" s="1"/>
  <c r="T40" i="1" s="1"/>
  <c r="F41" i="1"/>
  <c r="J41" i="1" s="1"/>
  <c r="F42" i="1"/>
  <c r="J42" i="1" s="1"/>
  <c r="T42" i="1" s="1"/>
  <c r="F43" i="1"/>
  <c r="J43" i="1" s="1"/>
  <c r="T43" i="1" s="1"/>
  <c r="F44" i="1"/>
  <c r="J44" i="1" s="1"/>
  <c r="T44" i="1" s="1"/>
  <c r="F45" i="1"/>
  <c r="J45" i="1" s="1"/>
  <c r="T45" i="1" s="1"/>
  <c r="F46" i="1"/>
  <c r="J46" i="1" s="1"/>
  <c r="T46" i="1" s="1"/>
  <c r="F47" i="1"/>
  <c r="J47" i="1" s="1"/>
  <c r="T47" i="1" s="1"/>
  <c r="F48" i="1"/>
  <c r="J48" i="1" s="1"/>
  <c r="T48" i="1" s="1"/>
  <c r="F49" i="1"/>
  <c r="J49" i="1" s="1"/>
  <c r="T49" i="1" s="1"/>
  <c r="F50" i="1"/>
  <c r="J50" i="1" s="1"/>
  <c r="T50" i="1" s="1"/>
  <c r="F51" i="1"/>
  <c r="J51" i="1" s="1"/>
  <c r="T51" i="1" s="1"/>
  <c r="F52" i="1"/>
  <c r="J52" i="1" s="1"/>
  <c r="T52" i="1" s="1"/>
  <c r="F53" i="1"/>
  <c r="J53" i="1" s="1"/>
  <c r="T53" i="1" s="1"/>
  <c r="F54" i="1"/>
  <c r="J54" i="1" s="1"/>
  <c r="T54" i="1" s="1"/>
  <c r="F55" i="1"/>
  <c r="J55" i="1" s="1"/>
  <c r="T55" i="1" s="1"/>
  <c r="F56" i="1"/>
  <c r="J56" i="1" s="1"/>
  <c r="T56" i="1" s="1"/>
  <c r="F57" i="1"/>
  <c r="J57" i="1" s="1"/>
  <c r="F58" i="1"/>
  <c r="J58" i="1" s="1"/>
  <c r="T58" i="1" s="1"/>
  <c r="F59" i="1"/>
  <c r="J59" i="1" s="1"/>
  <c r="T59" i="1" s="1"/>
  <c r="F60" i="1"/>
  <c r="J60" i="1" s="1"/>
  <c r="T60" i="1" s="1"/>
  <c r="F61" i="1"/>
  <c r="J61" i="1" s="1"/>
  <c r="T61" i="1" s="1"/>
  <c r="F62" i="1"/>
  <c r="J62" i="1" s="1"/>
  <c r="T62" i="1" s="1"/>
  <c r="F63" i="1"/>
  <c r="J63" i="1" s="1"/>
  <c r="T63" i="1" s="1"/>
  <c r="F64" i="1"/>
  <c r="J64" i="1" s="1"/>
  <c r="T64" i="1" s="1"/>
  <c r="F65" i="1"/>
  <c r="J65" i="1" s="1"/>
  <c r="T65" i="1" s="1"/>
  <c r="F66" i="1"/>
  <c r="J66" i="1" s="1"/>
  <c r="T66" i="1" s="1"/>
  <c r="F67" i="1"/>
  <c r="J67" i="1" s="1"/>
  <c r="T67" i="1" s="1"/>
  <c r="F68" i="1"/>
  <c r="J68" i="1" s="1"/>
  <c r="T68" i="1" s="1"/>
  <c r="F69" i="1"/>
  <c r="J69" i="1" s="1"/>
  <c r="F70" i="1"/>
  <c r="J70" i="1" s="1"/>
  <c r="T70" i="1" s="1"/>
  <c r="F71" i="1"/>
  <c r="J71" i="1" s="1"/>
  <c r="T71" i="1" s="1"/>
  <c r="F72" i="1"/>
  <c r="J72" i="1" s="1"/>
  <c r="T72" i="1" s="1"/>
  <c r="F73" i="1"/>
  <c r="J73" i="1" s="1"/>
  <c r="F74" i="1"/>
  <c r="J74" i="1" s="1"/>
  <c r="T74" i="1" s="1"/>
  <c r="F75" i="1"/>
  <c r="J75" i="1" s="1"/>
  <c r="F76" i="1"/>
  <c r="J76" i="1" s="1"/>
  <c r="T76" i="1" s="1"/>
  <c r="F77" i="1"/>
  <c r="J77" i="1" s="1"/>
  <c r="F78" i="1"/>
  <c r="J78" i="1" s="1"/>
  <c r="T78" i="1" s="1"/>
  <c r="F79" i="1"/>
  <c r="F80" i="1"/>
  <c r="J80" i="1" s="1"/>
  <c r="T80" i="1" s="1"/>
  <c r="F81" i="1"/>
  <c r="J81" i="1" s="1"/>
  <c r="F82" i="1"/>
  <c r="J82" i="1" s="1"/>
  <c r="T82" i="1" s="1"/>
  <c r="F83" i="1"/>
  <c r="J83" i="1" s="1"/>
  <c r="T83" i="1" s="1"/>
  <c r="F84" i="1"/>
  <c r="J84" i="1" s="1"/>
  <c r="T84" i="1" s="1"/>
  <c r="F85" i="1"/>
  <c r="J85" i="1" s="1"/>
  <c r="F86" i="1"/>
  <c r="J86" i="1" s="1"/>
  <c r="F87" i="1"/>
  <c r="J87" i="1" s="1"/>
  <c r="T87" i="1" s="1"/>
  <c r="F88" i="1"/>
  <c r="J88" i="1" s="1"/>
  <c r="T88" i="1" s="1"/>
  <c r="F89" i="1"/>
  <c r="J89" i="1" s="1"/>
  <c r="F90" i="1"/>
  <c r="J90" i="1" s="1"/>
  <c r="T90" i="1" s="1"/>
  <c r="F91" i="1"/>
  <c r="J91" i="1" s="1"/>
  <c r="T91" i="1" s="1"/>
  <c r="F92" i="1"/>
  <c r="J92" i="1" s="1"/>
  <c r="T92" i="1" s="1"/>
  <c r="F93" i="1"/>
  <c r="J93" i="1" s="1"/>
  <c r="F94" i="1"/>
  <c r="J94" i="1" s="1"/>
  <c r="T94" i="1" s="1"/>
  <c r="F95" i="1"/>
  <c r="J95" i="1" s="1"/>
  <c r="F96" i="1"/>
  <c r="J96" i="1" s="1"/>
  <c r="T96" i="1" s="1"/>
  <c r="F97" i="1"/>
  <c r="J97" i="1" s="1"/>
  <c r="F98" i="1"/>
  <c r="J98" i="1" s="1"/>
  <c r="T98" i="1" s="1"/>
  <c r="F99" i="1"/>
  <c r="J99" i="1" s="1"/>
  <c r="F100" i="1"/>
  <c r="J100" i="1" s="1"/>
  <c r="T100" i="1" s="1"/>
  <c r="F101" i="1"/>
  <c r="J101" i="1" s="1"/>
  <c r="F102" i="1"/>
  <c r="J102" i="1" s="1"/>
  <c r="T102" i="1" s="1"/>
  <c r="F103" i="1"/>
  <c r="J103" i="1" s="1"/>
  <c r="T103" i="1" s="1"/>
  <c r="F104" i="1"/>
  <c r="J104" i="1" s="1"/>
  <c r="T104" i="1" s="1"/>
  <c r="F105" i="1"/>
  <c r="J105" i="1" s="1"/>
  <c r="F106" i="1"/>
  <c r="J106" i="1" s="1"/>
  <c r="T106" i="1" s="1"/>
  <c r="F107" i="1"/>
  <c r="J107" i="1" s="1"/>
  <c r="F108" i="1"/>
  <c r="J108" i="1" s="1"/>
  <c r="T108" i="1" s="1"/>
  <c r="F109" i="1"/>
  <c r="J109" i="1" s="1"/>
  <c r="F110" i="1"/>
  <c r="J110" i="1" s="1"/>
  <c r="T110" i="1" s="1"/>
  <c r="F111" i="1"/>
  <c r="J111" i="1" s="1"/>
  <c r="T111" i="1" s="1"/>
  <c r="F112" i="1"/>
  <c r="J112" i="1" s="1"/>
  <c r="F113" i="1"/>
  <c r="J113" i="1" s="1"/>
  <c r="T113" i="1" s="1"/>
  <c r="F114" i="1"/>
  <c r="J114" i="1" s="1"/>
  <c r="T114" i="1" s="1"/>
  <c r="F115" i="1"/>
  <c r="F116" i="1"/>
  <c r="J116" i="1" s="1"/>
  <c r="T116" i="1" s="1"/>
  <c r="F117" i="1"/>
  <c r="J117" i="1" s="1"/>
  <c r="T117" i="1" s="1"/>
  <c r="F118" i="1"/>
  <c r="J118" i="1" s="1"/>
  <c r="T118" i="1" s="1"/>
  <c r="F119" i="1"/>
  <c r="J119" i="1" s="1"/>
  <c r="F120" i="1"/>
  <c r="J120" i="1" s="1"/>
  <c r="F121" i="1"/>
  <c r="J121" i="1" s="1"/>
  <c r="F122" i="1"/>
  <c r="J122" i="1" s="1"/>
  <c r="F123" i="1"/>
  <c r="J123" i="1" s="1"/>
  <c r="F124" i="1"/>
  <c r="J124" i="1" s="1"/>
  <c r="F125" i="1"/>
  <c r="J125" i="1" s="1"/>
  <c r="F126" i="1"/>
  <c r="J126" i="1" s="1"/>
  <c r="F127" i="1"/>
  <c r="J127" i="1" s="1"/>
  <c r="F128" i="1"/>
  <c r="J128" i="1" s="1"/>
  <c r="F129" i="1"/>
  <c r="J129" i="1" s="1"/>
  <c r="F130" i="1"/>
  <c r="J130" i="1" s="1"/>
  <c r="T130" i="1" s="1"/>
  <c r="F131" i="1"/>
  <c r="J131" i="1" s="1"/>
  <c r="F132" i="1"/>
  <c r="J132" i="1" s="1"/>
  <c r="T132" i="1" s="1"/>
  <c r="F133" i="1"/>
  <c r="J133" i="1" s="1"/>
  <c r="T133" i="1" s="1"/>
  <c r="F134" i="1"/>
  <c r="J134" i="1" s="1"/>
  <c r="T134" i="1" s="1"/>
  <c r="F135" i="1"/>
  <c r="J135" i="1" s="1"/>
  <c r="T135" i="1" s="1"/>
  <c r="F136" i="1"/>
  <c r="J136" i="1" s="1"/>
  <c r="F137" i="1"/>
  <c r="J137" i="1" s="1"/>
  <c r="T137" i="1" s="1"/>
  <c r="F138" i="1"/>
  <c r="J138" i="1" s="1"/>
  <c r="T138" i="1" s="1"/>
  <c r="F139" i="1"/>
  <c r="J139" i="1" s="1"/>
  <c r="F140" i="1"/>
  <c r="J140" i="1" s="1"/>
  <c r="T140" i="1" s="1"/>
  <c r="F141" i="1"/>
  <c r="J141" i="1" s="1"/>
  <c r="F142" i="1"/>
  <c r="J142" i="1" s="1"/>
  <c r="T142" i="1" s="1"/>
  <c r="F143" i="1"/>
  <c r="F144" i="1"/>
  <c r="J144" i="1" s="1"/>
  <c r="T144" i="1" s="1"/>
  <c r="F145" i="1"/>
  <c r="J145" i="1" s="1"/>
  <c r="F146" i="1"/>
  <c r="J146" i="1" s="1"/>
  <c r="T146" i="1" s="1"/>
  <c r="F147" i="1"/>
  <c r="J147" i="1" s="1"/>
  <c r="T147" i="1" s="1"/>
  <c r="F148" i="1"/>
  <c r="J148" i="1" s="1"/>
  <c r="T148" i="1" s="1"/>
  <c r="F149" i="1"/>
  <c r="J149" i="1" s="1"/>
  <c r="T149" i="1" s="1"/>
  <c r="F150" i="1"/>
  <c r="J150" i="1" s="1"/>
  <c r="F151" i="1"/>
  <c r="J151" i="1" s="1"/>
  <c r="F152" i="1"/>
  <c r="J152" i="1" s="1"/>
  <c r="T152" i="1" s="1"/>
  <c r="F153" i="1"/>
  <c r="J153" i="1" s="1"/>
  <c r="T153" i="1" s="1"/>
  <c r="F154" i="1"/>
  <c r="J154" i="1" s="1"/>
  <c r="T154" i="1" s="1"/>
  <c r="F155" i="1"/>
  <c r="J155" i="1" s="1"/>
  <c r="F156" i="1"/>
  <c r="J156" i="1" s="1"/>
  <c r="T156" i="1" s="1"/>
  <c r="F157" i="1"/>
  <c r="J157" i="1" s="1"/>
  <c r="F158" i="1"/>
  <c r="J158" i="1" s="1"/>
  <c r="T158" i="1" s="1"/>
  <c r="F159" i="1"/>
  <c r="J159" i="1" s="1"/>
  <c r="F160" i="1"/>
  <c r="J160" i="1" s="1"/>
  <c r="T160" i="1" s="1"/>
  <c r="F161" i="1"/>
  <c r="J161" i="1" s="1"/>
  <c r="F162" i="1"/>
  <c r="J162" i="1" s="1"/>
  <c r="T162" i="1" s="1"/>
  <c r="F163" i="1"/>
  <c r="J163" i="1" s="1"/>
  <c r="F164" i="1"/>
  <c r="J164" i="1" s="1"/>
  <c r="T164" i="1" s="1"/>
  <c r="F165" i="1"/>
  <c r="J165" i="1" s="1"/>
  <c r="F4" i="1"/>
  <c r="J4" i="1" s="1"/>
  <c r="D14" i="26" l="1"/>
  <c r="G14" i="26" s="1"/>
  <c r="D13" i="26"/>
  <c r="G13" i="26" s="1"/>
  <c r="G12" i="26"/>
  <c r="E12" i="26"/>
  <c r="D12" i="26"/>
  <c r="D11" i="26"/>
  <c r="G11" i="26" s="1"/>
  <c r="D10" i="26"/>
  <c r="G10" i="26" s="1"/>
  <c r="G9" i="26"/>
  <c r="D9" i="26"/>
  <c r="E9" i="26" s="1"/>
  <c r="D8" i="26"/>
  <c r="G8" i="26" s="1"/>
  <c r="G7" i="26"/>
  <c r="E7" i="26"/>
  <c r="D7" i="26"/>
  <c r="D6" i="26"/>
  <c r="G6" i="26" s="1"/>
  <c r="T4" i="1"/>
  <c r="S4" i="1"/>
  <c r="R4" i="1"/>
  <c r="R167" i="1" s="1"/>
  <c r="Q4" i="1"/>
  <c r="E10" i="26" l="1"/>
  <c r="E13" i="26"/>
  <c r="E8" i="26"/>
  <c r="E11" i="26"/>
  <c r="E6" i="26"/>
  <c r="E14" i="26"/>
  <c r="Q167" i="1"/>
  <c r="V5" i="1" s="1"/>
  <c r="Q169" i="1"/>
  <c r="Q173" i="1"/>
  <c r="R174" i="1"/>
  <c r="R168" i="1"/>
  <c r="R169" i="1"/>
  <c r="R173" i="1"/>
  <c r="Q174" i="1"/>
  <c r="Q168" i="1"/>
  <c r="Q170" i="1" l="1"/>
  <c r="Y140" i="1" s="1"/>
  <c r="AC165" i="1"/>
  <c r="AB165" i="1"/>
  <c r="AC164" i="1"/>
  <c r="AA158" i="1"/>
  <c r="AB157" i="1"/>
  <c r="AC156" i="1"/>
  <c r="AB155" i="1"/>
  <c r="AA154" i="1"/>
  <c r="AC148" i="1"/>
  <c r="AB147" i="1"/>
  <c r="AC146" i="1"/>
  <c r="AA165" i="1"/>
  <c r="AB164" i="1"/>
  <c r="AC163" i="1"/>
  <c r="AA157" i="1"/>
  <c r="AB156" i="1"/>
  <c r="AA155" i="1"/>
  <c r="AC149" i="1"/>
  <c r="AB148" i="1"/>
  <c r="AA147" i="1"/>
  <c r="AA164" i="1"/>
  <c r="AB163" i="1"/>
  <c r="AC162" i="1"/>
  <c r="AA156" i="1"/>
  <c r="AC150" i="1"/>
  <c r="AB149" i="1"/>
  <c r="AA148" i="1"/>
  <c r="AA162" i="1"/>
  <c r="AB161" i="1"/>
  <c r="AC160" i="1"/>
  <c r="AC152" i="1"/>
  <c r="AB151" i="1"/>
  <c r="AA150" i="1"/>
  <c r="AA144" i="1"/>
  <c r="AB143" i="1"/>
  <c r="AC142" i="1"/>
  <c r="AA160" i="1"/>
  <c r="AC155" i="1"/>
  <c r="AC151" i="1"/>
  <c r="AA146" i="1"/>
  <c r="AB144" i="1"/>
  <c r="AA138" i="1"/>
  <c r="AC161" i="1"/>
  <c r="AC153" i="1"/>
  <c r="AA151" i="1"/>
  <c r="AC133" i="1"/>
  <c r="AB132" i="1"/>
  <c r="AA131" i="1"/>
  <c r="AA161" i="1"/>
  <c r="AB153" i="1"/>
  <c r="AC134" i="1"/>
  <c r="AB133" i="1"/>
  <c r="AA132" i="1"/>
  <c r="AC158" i="1"/>
  <c r="AC157" i="1"/>
  <c r="AA153" i="1"/>
  <c r="AA149" i="1"/>
  <c r="AC145" i="1"/>
  <c r="AC141" i="1"/>
  <c r="AC135" i="1"/>
  <c r="AB134" i="1"/>
  <c r="AA133" i="1"/>
  <c r="AB159" i="1"/>
  <c r="AC154" i="1"/>
  <c r="AB152" i="1"/>
  <c r="AB150" i="1"/>
  <c r="AC147" i="1"/>
  <c r="AA145" i="1"/>
  <c r="AC143" i="1"/>
  <c r="AA142" i="1"/>
  <c r="AA141" i="1"/>
  <c r="AA152" i="1"/>
  <c r="AB139" i="1"/>
  <c r="AC132" i="1"/>
  <c r="AC131" i="1"/>
  <c r="AB130" i="1"/>
  <c r="AA127" i="1"/>
  <c r="AC122" i="1"/>
  <c r="AB121" i="1"/>
  <c r="AA120" i="1"/>
  <c r="AC114" i="1"/>
  <c r="AB113" i="1"/>
  <c r="AA112" i="1"/>
  <c r="AA110" i="1"/>
  <c r="AB109" i="1"/>
  <c r="AB146" i="1"/>
  <c r="AA143" i="1"/>
  <c r="AC140" i="1"/>
  <c r="AA139" i="1"/>
  <c r="AB135" i="1"/>
  <c r="AB131" i="1"/>
  <c r="AA130" i="1"/>
  <c r="AC123" i="1"/>
  <c r="AB122" i="1"/>
  <c r="AA121" i="1"/>
  <c r="AC115" i="1"/>
  <c r="AB114" i="1"/>
  <c r="AA113" i="1"/>
  <c r="AA109" i="1"/>
  <c r="AB108" i="1"/>
  <c r="AA163" i="1"/>
  <c r="AB162" i="1"/>
  <c r="AC159" i="1"/>
  <c r="AB140" i="1"/>
  <c r="AC137" i="1"/>
  <c r="AA135" i="1"/>
  <c r="AC124" i="1"/>
  <c r="AB123" i="1"/>
  <c r="AA122" i="1"/>
  <c r="AC116" i="1"/>
  <c r="AB115" i="1"/>
  <c r="AA114" i="1"/>
  <c r="AA108" i="1"/>
  <c r="AC136" i="1"/>
  <c r="AA134" i="1"/>
  <c r="AC129" i="1"/>
  <c r="AC128" i="1"/>
  <c r="AB126" i="1"/>
  <c r="AA125" i="1"/>
  <c r="AC119" i="1"/>
  <c r="AB118" i="1"/>
  <c r="AA117" i="1"/>
  <c r="AC111" i="1"/>
  <c r="AC130" i="1"/>
  <c r="AB129" i="1"/>
  <c r="AB128" i="1"/>
  <c r="AC125" i="1"/>
  <c r="AC120" i="1"/>
  <c r="AC118" i="1"/>
  <c r="AC110" i="1"/>
  <c r="AC109" i="1"/>
  <c r="AC108" i="1"/>
  <c r="AB107" i="1"/>
  <c r="AC106" i="1"/>
  <c r="AA100" i="1"/>
  <c r="AB99" i="1"/>
  <c r="AC98" i="1"/>
  <c r="AC88" i="1"/>
  <c r="AB87" i="1"/>
  <c r="AB142" i="1"/>
  <c r="AB141" i="1"/>
  <c r="AA140" i="1"/>
  <c r="AB136" i="1"/>
  <c r="AA129" i="1"/>
  <c r="AA128" i="1"/>
  <c r="AC127" i="1"/>
  <c r="AB125" i="1"/>
  <c r="AA123" i="1"/>
  <c r="AB120" i="1"/>
  <c r="AA118" i="1"/>
  <c r="AB116" i="1"/>
  <c r="AB111" i="1"/>
  <c r="AB110" i="1"/>
  <c r="AA107" i="1"/>
  <c r="AB106" i="1"/>
  <c r="AC105" i="1"/>
  <c r="AA99" i="1"/>
  <c r="AB98" i="1"/>
  <c r="AC97" i="1"/>
  <c r="AC89" i="1"/>
  <c r="AB88" i="1"/>
  <c r="AA87" i="1"/>
  <c r="AB138" i="1"/>
  <c r="AC126" i="1"/>
  <c r="AC117" i="1"/>
  <c r="AC112" i="1"/>
  <c r="AA104" i="1"/>
  <c r="AB103" i="1"/>
  <c r="AC102" i="1"/>
  <c r="AA96" i="1"/>
  <c r="AB95" i="1"/>
  <c r="AC94" i="1"/>
  <c r="AC92" i="1"/>
  <c r="AB91" i="1"/>
  <c r="AA90" i="1"/>
  <c r="AB160" i="1"/>
  <c r="AA126" i="1"/>
  <c r="AB124" i="1"/>
  <c r="AB119" i="1"/>
  <c r="AB117" i="1"/>
  <c r="AA115" i="1"/>
  <c r="AB112" i="1"/>
  <c r="AA103" i="1"/>
  <c r="AB102" i="1"/>
  <c r="AC101" i="1"/>
  <c r="AA95" i="1"/>
  <c r="AB94" i="1"/>
  <c r="AC93" i="1"/>
  <c r="AB92" i="1"/>
  <c r="AA91" i="1"/>
  <c r="AB145" i="1"/>
  <c r="AA124" i="1"/>
  <c r="AA102" i="1"/>
  <c r="AB97" i="1"/>
  <c r="AC90" i="1"/>
  <c r="AC85" i="1"/>
  <c r="AB84" i="1"/>
  <c r="AC83" i="1"/>
  <c r="AA77" i="1"/>
  <c r="AB76" i="1"/>
  <c r="AB158" i="1"/>
  <c r="AB137" i="1"/>
  <c r="AC113" i="1"/>
  <c r="AC103" i="1"/>
  <c r="AA97" i="1"/>
  <c r="AB90" i="1"/>
  <c r="AC86" i="1"/>
  <c r="AB85" i="1"/>
  <c r="AA84" i="1"/>
  <c r="AB83" i="1"/>
  <c r="AC82" i="1"/>
  <c r="AA76" i="1"/>
  <c r="AB75" i="1"/>
  <c r="AC74" i="1"/>
  <c r="AA68" i="1"/>
  <c r="AB67" i="1"/>
  <c r="AC66" i="1"/>
  <c r="AA60" i="1"/>
  <c r="AB59" i="1"/>
  <c r="AC58" i="1"/>
  <c r="AA52" i="1"/>
  <c r="AB51" i="1"/>
  <c r="AA50" i="1"/>
  <c r="AA46" i="1"/>
  <c r="AB45" i="1"/>
  <c r="AC44" i="1"/>
  <c r="AA159" i="1"/>
  <c r="AA137" i="1"/>
  <c r="AB127" i="1"/>
  <c r="AA111" i="1"/>
  <c r="AC104" i="1"/>
  <c r="AA98" i="1"/>
  <c r="AA88" i="1"/>
  <c r="AB86" i="1"/>
  <c r="AA85" i="1"/>
  <c r="AB104" i="1"/>
  <c r="AC138" i="1"/>
  <c r="AC121" i="1"/>
  <c r="AA105" i="1"/>
  <c r="AB100" i="1"/>
  <c r="AC95" i="1"/>
  <c r="AB89" i="1"/>
  <c r="AA80" i="1"/>
  <c r="AB79" i="1"/>
  <c r="AC78" i="1"/>
  <c r="AA72" i="1"/>
  <c r="AB71" i="1"/>
  <c r="AC70" i="1"/>
  <c r="AA64" i="1"/>
  <c r="AB63" i="1"/>
  <c r="AC62" i="1"/>
  <c r="AA56" i="1"/>
  <c r="AB55" i="1"/>
  <c r="AC54" i="1"/>
  <c r="AC48" i="1"/>
  <c r="AB154" i="1"/>
  <c r="AC144" i="1"/>
  <c r="AC139" i="1"/>
  <c r="AA119" i="1"/>
  <c r="AA106" i="1"/>
  <c r="AB101" i="1"/>
  <c r="AC96" i="1"/>
  <c r="AA89" i="1"/>
  <c r="AA79" i="1"/>
  <c r="AB78" i="1"/>
  <c r="AC77" i="1"/>
  <c r="AA71" i="1"/>
  <c r="AB70" i="1"/>
  <c r="AC69" i="1"/>
  <c r="AA63" i="1"/>
  <c r="AB62" i="1"/>
  <c r="AC61" i="1"/>
  <c r="AA55" i="1"/>
  <c r="AB54" i="1"/>
  <c r="AC53" i="1"/>
  <c r="AC49" i="1"/>
  <c r="AB48" i="1"/>
  <c r="AC47" i="1"/>
  <c r="AA83" i="1"/>
  <c r="AB77" i="1"/>
  <c r="AA74" i="1"/>
  <c r="AB73" i="1"/>
  <c r="AA67" i="1"/>
  <c r="AB66" i="1"/>
  <c r="AC65" i="1"/>
  <c r="AA61" i="1"/>
  <c r="AB60" i="1"/>
  <c r="AC59" i="1"/>
  <c r="AB53" i="1"/>
  <c r="AC52" i="1"/>
  <c r="AC107" i="1"/>
  <c r="AA92" i="1"/>
  <c r="AC84" i="1"/>
  <c r="AC79" i="1"/>
  <c r="AA78" i="1"/>
  <c r="AA73" i="1"/>
  <c r="AC72" i="1"/>
  <c r="AA66" i="1"/>
  <c r="AB65" i="1"/>
  <c r="AA59" i="1"/>
  <c r="AB58" i="1"/>
  <c r="AC57" i="1"/>
  <c r="AA53" i="1"/>
  <c r="AB52" i="1"/>
  <c r="AC51" i="1"/>
  <c r="AB50" i="1"/>
  <c r="AA49" i="1"/>
  <c r="AC99" i="1"/>
  <c r="AC80" i="1"/>
  <c r="AB72" i="1"/>
  <c r="AA65" i="1"/>
  <c r="AC64" i="1"/>
  <c r="AA58" i="1"/>
  <c r="AB57" i="1"/>
  <c r="AA51" i="1"/>
  <c r="AA136" i="1"/>
  <c r="AC100" i="1"/>
  <c r="AB96" i="1"/>
  <c r="AA94" i="1"/>
  <c r="AB93" i="1"/>
  <c r="AC87" i="1"/>
  <c r="AC81" i="1"/>
  <c r="AB80" i="1"/>
  <c r="AC71" i="1"/>
  <c r="AB64" i="1"/>
  <c r="AA57" i="1"/>
  <c r="AC56" i="1"/>
  <c r="AB105" i="1"/>
  <c r="AC91" i="1"/>
  <c r="AB82" i="1"/>
  <c r="AA81" i="1"/>
  <c r="AA70" i="1"/>
  <c r="AC55" i="1"/>
  <c r="AA93" i="1"/>
  <c r="AA75" i="1"/>
  <c r="AC43" i="1"/>
  <c r="AA37" i="1"/>
  <c r="AB36" i="1"/>
  <c r="AC35" i="1"/>
  <c r="AA21" i="1"/>
  <c r="AB20" i="1"/>
  <c r="AC19" i="1"/>
  <c r="AA7" i="1"/>
  <c r="AB6" i="1"/>
  <c r="AC5" i="1"/>
  <c r="AB47" i="1"/>
  <c r="AC46" i="1"/>
  <c r="AB43" i="1"/>
  <c r="AC42" i="1"/>
  <c r="AA36" i="1"/>
  <c r="AA62" i="1"/>
  <c r="AC60" i="1"/>
  <c r="AB61" i="1"/>
  <c r="AC50" i="1"/>
  <c r="AA48" i="1"/>
  <c r="AA47" i="1"/>
  <c r="AB46" i="1"/>
  <c r="AC45" i="1"/>
  <c r="AA43" i="1"/>
  <c r="AB42" i="1"/>
  <c r="AC41" i="1"/>
  <c r="AA35" i="1"/>
  <c r="AB34" i="1"/>
  <c r="AC33" i="1"/>
  <c r="AA19" i="1"/>
  <c r="AB18" i="1"/>
  <c r="AC17" i="1"/>
  <c r="AC13" i="1"/>
  <c r="AB12" i="1"/>
  <c r="AC11" i="1"/>
  <c r="AA5" i="1"/>
  <c r="AB4" i="1"/>
  <c r="AA86" i="1"/>
  <c r="AB69" i="1"/>
  <c r="AC68" i="1"/>
  <c r="AC67" i="1"/>
  <c r="AA116" i="1"/>
  <c r="AA82" i="1"/>
  <c r="AA40" i="1"/>
  <c r="AB39" i="1"/>
  <c r="AC38" i="1"/>
  <c r="AA32" i="1"/>
  <c r="AB31" i="1"/>
  <c r="AA16" i="1"/>
  <c r="AB15" i="1"/>
  <c r="AA14" i="1"/>
  <c r="AA10" i="1"/>
  <c r="AB9" i="1"/>
  <c r="AC8" i="1"/>
  <c r="AC75" i="1"/>
  <c r="AC63" i="1"/>
  <c r="AA54" i="1"/>
  <c r="AB81" i="1"/>
  <c r="AC73" i="1"/>
  <c r="AB49" i="1"/>
  <c r="AA39" i="1"/>
  <c r="AB38" i="1"/>
  <c r="AC37" i="1"/>
  <c r="AA31" i="1"/>
  <c r="AC21" i="1"/>
  <c r="AA15" i="1"/>
  <c r="AA9" i="1"/>
  <c r="AB8" i="1"/>
  <c r="AC7" i="1"/>
  <c r="AA101" i="1"/>
  <c r="AC76" i="1"/>
  <c r="AB74" i="1"/>
  <c r="AA44" i="1"/>
  <c r="AB32" i="1"/>
  <c r="AB21" i="1"/>
  <c r="AA20" i="1"/>
  <c r="AC15" i="1"/>
  <c r="AB7" i="1"/>
  <c r="AA34" i="1"/>
  <c r="AB33" i="1"/>
  <c r="AC16" i="1"/>
  <c r="AB41" i="1"/>
  <c r="AC39" i="1"/>
  <c r="AC34" i="1"/>
  <c r="AA33" i="1"/>
  <c r="AB17" i="1"/>
  <c r="AB16" i="1"/>
  <c r="AB13" i="1"/>
  <c r="AC9" i="1"/>
  <c r="AA8" i="1"/>
  <c r="AC4" i="1"/>
  <c r="AA41" i="1"/>
  <c r="AB37" i="1"/>
  <c r="AC18" i="1"/>
  <c r="AA17" i="1"/>
  <c r="AA13" i="1"/>
  <c r="AC10" i="1"/>
  <c r="AA4" i="1"/>
  <c r="AA69" i="1"/>
  <c r="AB44" i="1"/>
  <c r="AB40" i="1"/>
  <c r="AA38" i="1"/>
  <c r="AC36" i="1"/>
  <c r="AC32" i="1"/>
  <c r="AB68" i="1"/>
  <c r="AB56" i="1"/>
  <c r="AA18" i="1"/>
  <c r="AB11" i="1"/>
  <c r="AB10" i="1"/>
  <c r="AB35" i="1"/>
  <c r="AC14" i="1"/>
  <c r="AC12" i="1"/>
  <c r="AA11" i="1"/>
  <c r="AB5" i="1"/>
  <c r="AA45" i="1"/>
  <c r="AA42" i="1"/>
  <c r="AC40" i="1"/>
  <c r="AC31" i="1"/>
  <c r="AB19" i="1"/>
  <c r="AB14" i="1"/>
  <c r="AA12" i="1"/>
  <c r="AC6" i="1"/>
  <c r="AA6" i="1"/>
  <c r="AC20" i="1"/>
  <c r="V163" i="1"/>
  <c r="W162" i="1"/>
  <c r="X161" i="1"/>
  <c r="X151" i="1"/>
  <c r="W150" i="1"/>
  <c r="V149" i="1"/>
  <c r="V145" i="1"/>
  <c r="W144" i="1"/>
  <c r="V162" i="1"/>
  <c r="W161" i="1"/>
  <c r="X160" i="1"/>
  <c r="X152" i="1"/>
  <c r="W151" i="1"/>
  <c r="V150" i="1"/>
  <c r="V161" i="1"/>
  <c r="W160" i="1"/>
  <c r="X159" i="1"/>
  <c r="X153" i="1"/>
  <c r="W152" i="1"/>
  <c r="V151" i="1"/>
  <c r="X165" i="1"/>
  <c r="V159" i="1"/>
  <c r="W158" i="1"/>
  <c r="X157" i="1"/>
  <c r="X155" i="1"/>
  <c r="W154" i="1"/>
  <c r="V153" i="1"/>
  <c r="X147" i="1"/>
  <c r="W164" i="1"/>
  <c r="X163" i="1"/>
  <c r="V154" i="1"/>
  <c r="V152" i="1"/>
  <c r="X150" i="1"/>
  <c r="W147" i="1"/>
  <c r="W145" i="1"/>
  <c r="X142" i="1"/>
  <c r="X141" i="1"/>
  <c r="X135" i="1"/>
  <c r="W134" i="1"/>
  <c r="V133" i="1"/>
  <c r="W165" i="1"/>
  <c r="V164" i="1"/>
  <c r="W163" i="1"/>
  <c r="X148" i="1"/>
  <c r="V147" i="1"/>
  <c r="X143" i="1"/>
  <c r="W142" i="1"/>
  <c r="W141" i="1"/>
  <c r="X140" i="1"/>
  <c r="X136" i="1"/>
  <c r="W135" i="1"/>
  <c r="V134" i="1"/>
  <c r="X128" i="1"/>
  <c r="W127" i="1"/>
  <c r="V165" i="1"/>
  <c r="V160" i="1"/>
  <c r="W155" i="1"/>
  <c r="W148" i="1"/>
  <c r="X146" i="1"/>
  <c r="W143" i="1"/>
  <c r="V142" i="1"/>
  <c r="V141" i="1"/>
  <c r="W140" i="1"/>
  <c r="X139" i="1"/>
  <c r="X137" i="1"/>
  <c r="W136" i="1"/>
  <c r="V135" i="1"/>
  <c r="X129" i="1"/>
  <c r="W128" i="1"/>
  <c r="V155" i="1"/>
  <c r="V148" i="1"/>
  <c r="W146" i="1"/>
  <c r="X144" i="1"/>
  <c r="V143" i="1"/>
  <c r="V140" i="1"/>
  <c r="W139" i="1"/>
  <c r="X138" i="1"/>
  <c r="W137" i="1"/>
  <c r="V136" i="1"/>
  <c r="X130" i="1"/>
  <c r="W129" i="1"/>
  <c r="X158" i="1"/>
  <c r="W157" i="1"/>
  <c r="W156" i="1"/>
  <c r="X149" i="1"/>
  <c r="X156" i="1"/>
  <c r="W138" i="1"/>
  <c r="X134" i="1"/>
  <c r="X125" i="1"/>
  <c r="W124" i="1"/>
  <c r="V123" i="1"/>
  <c r="X117" i="1"/>
  <c r="W116" i="1"/>
  <c r="V115" i="1"/>
  <c r="V156" i="1"/>
  <c r="V138" i="1"/>
  <c r="V129" i="1"/>
  <c r="X126" i="1"/>
  <c r="W125" i="1"/>
  <c r="V124" i="1"/>
  <c r="X118" i="1"/>
  <c r="W117" i="1"/>
  <c r="V116" i="1"/>
  <c r="X164" i="1"/>
  <c r="V146" i="1"/>
  <c r="V139" i="1"/>
  <c r="X132" i="1"/>
  <c r="X131" i="1"/>
  <c r="W130" i="1"/>
  <c r="V128" i="1"/>
  <c r="W126" i="1"/>
  <c r="V125" i="1"/>
  <c r="X119" i="1"/>
  <c r="W118" i="1"/>
  <c r="V117" i="1"/>
  <c r="X111" i="1"/>
  <c r="V158" i="1"/>
  <c r="X154" i="1"/>
  <c r="W149" i="1"/>
  <c r="X145" i="1"/>
  <c r="V137" i="1"/>
  <c r="W133" i="1"/>
  <c r="X122" i="1"/>
  <c r="W121" i="1"/>
  <c r="V120" i="1"/>
  <c r="X114" i="1"/>
  <c r="W113" i="1"/>
  <c r="V112" i="1"/>
  <c r="V110" i="1"/>
  <c r="W109" i="1"/>
  <c r="X162" i="1"/>
  <c r="W153" i="1"/>
  <c r="X133" i="1"/>
  <c r="V132" i="1"/>
  <c r="W131" i="1"/>
  <c r="X124" i="1"/>
  <c r="W122" i="1"/>
  <c r="V119" i="1"/>
  <c r="W115" i="1"/>
  <c r="V105" i="1"/>
  <c r="W104" i="1"/>
  <c r="X103" i="1"/>
  <c r="V97" i="1"/>
  <c r="W96" i="1"/>
  <c r="X95" i="1"/>
  <c r="X91" i="1"/>
  <c r="W90" i="1"/>
  <c r="V89" i="1"/>
  <c r="V131" i="1"/>
  <c r="V130" i="1"/>
  <c r="V122" i="1"/>
  <c r="X113" i="1"/>
  <c r="V104" i="1"/>
  <c r="W103" i="1"/>
  <c r="X102" i="1"/>
  <c r="V96" i="1"/>
  <c r="W95" i="1"/>
  <c r="X94" i="1"/>
  <c r="X92" i="1"/>
  <c r="W91" i="1"/>
  <c r="V90" i="1"/>
  <c r="V144" i="1"/>
  <c r="V127" i="1"/>
  <c r="W123" i="1"/>
  <c r="X116" i="1"/>
  <c r="W114" i="1"/>
  <c r="V111" i="1"/>
  <c r="W108" i="1"/>
  <c r="X107" i="1"/>
  <c r="V101" i="1"/>
  <c r="W100" i="1"/>
  <c r="X99" i="1"/>
  <c r="V93" i="1"/>
  <c r="X121" i="1"/>
  <c r="V114" i="1"/>
  <c r="V108" i="1"/>
  <c r="W107" i="1"/>
  <c r="X106" i="1"/>
  <c r="V100" i="1"/>
  <c r="W99" i="1"/>
  <c r="X98" i="1"/>
  <c r="V157" i="1"/>
  <c r="X123" i="1"/>
  <c r="X109" i="1"/>
  <c r="W106" i="1"/>
  <c r="X101" i="1"/>
  <c r="V95" i="1"/>
  <c r="W89" i="1"/>
  <c r="W87" i="1"/>
  <c r="V86" i="1"/>
  <c r="V82" i="1"/>
  <c r="W81" i="1"/>
  <c r="X80" i="1"/>
  <c r="W132" i="1"/>
  <c r="V109" i="1"/>
  <c r="V106" i="1"/>
  <c r="W101" i="1"/>
  <c r="X96" i="1"/>
  <c r="W92" i="1"/>
  <c r="V87" i="1"/>
  <c r="V81" i="1"/>
  <c r="W80" i="1"/>
  <c r="X79" i="1"/>
  <c r="V73" i="1"/>
  <c r="W72" i="1"/>
  <c r="X71" i="1"/>
  <c r="V65" i="1"/>
  <c r="W64" i="1"/>
  <c r="X63" i="1"/>
  <c r="V57" i="1"/>
  <c r="W56" i="1"/>
  <c r="X55" i="1"/>
  <c r="V126" i="1"/>
  <c r="V113" i="1"/>
  <c r="X112" i="1"/>
  <c r="V107" i="1"/>
  <c r="W102" i="1"/>
  <c r="X97" i="1"/>
  <c r="V92" i="1"/>
  <c r="W159" i="1"/>
  <c r="X127" i="1"/>
  <c r="W112" i="1"/>
  <c r="W111" i="1"/>
  <c r="X108" i="1"/>
  <c r="X110" i="1"/>
  <c r="X104" i="1"/>
  <c r="V98" i="1"/>
  <c r="X93" i="1"/>
  <c r="X88" i="1"/>
  <c r="X85" i="1"/>
  <c r="W84" i="1"/>
  <c r="X83" i="1"/>
  <c r="V77" i="1"/>
  <c r="W76" i="1"/>
  <c r="X75" i="1"/>
  <c r="V69" i="1"/>
  <c r="W68" i="1"/>
  <c r="X67" i="1"/>
  <c r="V61" i="1"/>
  <c r="W60" i="1"/>
  <c r="X59" i="1"/>
  <c r="V53" i="1"/>
  <c r="W52" i="1"/>
  <c r="X51" i="1"/>
  <c r="W50" i="1"/>
  <c r="V49" i="1"/>
  <c r="V47" i="1"/>
  <c r="W46" i="1"/>
  <c r="X45" i="1"/>
  <c r="V121" i="1"/>
  <c r="X120" i="1"/>
  <c r="V118" i="1"/>
  <c r="W110" i="1"/>
  <c r="X105" i="1"/>
  <c r="V99" i="1"/>
  <c r="W94" i="1"/>
  <c r="W93" i="1"/>
  <c r="V91" i="1"/>
  <c r="W88" i="1"/>
  <c r="X86" i="1"/>
  <c r="W85" i="1"/>
  <c r="V84" i="1"/>
  <c r="W83" i="1"/>
  <c r="X82" i="1"/>
  <c r="Y81" i="1"/>
  <c r="V76" i="1"/>
  <c r="W75" i="1"/>
  <c r="X74" i="1"/>
  <c r="V68" i="1"/>
  <c r="W67" i="1"/>
  <c r="X66" i="1"/>
  <c r="V60" i="1"/>
  <c r="W59" i="1"/>
  <c r="X58" i="1"/>
  <c r="V52" i="1"/>
  <c r="W51" i="1"/>
  <c r="V50" i="1"/>
  <c r="V46" i="1"/>
  <c r="W45" i="1"/>
  <c r="X44" i="1"/>
  <c r="W120" i="1"/>
  <c r="V85" i="1"/>
  <c r="W82" i="1"/>
  <c r="W70" i="1"/>
  <c r="V63" i="1"/>
  <c r="X62" i="1"/>
  <c r="W55" i="1"/>
  <c r="X76" i="1"/>
  <c r="V70" i="1"/>
  <c r="X69" i="1"/>
  <c r="W62" i="1"/>
  <c r="V55" i="1"/>
  <c r="X54" i="1"/>
  <c r="X115" i="1"/>
  <c r="Z84" i="1"/>
  <c r="X78" i="1"/>
  <c r="X77" i="1"/>
  <c r="V75" i="1"/>
  <c r="W74" i="1"/>
  <c r="X73" i="1"/>
  <c r="W69" i="1"/>
  <c r="X68" i="1"/>
  <c r="V62" i="1"/>
  <c r="X61" i="1"/>
  <c r="W54" i="1"/>
  <c r="W48" i="1"/>
  <c r="Z98" i="1"/>
  <c r="V83" i="1"/>
  <c r="W79" i="1"/>
  <c r="W78" i="1"/>
  <c r="W77" i="1"/>
  <c r="V74" i="1"/>
  <c r="W73" i="1"/>
  <c r="V67" i="1"/>
  <c r="W66" i="1"/>
  <c r="X65" i="1"/>
  <c r="W61" i="1"/>
  <c r="X60" i="1"/>
  <c r="V54" i="1"/>
  <c r="X53" i="1"/>
  <c r="W119" i="1"/>
  <c r="V103" i="1"/>
  <c r="V102" i="1"/>
  <c r="X90" i="1"/>
  <c r="V80" i="1"/>
  <c r="V72" i="1"/>
  <c r="X64" i="1"/>
  <c r="V58" i="1"/>
  <c r="W57" i="1"/>
  <c r="Z85" i="1"/>
  <c r="W49" i="1"/>
  <c r="V42" i="1"/>
  <c r="W41" i="1"/>
  <c r="X40" i="1"/>
  <c r="V34" i="1"/>
  <c r="W33" i="1"/>
  <c r="X32" i="1"/>
  <c r="V18" i="1"/>
  <c r="W17" i="1"/>
  <c r="X16" i="1"/>
  <c r="X14" i="1"/>
  <c r="W13" i="1"/>
  <c r="V12" i="1"/>
  <c r="W11" i="1"/>
  <c r="X10" i="1"/>
  <c r="Z8" i="1"/>
  <c r="V4" i="1"/>
  <c r="V41" i="1"/>
  <c r="W40" i="1"/>
  <c r="X39" i="1"/>
  <c r="V79" i="1"/>
  <c r="W71" i="1"/>
  <c r="W63" i="1"/>
  <c r="V94" i="1"/>
  <c r="V78" i="1"/>
  <c r="V71" i="1"/>
  <c r="V59" i="1"/>
  <c r="V51" i="1"/>
  <c r="V40" i="1"/>
  <c r="W39" i="1"/>
  <c r="X38" i="1"/>
  <c r="V32" i="1"/>
  <c r="W31" i="1"/>
  <c r="V16" i="1"/>
  <c r="W15" i="1"/>
  <c r="V14" i="1"/>
  <c r="V10" i="1"/>
  <c r="W9" i="1"/>
  <c r="X8" i="1"/>
  <c r="W105" i="1"/>
  <c r="W97" i="1"/>
  <c r="V88" i="1"/>
  <c r="X70" i="1"/>
  <c r="Y64" i="1"/>
  <c r="X56" i="1"/>
  <c r="V48" i="1"/>
  <c r="W47" i="1"/>
  <c r="X46" i="1"/>
  <c r="X43" i="1"/>
  <c r="V37" i="1"/>
  <c r="W36" i="1"/>
  <c r="X35" i="1"/>
  <c r="V21" i="1"/>
  <c r="W20" i="1"/>
  <c r="X19" i="1"/>
  <c r="V7" i="1"/>
  <c r="W6" i="1"/>
  <c r="X5" i="1"/>
  <c r="X52" i="1"/>
  <c r="X49" i="1"/>
  <c r="W98" i="1"/>
  <c r="V64" i="1"/>
  <c r="V56" i="1"/>
  <c r="V45" i="1"/>
  <c r="W44" i="1"/>
  <c r="W43" i="1"/>
  <c r="X42" i="1"/>
  <c r="V36" i="1"/>
  <c r="W35" i="1"/>
  <c r="X34" i="1"/>
  <c r="V20" i="1"/>
  <c r="W19" i="1"/>
  <c r="X18" i="1"/>
  <c r="Z14" i="1"/>
  <c r="X12" i="1"/>
  <c r="V6" i="1"/>
  <c r="W5" i="1"/>
  <c r="X4" i="1"/>
  <c r="Z91" i="1"/>
  <c r="X89" i="1"/>
  <c r="X87" i="1"/>
  <c r="X84" i="1"/>
  <c r="X81" i="1"/>
  <c r="X72" i="1"/>
  <c r="W53" i="1"/>
  <c r="W58" i="1"/>
  <c r="W42" i="1"/>
  <c r="W38" i="1"/>
  <c r="V35" i="1"/>
  <c r="X31" i="1"/>
  <c r="W14" i="1"/>
  <c r="W12" i="1"/>
  <c r="V15" i="1"/>
  <c r="X100" i="1"/>
  <c r="V44" i="1"/>
  <c r="V38" i="1"/>
  <c r="X36" i="1"/>
  <c r="V31" i="1"/>
  <c r="V19" i="1"/>
  <c r="X6" i="1"/>
  <c r="W86" i="1"/>
  <c r="W32" i="1"/>
  <c r="X21" i="1"/>
  <c r="X20" i="1"/>
  <c r="X15" i="1"/>
  <c r="X7" i="1"/>
  <c r="W65" i="1"/>
  <c r="X50" i="1"/>
  <c r="X33" i="1"/>
  <c r="W21" i="1"/>
  <c r="W7" i="1"/>
  <c r="X41" i="1"/>
  <c r="V39" i="1"/>
  <c r="X37" i="1"/>
  <c r="V33" i="1"/>
  <c r="X17" i="1"/>
  <c r="W16" i="1"/>
  <c r="X13" i="1"/>
  <c r="X9" i="1"/>
  <c r="W8" i="1"/>
  <c r="X57" i="1"/>
  <c r="V43" i="1"/>
  <c r="W37" i="1"/>
  <c r="W34" i="1"/>
  <c r="V17" i="1"/>
  <c r="V13" i="1"/>
  <c r="V9" i="1"/>
  <c r="V8" i="1"/>
  <c r="W4" i="1"/>
  <c r="V66" i="1"/>
  <c r="X48" i="1"/>
  <c r="X47" i="1"/>
  <c r="W18" i="1"/>
  <c r="X11" i="1"/>
  <c r="W10" i="1"/>
  <c r="V11" i="1"/>
  <c r="T168" i="1"/>
  <c r="T167" i="1"/>
  <c r="T169" i="1"/>
  <c r="T173" i="1"/>
  <c r="T174" i="1"/>
  <c r="S167" i="1"/>
  <c r="S169" i="1"/>
  <c r="S173" i="1"/>
  <c r="S168" i="1"/>
  <c r="S174" i="1"/>
  <c r="R170" i="1"/>
  <c r="AE144" i="1" s="1"/>
  <c r="Y75" i="1" l="1"/>
  <c r="Y96" i="1"/>
  <c r="Z106" i="1"/>
  <c r="Z54" i="1"/>
  <c r="Z19" i="1"/>
  <c r="Y71" i="1"/>
  <c r="Z59" i="1"/>
  <c r="Y20" i="1"/>
  <c r="Z32" i="1"/>
  <c r="Y68" i="1"/>
  <c r="Y92" i="1"/>
  <c r="Z42" i="1"/>
  <c r="Z21" i="1"/>
  <c r="Z10" i="1"/>
  <c r="Y12" i="1"/>
  <c r="Y21" i="1"/>
  <c r="Y69" i="1"/>
  <c r="Y100" i="1"/>
  <c r="Y43" i="1"/>
  <c r="Y67" i="1"/>
  <c r="Z79" i="1"/>
  <c r="Z72" i="1"/>
  <c r="Y17" i="1"/>
  <c r="Y41" i="1"/>
  <c r="Z99" i="1"/>
  <c r="Z87" i="1"/>
  <c r="Z103" i="1"/>
  <c r="Z126" i="1"/>
  <c r="Y121" i="1"/>
  <c r="Y93" i="1"/>
  <c r="Y118" i="1"/>
  <c r="Z67" i="1"/>
  <c r="Y58" i="1"/>
  <c r="Z94" i="1"/>
  <c r="Y149" i="1"/>
  <c r="Z101" i="1"/>
  <c r="Y90" i="1"/>
  <c r="Z114" i="1"/>
  <c r="Y145" i="1"/>
  <c r="Z111" i="1"/>
  <c r="Y144" i="1"/>
  <c r="Y129" i="1"/>
  <c r="Y112" i="1"/>
  <c r="Y141" i="1"/>
  <c r="Y153" i="1"/>
  <c r="Y151" i="1"/>
  <c r="Y154" i="1"/>
  <c r="Z12" i="1"/>
  <c r="Z46" i="1"/>
  <c r="Z15" i="1"/>
  <c r="Z17" i="1"/>
  <c r="Y34" i="1"/>
  <c r="Y7" i="1"/>
  <c r="Z38" i="1"/>
  <c r="Y61" i="1"/>
  <c r="Y77" i="1"/>
  <c r="Z75" i="1"/>
  <c r="Y107" i="1"/>
  <c r="Z105" i="1"/>
  <c r="Z48" i="1"/>
  <c r="Y55" i="1"/>
  <c r="Y157" i="1"/>
  <c r="Y84" i="1"/>
  <c r="Z140" i="1"/>
  <c r="Y76" i="1"/>
  <c r="Z95" i="1"/>
  <c r="Y44" i="1"/>
  <c r="Z61" i="1"/>
  <c r="Y161" i="1"/>
  <c r="Z143" i="1"/>
  <c r="Z39" i="1"/>
  <c r="Y36" i="1"/>
  <c r="Y11" i="1"/>
  <c r="Z41" i="1"/>
  <c r="Z58" i="1"/>
  <c r="Z88" i="1"/>
  <c r="Y57" i="1"/>
  <c r="Z97" i="1"/>
  <c r="Z110" i="1"/>
  <c r="Z119" i="1"/>
  <c r="Y158" i="1"/>
  <c r="Y152" i="1"/>
  <c r="Z43" i="1"/>
  <c r="Y6" i="1"/>
  <c r="Z76" i="1"/>
  <c r="Y59" i="1"/>
  <c r="Z52" i="1"/>
  <c r="Z134" i="1"/>
  <c r="Z49" i="1"/>
  <c r="Y105" i="1"/>
  <c r="Z108" i="1"/>
  <c r="Y147" i="1"/>
  <c r="Y5" i="1"/>
  <c r="Y10" i="1"/>
  <c r="Z4" i="1"/>
  <c r="Y35" i="1"/>
  <c r="Y50" i="1"/>
  <c r="Y8" i="1"/>
  <c r="Y85" i="1"/>
  <c r="Y63" i="1"/>
  <c r="Z63" i="1"/>
  <c r="Y104" i="1"/>
  <c r="Z117" i="1"/>
  <c r="Y60" i="1"/>
  <c r="Z64" i="1"/>
  <c r="Z73" i="1"/>
  <c r="Y99" i="1"/>
  <c r="Y114" i="1"/>
  <c r="Z47" i="1"/>
  <c r="Y62" i="1"/>
  <c r="Z78" i="1"/>
  <c r="Z92" i="1"/>
  <c r="Z125" i="1"/>
  <c r="Z89" i="1"/>
  <c r="Y106" i="1"/>
  <c r="Y109" i="1"/>
  <c r="Y102" i="1"/>
  <c r="Z109" i="1"/>
  <c r="Y119" i="1"/>
  <c r="Z152" i="1"/>
  <c r="Z147" i="1"/>
  <c r="Z132" i="1"/>
  <c r="Y143" i="1"/>
  <c r="Z154" i="1"/>
  <c r="Z35" i="1"/>
  <c r="Y14" i="1"/>
  <c r="Y46" i="1"/>
  <c r="Z5" i="1"/>
  <c r="Z9" i="1"/>
  <c r="Y13" i="1"/>
  <c r="Z40" i="1"/>
  <c r="Z82" i="1"/>
  <c r="Z11" i="1"/>
  <c r="Z6" i="1"/>
  <c r="Z20" i="1"/>
  <c r="Z62" i="1"/>
  <c r="Y38" i="1"/>
  <c r="Z71" i="1"/>
  <c r="Y133" i="1"/>
  <c r="Z80" i="1"/>
  <c r="Y74" i="1"/>
  <c r="Y86" i="1"/>
  <c r="Z115" i="1"/>
  <c r="Y48" i="1"/>
  <c r="Z77" i="1"/>
  <c r="Y79" i="1"/>
  <c r="Z104" i="1"/>
  <c r="Y127" i="1"/>
  <c r="Z151" i="1"/>
  <c r="Z146" i="1"/>
  <c r="Y146" i="1"/>
  <c r="Y159" i="1"/>
  <c r="Z18" i="1"/>
  <c r="Z34" i="1"/>
  <c r="Z7" i="1"/>
  <c r="Y32" i="1"/>
  <c r="Y16" i="1"/>
  <c r="Z16" i="1"/>
  <c r="Z13" i="1"/>
  <c r="Y42" i="1"/>
  <c r="Y95" i="1"/>
  <c r="Y37" i="1"/>
  <c r="Y39" i="1"/>
  <c r="Y80" i="1"/>
  <c r="Z51" i="1"/>
  <c r="Z50" i="1"/>
  <c r="Z66" i="1"/>
  <c r="Z60" i="1"/>
  <c r="Z68" i="1"/>
  <c r="Y122" i="1"/>
  <c r="Z56" i="1"/>
  <c r="Z65" i="1"/>
  <c r="Y116" i="1"/>
  <c r="Z142" i="1"/>
  <c r="Y54" i="1"/>
  <c r="Y89" i="1"/>
  <c r="Y98" i="1"/>
  <c r="Z150" i="1"/>
  <c r="Z100" i="1"/>
  <c r="Y94" i="1"/>
  <c r="Z113" i="1"/>
  <c r="Y111" i="1"/>
  <c r="Y126" i="1"/>
  <c r="Y137" i="1"/>
  <c r="Z137" i="1"/>
  <c r="Z148" i="1"/>
  <c r="Y148" i="1"/>
  <c r="Z165" i="1"/>
  <c r="Z159" i="1"/>
  <c r="Y117" i="1"/>
  <c r="Z90" i="1"/>
  <c r="Y128" i="1"/>
  <c r="Y139" i="1"/>
  <c r="Y155" i="1"/>
  <c r="Z139" i="1"/>
  <c r="Y160" i="1"/>
  <c r="Z122" i="1"/>
  <c r="Y66" i="1"/>
  <c r="Y91" i="1"/>
  <c r="Z69" i="1"/>
  <c r="Y124" i="1"/>
  <c r="Y113" i="1"/>
  <c r="Y134" i="1"/>
  <c r="Z112" i="1"/>
  <c r="Z31" i="1"/>
  <c r="Y47" i="1"/>
  <c r="Y33" i="1"/>
  <c r="Y4" i="1"/>
  <c r="Y18" i="1"/>
  <c r="Y45" i="1"/>
  <c r="Y51" i="1"/>
  <c r="Y15" i="1"/>
  <c r="Z123" i="1"/>
  <c r="Y72" i="1"/>
  <c r="Y88" i="1"/>
  <c r="Y53" i="1"/>
  <c r="Y83" i="1"/>
  <c r="Z83" i="1"/>
  <c r="Y73" i="1"/>
  <c r="Y163" i="1"/>
  <c r="Z81" i="1"/>
  <c r="Y162" i="1"/>
  <c r="Y70" i="1"/>
  <c r="Y125" i="1"/>
  <c r="Z107" i="1"/>
  <c r="Z96" i="1"/>
  <c r="Y135" i="1"/>
  <c r="Z135" i="1"/>
  <c r="Y115" i="1"/>
  <c r="Y150" i="1"/>
  <c r="Z136" i="1"/>
  <c r="Y164" i="1"/>
  <c r="Z45" i="1"/>
  <c r="Y19" i="1"/>
  <c r="Y40" i="1"/>
  <c r="Z55" i="1"/>
  <c r="Z33" i="1"/>
  <c r="Z44" i="1"/>
  <c r="Y103" i="1"/>
  <c r="Z36" i="1"/>
  <c r="Z70" i="1"/>
  <c r="Z37" i="1"/>
  <c r="Y9" i="1"/>
  <c r="Y31" i="1"/>
  <c r="Y56" i="1"/>
  <c r="Z86" i="1"/>
  <c r="Y52" i="1"/>
  <c r="Y49" i="1"/>
  <c r="Z74" i="1"/>
  <c r="Y65" i="1"/>
  <c r="Y87" i="1"/>
  <c r="Z57" i="1"/>
  <c r="Y82" i="1"/>
  <c r="Z118" i="1"/>
  <c r="Y108" i="1"/>
  <c r="Z53" i="1"/>
  <c r="Y78" i="1"/>
  <c r="Z102" i="1"/>
  <c r="Z141" i="1"/>
  <c r="Y97" i="1"/>
  <c r="Y101" i="1"/>
  <c r="Z93" i="1"/>
  <c r="Z124" i="1"/>
  <c r="Y120" i="1"/>
  <c r="Y132" i="1"/>
  <c r="Z129" i="1"/>
  <c r="Y131" i="1"/>
  <c r="Z144" i="1"/>
  <c r="Z116" i="1"/>
  <c r="Y142" i="1"/>
  <c r="Y110" i="1"/>
  <c r="Z121" i="1"/>
  <c r="Z133" i="1"/>
  <c r="Z127" i="1"/>
  <c r="Z164" i="1"/>
  <c r="Z162" i="1"/>
  <c r="Y138" i="1"/>
  <c r="Z138" i="1"/>
  <c r="Z149" i="1"/>
  <c r="Z163" i="1"/>
  <c r="Z158" i="1"/>
  <c r="Z153" i="1"/>
  <c r="Z156" i="1"/>
  <c r="Y130" i="1"/>
  <c r="Z130" i="1"/>
  <c r="Z160" i="1"/>
  <c r="Y165" i="1"/>
  <c r="Z155" i="1"/>
  <c r="Y123" i="1"/>
  <c r="Z120" i="1"/>
  <c r="Z128" i="1"/>
  <c r="Z161" i="1"/>
  <c r="Z131" i="1"/>
  <c r="Y136" i="1"/>
  <c r="Z145" i="1"/>
  <c r="Y156" i="1"/>
  <c r="Z157" i="1"/>
  <c r="AD159" i="1"/>
  <c r="AE12" i="1"/>
  <c r="AE61" i="1"/>
  <c r="AE33" i="1"/>
  <c r="AE54" i="1"/>
  <c r="AE47" i="1"/>
  <c r="AD120" i="1"/>
  <c r="AD40" i="1"/>
  <c r="AD68" i="1"/>
  <c r="AD5" i="1"/>
  <c r="AD33" i="1"/>
  <c r="AD36" i="1"/>
  <c r="AE89" i="1"/>
  <c r="AD103" i="1"/>
  <c r="AD160" i="1"/>
  <c r="AD15" i="1"/>
  <c r="AE102" i="1"/>
  <c r="AE109" i="1"/>
  <c r="AD117" i="1"/>
  <c r="AD152" i="1"/>
  <c r="AE114" i="1"/>
  <c r="AD123" i="1"/>
  <c r="AE149" i="1"/>
  <c r="AD38" i="1"/>
  <c r="AD19" i="1"/>
  <c r="AE129" i="1"/>
  <c r="AE153" i="1"/>
  <c r="AD59" i="1"/>
  <c r="AD6" i="1"/>
  <c r="AE15" i="1"/>
  <c r="AD128" i="1"/>
  <c r="AD46" i="1"/>
  <c r="AD93" i="1"/>
  <c r="AE104" i="1"/>
  <c r="AE36" i="1"/>
  <c r="AE68" i="1"/>
  <c r="AD161" i="1"/>
  <c r="AE146" i="1"/>
  <c r="AE8" i="1"/>
  <c r="AD63" i="1"/>
  <c r="AD146" i="1"/>
  <c r="AD145" i="1"/>
  <c r="AE80" i="1"/>
  <c r="AE141" i="1"/>
  <c r="AE10" i="1"/>
  <c r="AE4" i="1"/>
  <c r="AD74" i="1"/>
  <c r="AD37" i="1"/>
  <c r="AD16" i="1"/>
  <c r="AD34" i="1"/>
  <c r="AE48" i="1"/>
  <c r="AD85" i="1"/>
  <c r="AD71" i="1"/>
  <c r="AE83" i="1"/>
  <c r="AE46" i="1"/>
  <c r="AD69" i="1"/>
  <c r="AD106" i="1"/>
  <c r="AD154" i="1"/>
  <c r="AD91" i="1"/>
  <c r="AE56" i="1"/>
  <c r="AD81" i="1"/>
  <c r="AD155" i="1"/>
  <c r="AE108" i="1"/>
  <c r="AD89" i="1"/>
  <c r="AD105" i="1"/>
  <c r="AD110" i="1"/>
  <c r="AE121" i="1"/>
  <c r="AD138" i="1"/>
  <c r="AE118" i="1"/>
  <c r="AD124" i="1"/>
  <c r="AE124" i="1"/>
  <c r="AD142" i="1"/>
  <c r="AE159" i="1"/>
  <c r="AE161" i="1"/>
  <c r="AE7" i="1"/>
  <c r="AD35" i="1"/>
  <c r="AD8" i="1"/>
  <c r="AE16" i="1"/>
  <c r="AE106" i="1"/>
  <c r="AE65" i="1"/>
  <c r="AE9" i="1"/>
  <c r="AE31" i="1"/>
  <c r="AE58" i="1"/>
  <c r="AD70" i="1"/>
  <c r="AE44" i="1"/>
  <c r="AE62" i="1"/>
  <c r="AD62" i="1"/>
  <c r="AE70" i="1"/>
  <c r="AE71" i="1"/>
  <c r="AD78" i="1"/>
  <c r="AE59" i="1"/>
  <c r="AD84" i="1"/>
  <c r="AD107" i="1"/>
  <c r="AD47" i="1"/>
  <c r="AE84" i="1"/>
  <c r="AE119" i="1"/>
  <c r="AE93" i="1"/>
  <c r="AD57" i="1"/>
  <c r="AD98" i="1"/>
  <c r="AD86" i="1"/>
  <c r="AD113" i="1"/>
  <c r="AE107" i="1"/>
  <c r="AE132" i="1"/>
  <c r="AE115" i="1"/>
  <c r="AD114" i="1"/>
  <c r="AE90" i="1"/>
  <c r="AD144" i="1"/>
  <c r="AD148" i="1"/>
  <c r="AE125" i="1"/>
  <c r="AE164" i="1"/>
  <c r="AE143" i="1"/>
  <c r="AD135" i="1"/>
  <c r="AD156" i="1"/>
  <c r="AE127" i="1"/>
  <c r="AD133" i="1"/>
  <c r="AD162" i="1"/>
  <c r="AE34" i="1"/>
  <c r="AD45" i="1"/>
  <c r="AE69" i="1"/>
  <c r="AD51" i="1"/>
  <c r="AD79" i="1"/>
  <c r="AD60" i="1"/>
  <c r="AE85" i="1"/>
  <c r="AE105" i="1"/>
  <c r="AE72" i="1"/>
  <c r="AE96" i="1"/>
  <c r="AE123" i="1"/>
  <c r="AD115" i="1"/>
  <c r="AE136" i="1"/>
  <c r="AD157" i="1"/>
  <c r="AE156" i="1"/>
  <c r="AE134" i="1"/>
  <c r="AE21" i="1"/>
  <c r="AD31" i="1"/>
  <c r="AE14" i="1"/>
  <c r="AE37" i="1"/>
  <c r="AD13" i="1"/>
  <c r="AD39" i="1"/>
  <c r="AE43" i="1"/>
  <c r="AD44" i="1"/>
  <c r="AE66" i="1"/>
  <c r="AE78" i="1"/>
  <c r="AD12" i="1"/>
  <c r="AE79" i="1"/>
  <c r="AD109" i="1"/>
  <c r="AD87" i="1"/>
  <c r="AD50" i="1"/>
  <c r="AE75" i="1"/>
  <c r="AD131" i="1"/>
  <c r="AD49" i="1"/>
  <c r="AD61" i="1"/>
  <c r="AE92" i="1"/>
  <c r="AD130" i="1"/>
  <c r="AD73" i="1"/>
  <c r="AD108" i="1"/>
  <c r="AD126" i="1"/>
  <c r="AE100" i="1"/>
  <c r="AD119" i="1"/>
  <c r="AD90" i="1"/>
  <c r="AD104" i="1"/>
  <c r="AD97" i="1"/>
  <c r="AE113" i="1"/>
  <c r="AD116" i="1"/>
  <c r="AE148" i="1"/>
  <c r="AE116" i="1"/>
  <c r="AD136" i="1"/>
  <c r="AE147" i="1"/>
  <c r="AE140" i="1"/>
  <c r="AD158" i="1"/>
  <c r="AE157" i="1"/>
  <c r="AD151" i="1"/>
  <c r="AD150" i="1"/>
  <c r="AD149" i="1"/>
  <c r="AD163" i="1"/>
  <c r="AF161" i="1"/>
  <c r="AG160" i="1"/>
  <c r="AH159" i="1"/>
  <c r="AH153" i="1"/>
  <c r="AG152" i="1"/>
  <c r="AF151" i="1"/>
  <c r="AF160" i="1"/>
  <c r="AG159" i="1"/>
  <c r="AH158" i="1"/>
  <c r="AH154" i="1"/>
  <c r="AG153" i="1"/>
  <c r="AF152" i="1"/>
  <c r="AH165" i="1"/>
  <c r="AF159" i="1"/>
  <c r="AG158" i="1"/>
  <c r="AH157" i="1"/>
  <c r="AH155" i="1"/>
  <c r="AG154" i="1"/>
  <c r="AF153" i="1"/>
  <c r="AH147" i="1"/>
  <c r="AF165" i="1"/>
  <c r="AG164" i="1"/>
  <c r="AH163" i="1"/>
  <c r="AF157" i="1"/>
  <c r="AG156" i="1"/>
  <c r="AF155" i="1"/>
  <c r="AH149" i="1"/>
  <c r="AG148" i="1"/>
  <c r="AF147" i="1"/>
  <c r="AG146" i="1"/>
  <c r="AH145" i="1"/>
  <c r="AG161" i="1"/>
  <c r="AG157" i="1"/>
  <c r="AF156" i="1"/>
  <c r="AG149" i="1"/>
  <c r="AG145" i="1"/>
  <c r="AH143" i="1"/>
  <c r="AG142" i="1"/>
  <c r="AF141" i="1"/>
  <c r="AG140" i="1"/>
  <c r="AH139" i="1"/>
  <c r="AH137" i="1"/>
  <c r="AG136" i="1"/>
  <c r="AF135" i="1"/>
  <c r="AH162" i="1"/>
  <c r="AF158" i="1"/>
  <c r="AF149" i="1"/>
  <c r="AF145" i="1"/>
  <c r="AG143" i="1"/>
  <c r="AF142" i="1"/>
  <c r="AF140" i="1"/>
  <c r="AG139" i="1"/>
  <c r="AH138" i="1"/>
  <c r="AG137" i="1"/>
  <c r="AF136" i="1"/>
  <c r="AH130" i="1"/>
  <c r="AG129" i="1"/>
  <c r="AF128" i="1"/>
  <c r="AH164" i="1"/>
  <c r="AG162" i="1"/>
  <c r="AH150" i="1"/>
  <c r="AG147" i="1"/>
  <c r="AF143" i="1"/>
  <c r="AF139" i="1"/>
  <c r="AG138" i="1"/>
  <c r="AF137" i="1"/>
  <c r="AH131" i="1"/>
  <c r="AG130" i="1"/>
  <c r="AF129" i="1"/>
  <c r="AF164" i="1"/>
  <c r="AG163" i="1"/>
  <c r="AF162" i="1"/>
  <c r="AF154" i="1"/>
  <c r="AH152" i="1"/>
  <c r="AG150" i="1"/>
  <c r="AH146" i="1"/>
  <c r="AH144" i="1"/>
  <c r="AF138" i="1"/>
  <c r="AH132" i="1"/>
  <c r="AG131" i="1"/>
  <c r="AF130" i="1"/>
  <c r="AG165" i="1"/>
  <c r="AH160" i="1"/>
  <c r="AG155" i="1"/>
  <c r="AF148" i="1"/>
  <c r="AF144" i="1"/>
  <c r="AH148" i="1"/>
  <c r="AH140" i="1"/>
  <c r="AG135" i="1"/>
  <c r="AF133" i="1"/>
  <c r="AG126" i="1"/>
  <c r="AF125" i="1"/>
  <c r="AH119" i="1"/>
  <c r="AG118" i="1"/>
  <c r="AF117" i="1"/>
  <c r="AH111" i="1"/>
  <c r="AF163" i="1"/>
  <c r="AF126" i="1"/>
  <c r="AH120" i="1"/>
  <c r="AG119" i="1"/>
  <c r="AF118" i="1"/>
  <c r="AH112" i="1"/>
  <c r="AG111" i="1"/>
  <c r="AH110" i="1"/>
  <c r="AH142" i="1"/>
  <c r="AH134" i="1"/>
  <c r="AH128" i="1"/>
  <c r="AH121" i="1"/>
  <c r="AG120" i="1"/>
  <c r="AF119" i="1"/>
  <c r="AH113" i="1"/>
  <c r="AG112" i="1"/>
  <c r="AF111" i="1"/>
  <c r="AG110" i="1"/>
  <c r="AH109" i="1"/>
  <c r="AH151" i="1"/>
  <c r="AG141" i="1"/>
  <c r="AF132" i="1"/>
  <c r="AF131" i="1"/>
  <c r="AF127" i="1"/>
  <c r="AH124" i="1"/>
  <c r="AG123" i="1"/>
  <c r="AF122" i="1"/>
  <c r="AH116" i="1"/>
  <c r="AG115" i="1"/>
  <c r="AF114" i="1"/>
  <c r="AF108" i="1"/>
  <c r="AH141" i="1"/>
  <c r="AH136" i="1"/>
  <c r="AG127" i="1"/>
  <c r="AG121" i="1"/>
  <c r="AF116" i="1"/>
  <c r="AF103" i="1"/>
  <c r="AG102" i="1"/>
  <c r="AH101" i="1"/>
  <c r="AF95" i="1"/>
  <c r="AG94" i="1"/>
  <c r="AH93" i="1"/>
  <c r="AG92" i="1"/>
  <c r="AF91" i="1"/>
  <c r="AF121" i="1"/>
  <c r="AF102" i="1"/>
  <c r="AG101" i="1"/>
  <c r="AH100" i="1"/>
  <c r="AF94" i="1"/>
  <c r="AG93" i="1"/>
  <c r="AF92" i="1"/>
  <c r="AG132" i="1"/>
  <c r="AF124" i="1"/>
  <c r="AG113" i="1"/>
  <c r="AH108" i="1"/>
  <c r="AF107" i="1"/>
  <c r="AG106" i="1"/>
  <c r="AH105" i="1"/>
  <c r="AF99" i="1"/>
  <c r="AG98" i="1"/>
  <c r="AH97" i="1"/>
  <c r="AH89" i="1"/>
  <c r="AG88" i="1"/>
  <c r="AH161" i="1"/>
  <c r="AF146" i="1"/>
  <c r="AG134" i="1"/>
  <c r="AH133" i="1"/>
  <c r="AF113" i="1"/>
  <c r="AG109" i="1"/>
  <c r="AG108" i="1"/>
  <c r="AF106" i="1"/>
  <c r="AG105" i="1"/>
  <c r="AH104" i="1"/>
  <c r="AF98" i="1"/>
  <c r="AG97" i="1"/>
  <c r="AH96" i="1"/>
  <c r="AH90" i="1"/>
  <c r="AG89" i="1"/>
  <c r="AH114" i="1"/>
  <c r="AF112" i="1"/>
  <c r="AG104" i="1"/>
  <c r="AH99" i="1"/>
  <c r="AH91" i="1"/>
  <c r="AG87" i="1"/>
  <c r="AF80" i="1"/>
  <c r="AG79" i="1"/>
  <c r="AH78" i="1"/>
  <c r="AG151" i="1"/>
  <c r="AH127" i="1"/>
  <c r="AH115" i="1"/>
  <c r="AG114" i="1"/>
  <c r="AF104" i="1"/>
  <c r="AG99" i="1"/>
  <c r="AH94" i="1"/>
  <c r="AF93" i="1"/>
  <c r="AG91" i="1"/>
  <c r="AF87" i="1"/>
  <c r="AF79" i="1"/>
  <c r="AG78" i="1"/>
  <c r="AH77" i="1"/>
  <c r="AF71" i="1"/>
  <c r="AG70" i="1"/>
  <c r="AH69" i="1"/>
  <c r="AF63" i="1"/>
  <c r="AG62" i="1"/>
  <c r="AH61" i="1"/>
  <c r="AF55" i="1"/>
  <c r="AG54" i="1"/>
  <c r="AH53" i="1"/>
  <c r="AH49" i="1"/>
  <c r="AG48" i="1"/>
  <c r="AH47" i="1"/>
  <c r="AH117" i="1"/>
  <c r="AF115" i="1"/>
  <c r="AF105" i="1"/>
  <c r="AG100" i="1"/>
  <c r="AH95" i="1"/>
  <c r="AH135" i="1"/>
  <c r="AG133" i="1"/>
  <c r="AG128" i="1"/>
  <c r="AH118" i="1"/>
  <c r="AG117" i="1"/>
  <c r="AG116" i="1"/>
  <c r="AF110" i="1"/>
  <c r="AH106" i="1"/>
  <c r="AF150" i="1"/>
  <c r="AG144" i="1"/>
  <c r="AH123" i="1"/>
  <c r="AG122" i="1"/>
  <c r="AG107" i="1"/>
  <c r="AH102" i="1"/>
  <c r="AF96" i="1"/>
  <c r="AG86" i="1"/>
  <c r="AF85" i="1"/>
  <c r="AF83" i="1"/>
  <c r="AG82" i="1"/>
  <c r="AH81" i="1"/>
  <c r="AF75" i="1"/>
  <c r="AG74" i="1"/>
  <c r="AH73" i="1"/>
  <c r="AF67" i="1"/>
  <c r="AG66" i="1"/>
  <c r="AH65" i="1"/>
  <c r="AF59" i="1"/>
  <c r="AG58" i="1"/>
  <c r="AH57" i="1"/>
  <c r="AF51" i="1"/>
  <c r="AF45" i="1"/>
  <c r="AG44" i="1"/>
  <c r="AH156" i="1"/>
  <c r="AF134" i="1"/>
  <c r="AH125" i="1"/>
  <c r="AF123" i="1"/>
  <c r="AF109" i="1"/>
  <c r="AH103" i="1"/>
  <c r="AF97" i="1"/>
  <c r="AG90" i="1"/>
  <c r="AH88" i="1"/>
  <c r="AF86" i="1"/>
  <c r="AF82" i="1"/>
  <c r="AG81" i="1"/>
  <c r="AH80" i="1"/>
  <c r="AF74" i="1"/>
  <c r="AG73" i="1"/>
  <c r="AH72" i="1"/>
  <c r="AF66" i="1"/>
  <c r="AG65" i="1"/>
  <c r="AH64" i="1"/>
  <c r="AF58" i="1"/>
  <c r="AG57" i="1"/>
  <c r="AH56" i="1"/>
  <c r="AF44" i="1"/>
  <c r="AH129" i="1"/>
  <c r="AG124" i="1"/>
  <c r="AH107" i="1"/>
  <c r="AH92" i="1"/>
  <c r="AF84" i="1"/>
  <c r="AG80" i="1"/>
  <c r="AG71" i="1"/>
  <c r="AF64" i="1"/>
  <c r="AH63" i="1"/>
  <c r="AG56" i="1"/>
  <c r="AH126" i="1"/>
  <c r="AF88" i="1"/>
  <c r="AH87" i="1"/>
  <c r="AH70" i="1"/>
  <c r="AG63" i="1"/>
  <c r="AF56" i="1"/>
  <c r="AH55" i="1"/>
  <c r="AF100" i="1"/>
  <c r="AH98" i="1"/>
  <c r="AG96" i="1"/>
  <c r="AG95" i="1"/>
  <c r="AF89" i="1"/>
  <c r="AH86" i="1"/>
  <c r="AF81" i="1"/>
  <c r="AF70" i="1"/>
  <c r="AH62" i="1"/>
  <c r="AG55" i="1"/>
  <c r="AG103" i="1"/>
  <c r="AF101" i="1"/>
  <c r="AH85" i="1"/>
  <c r="AH82" i="1"/>
  <c r="AH76" i="1"/>
  <c r="AH75" i="1"/>
  <c r="AG69" i="1"/>
  <c r="AH68" i="1"/>
  <c r="AF62" i="1"/>
  <c r="AH54" i="1"/>
  <c r="AH83" i="1"/>
  <c r="AG77" i="1"/>
  <c r="AF76" i="1"/>
  <c r="AF73" i="1"/>
  <c r="AF68" i="1"/>
  <c r="AG67" i="1"/>
  <c r="AH66" i="1"/>
  <c r="AF61" i="1"/>
  <c r="AG60" i="1"/>
  <c r="AH59" i="1"/>
  <c r="AG53" i="1"/>
  <c r="AH52" i="1"/>
  <c r="AF78" i="1"/>
  <c r="AF77" i="1"/>
  <c r="AG61" i="1"/>
  <c r="AF60" i="1"/>
  <c r="AG59" i="1"/>
  <c r="AG51" i="1"/>
  <c r="AG50" i="1"/>
  <c r="AF46" i="1"/>
  <c r="AG45" i="1"/>
  <c r="AH44" i="1"/>
  <c r="AF40" i="1"/>
  <c r="AG39" i="1"/>
  <c r="AH38" i="1"/>
  <c r="AF32" i="1"/>
  <c r="AG31" i="1"/>
  <c r="AF16" i="1"/>
  <c r="AG15" i="1"/>
  <c r="AF14" i="1"/>
  <c r="AF10" i="1"/>
  <c r="AG9" i="1"/>
  <c r="AH8" i="1"/>
  <c r="AH58" i="1"/>
  <c r="AF50" i="1"/>
  <c r="AF39" i="1"/>
  <c r="AG38" i="1"/>
  <c r="AH37" i="1"/>
  <c r="AF120" i="1"/>
  <c r="AH67" i="1"/>
  <c r="AG125" i="1"/>
  <c r="AF69" i="1"/>
  <c r="AG68" i="1"/>
  <c r="AF65" i="1"/>
  <c r="AF57" i="1"/>
  <c r="AF38" i="1"/>
  <c r="AG37" i="1"/>
  <c r="AH36" i="1"/>
  <c r="AG21" i="1"/>
  <c r="AH20" i="1"/>
  <c r="AF8" i="1"/>
  <c r="AG7" i="1"/>
  <c r="AH6" i="1"/>
  <c r="AH122" i="1"/>
  <c r="AF90" i="1"/>
  <c r="AH84" i="1"/>
  <c r="AH74" i="1"/>
  <c r="AG72" i="1"/>
  <c r="AF54" i="1"/>
  <c r="AF53" i="1"/>
  <c r="AG52" i="1"/>
  <c r="AF43" i="1"/>
  <c r="AG42" i="1"/>
  <c r="AH41" i="1"/>
  <c r="AF35" i="1"/>
  <c r="AG34" i="1"/>
  <c r="AH33" i="1"/>
  <c r="AF19" i="1"/>
  <c r="AG18" i="1"/>
  <c r="AH17" i="1"/>
  <c r="AH13" i="1"/>
  <c r="AG12" i="1"/>
  <c r="AH11" i="1"/>
  <c r="AF5" i="1"/>
  <c r="AG4" i="1"/>
  <c r="AH50" i="1"/>
  <c r="AG46" i="1"/>
  <c r="AG84" i="1"/>
  <c r="AG83" i="1"/>
  <c r="AG76" i="1"/>
  <c r="AG75" i="1"/>
  <c r="AF72" i="1"/>
  <c r="AF52" i="1"/>
  <c r="AH48" i="1"/>
  <c r="AG47" i="1"/>
  <c r="AH46" i="1"/>
  <c r="AF42" i="1"/>
  <c r="AG41" i="1"/>
  <c r="AH40" i="1"/>
  <c r="AF34" i="1"/>
  <c r="AG33" i="1"/>
  <c r="AH32" i="1"/>
  <c r="AF18" i="1"/>
  <c r="AG17" i="1"/>
  <c r="AH16" i="1"/>
  <c r="AH14" i="1"/>
  <c r="AG13" i="1"/>
  <c r="AF12" i="1"/>
  <c r="AG11" i="1"/>
  <c r="AH10" i="1"/>
  <c r="AF4" i="1"/>
  <c r="AG85" i="1"/>
  <c r="AH79" i="1"/>
  <c r="AH71" i="1"/>
  <c r="AH60" i="1"/>
  <c r="AH51" i="1"/>
  <c r="AF48" i="1"/>
  <c r="AF47" i="1"/>
  <c r="AF49" i="1"/>
  <c r="AH43" i="1"/>
  <c r="AH39" i="1"/>
  <c r="AH34" i="1"/>
  <c r="AF17" i="1"/>
  <c r="AF13" i="1"/>
  <c r="AF9" i="1"/>
  <c r="AH4" i="1"/>
  <c r="AH19" i="1"/>
  <c r="AG43" i="1"/>
  <c r="AF41" i="1"/>
  <c r="AF37" i="1"/>
  <c r="AH18" i="1"/>
  <c r="AG10" i="1"/>
  <c r="AG64" i="1"/>
  <c r="AH35" i="1"/>
  <c r="AF11" i="1"/>
  <c r="AH5" i="1"/>
  <c r="AG35" i="1"/>
  <c r="AH31" i="1"/>
  <c r="AG14" i="1"/>
  <c r="AH12" i="1"/>
  <c r="AG5" i="1"/>
  <c r="AH42" i="1"/>
  <c r="AF31" i="1"/>
  <c r="AG19" i="1"/>
  <c r="AG6" i="1"/>
  <c r="AH45" i="1"/>
  <c r="AG40" i="1"/>
  <c r="AG36" i="1"/>
  <c r="AG32" i="1"/>
  <c r="AH21" i="1"/>
  <c r="AG20" i="1"/>
  <c r="AH15" i="1"/>
  <c r="AH7" i="1"/>
  <c r="AF6" i="1"/>
  <c r="AF36" i="1"/>
  <c r="AF21" i="1"/>
  <c r="AF20" i="1"/>
  <c r="AF15" i="1"/>
  <c r="AF7" i="1"/>
  <c r="AG49" i="1"/>
  <c r="AF33" i="1"/>
  <c r="AG8" i="1"/>
  <c r="AH9" i="1"/>
  <c r="AG16" i="1"/>
  <c r="AD11" i="1"/>
  <c r="AE18" i="1"/>
  <c r="AE82" i="1"/>
  <c r="AD83" i="1"/>
  <c r="AE19" i="1"/>
  <c r="AE49" i="1"/>
  <c r="AD67" i="1"/>
  <c r="AE13" i="1"/>
  <c r="AE41" i="1"/>
  <c r="AE74" i="1"/>
  <c r="AE55" i="1"/>
  <c r="AE97" i="1"/>
  <c r="AD94" i="1"/>
  <c r="AD118" i="1"/>
  <c r="AE51" i="1"/>
  <c r="AD76" i="1"/>
  <c r="AD92" i="1"/>
  <c r="AE50" i="1"/>
  <c r="AE76" i="1"/>
  <c r="AE131" i="1"/>
  <c r="AD99" i="1"/>
  <c r="AE111" i="1"/>
  <c r="AE81" i="1"/>
  <c r="AD129" i="1"/>
  <c r="AE99" i="1"/>
  <c r="AD101" i="1"/>
  <c r="AE122" i="1"/>
  <c r="AE91" i="1"/>
  <c r="AD125" i="1"/>
  <c r="AE117" i="1"/>
  <c r="AE133" i="1"/>
  <c r="AE165" i="1"/>
  <c r="AE137" i="1"/>
  <c r="AD127" i="1"/>
  <c r="AD141" i="1"/>
  <c r="AD153" i="1"/>
  <c r="AE152" i="1"/>
  <c r="AE151" i="1"/>
  <c r="AE150" i="1"/>
  <c r="AK165" i="1"/>
  <c r="AK164" i="1"/>
  <c r="AL163" i="1"/>
  <c r="AM162" i="1"/>
  <c r="AK156" i="1"/>
  <c r="AM150" i="1"/>
  <c r="AL149" i="1"/>
  <c r="AK148" i="1"/>
  <c r="AK146" i="1"/>
  <c r="AL145" i="1"/>
  <c r="AM144" i="1"/>
  <c r="AK163" i="1"/>
  <c r="AL162" i="1"/>
  <c r="AM161" i="1"/>
  <c r="AM151" i="1"/>
  <c r="AL150" i="1"/>
  <c r="AK149" i="1"/>
  <c r="AK162" i="1"/>
  <c r="AL161" i="1"/>
  <c r="AM160" i="1"/>
  <c r="AM152" i="1"/>
  <c r="AL151" i="1"/>
  <c r="AK150" i="1"/>
  <c r="AK160" i="1"/>
  <c r="AL159" i="1"/>
  <c r="AM158" i="1"/>
  <c r="AM154" i="1"/>
  <c r="AL153" i="1"/>
  <c r="AK152" i="1"/>
  <c r="AK142" i="1"/>
  <c r="AM164" i="1"/>
  <c r="AK159" i="1"/>
  <c r="AL154" i="1"/>
  <c r="AL152" i="1"/>
  <c r="AL147" i="1"/>
  <c r="AM146" i="1"/>
  <c r="AL144" i="1"/>
  <c r="AM134" i="1"/>
  <c r="AL133" i="1"/>
  <c r="AK132" i="1"/>
  <c r="AL164" i="1"/>
  <c r="AM163" i="1"/>
  <c r="AK154" i="1"/>
  <c r="AK147" i="1"/>
  <c r="AL146" i="1"/>
  <c r="AK144" i="1"/>
  <c r="AM141" i="1"/>
  <c r="AM135" i="1"/>
  <c r="AL134" i="1"/>
  <c r="AK133" i="1"/>
  <c r="AM127" i="1"/>
  <c r="AL160" i="1"/>
  <c r="AM155" i="1"/>
  <c r="AM148" i="1"/>
  <c r="AL141" i="1"/>
  <c r="AM140" i="1"/>
  <c r="AM136" i="1"/>
  <c r="AL135" i="1"/>
  <c r="AK134" i="1"/>
  <c r="AM128" i="1"/>
  <c r="AL127" i="1"/>
  <c r="AM165" i="1"/>
  <c r="AL155" i="1"/>
  <c r="AL148" i="1"/>
  <c r="AM142" i="1"/>
  <c r="AK141" i="1"/>
  <c r="AL140" i="1"/>
  <c r="AM139" i="1"/>
  <c r="AM137" i="1"/>
  <c r="AL136" i="1"/>
  <c r="AK135" i="1"/>
  <c r="AM129" i="1"/>
  <c r="AK161" i="1"/>
  <c r="AM157" i="1"/>
  <c r="AM156" i="1"/>
  <c r="AK153" i="1"/>
  <c r="AK145" i="1"/>
  <c r="AL143" i="1"/>
  <c r="AL165" i="1"/>
  <c r="AM145" i="1"/>
  <c r="AL142" i="1"/>
  <c r="AM138" i="1"/>
  <c r="AM130" i="1"/>
  <c r="AK129" i="1"/>
  <c r="AK127" i="1"/>
  <c r="AM124" i="1"/>
  <c r="AL123" i="1"/>
  <c r="AK122" i="1"/>
  <c r="AM116" i="1"/>
  <c r="AL115" i="1"/>
  <c r="AK114" i="1"/>
  <c r="AK108" i="1"/>
  <c r="AM159" i="1"/>
  <c r="AM153" i="1"/>
  <c r="AL138" i="1"/>
  <c r="AK136" i="1"/>
  <c r="AM131" i="1"/>
  <c r="AL130" i="1"/>
  <c r="AM125" i="1"/>
  <c r="AL124" i="1"/>
  <c r="AK123" i="1"/>
  <c r="AM117" i="1"/>
  <c r="AL116" i="1"/>
  <c r="AK115" i="1"/>
  <c r="AL158" i="1"/>
  <c r="AM149" i="1"/>
  <c r="AL139" i="1"/>
  <c r="AK138" i="1"/>
  <c r="AM132" i="1"/>
  <c r="AL131" i="1"/>
  <c r="AK130" i="1"/>
  <c r="AM126" i="1"/>
  <c r="AL125" i="1"/>
  <c r="AK124" i="1"/>
  <c r="AM118" i="1"/>
  <c r="AL117" i="1"/>
  <c r="AK116" i="1"/>
  <c r="AK157" i="1"/>
  <c r="AM143" i="1"/>
  <c r="AK140" i="1"/>
  <c r="AL137" i="1"/>
  <c r="AM133" i="1"/>
  <c r="AM121" i="1"/>
  <c r="AL120" i="1"/>
  <c r="AK119" i="1"/>
  <c r="AM113" i="1"/>
  <c r="AL112" i="1"/>
  <c r="AK111" i="1"/>
  <c r="AL110" i="1"/>
  <c r="AM109" i="1"/>
  <c r="AK139" i="1"/>
  <c r="AK137" i="1"/>
  <c r="AK126" i="1"/>
  <c r="AM122" i="1"/>
  <c r="AL119" i="1"/>
  <c r="AK117" i="1"/>
  <c r="AM115" i="1"/>
  <c r="AK112" i="1"/>
  <c r="AK106" i="1"/>
  <c r="AL105" i="1"/>
  <c r="AM104" i="1"/>
  <c r="AK98" i="1"/>
  <c r="AL97" i="1"/>
  <c r="AM96" i="1"/>
  <c r="AM90" i="1"/>
  <c r="AL89" i="1"/>
  <c r="AK88" i="1"/>
  <c r="AK158" i="1"/>
  <c r="AL157" i="1"/>
  <c r="AL156" i="1"/>
  <c r="AL122" i="1"/>
  <c r="AK105" i="1"/>
  <c r="AL104" i="1"/>
  <c r="AM103" i="1"/>
  <c r="AK97" i="1"/>
  <c r="AL96" i="1"/>
  <c r="AM95" i="1"/>
  <c r="AM91" i="1"/>
  <c r="AL90" i="1"/>
  <c r="AK89" i="1"/>
  <c r="AK131" i="1"/>
  <c r="AL128" i="1"/>
  <c r="AK125" i="1"/>
  <c r="AM123" i="1"/>
  <c r="AK120" i="1"/>
  <c r="AK118" i="1"/>
  <c r="AM114" i="1"/>
  <c r="AL111" i="1"/>
  <c r="AK110" i="1"/>
  <c r="AK109" i="1"/>
  <c r="AK102" i="1"/>
  <c r="AL101" i="1"/>
  <c r="AM100" i="1"/>
  <c r="AK94" i="1"/>
  <c r="AL93" i="1"/>
  <c r="AK92" i="1"/>
  <c r="AK155" i="1"/>
  <c r="AL129" i="1"/>
  <c r="AK128" i="1"/>
  <c r="AL114" i="1"/>
  <c r="AM107" i="1"/>
  <c r="AK101" i="1"/>
  <c r="AL100" i="1"/>
  <c r="AM99" i="1"/>
  <c r="AK93" i="1"/>
  <c r="AK151" i="1"/>
  <c r="AM106" i="1"/>
  <c r="AK100" i="1"/>
  <c r="AL95" i="1"/>
  <c r="AM89" i="1"/>
  <c r="AL86" i="1"/>
  <c r="AK85" i="1"/>
  <c r="AK83" i="1"/>
  <c r="AL82" i="1"/>
  <c r="AM81" i="1"/>
  <c r="AL106" i="1"/>
  <c r="AM101" i="1"/>
  <c r="AK95" i="1"/>
  <c r="AM92" i="1"/>
  <c r="AK86" i="1"/>
  <c r="AK82" i="1"/>
  <c r="AL81" i="1"/>
  <c r="AM80" i="1"/>
  <c r="AK74" i="1"/>
  <c r="AL73" i="1"/>
  <c r="AM72" i="1"/>
  <c r="AK66" i="1"/>
  <c r="AL65" i="1"/>
  <c r="AM64" i="1"/>
  <c r="AK58" i="1"/>
  <c r="AL57" i="1"/>
  <c r="AM56" i="1"/>
  <c r="AK44" i="1"/>
  <c r="AL121" i="1"/>
  <c r="AL118" i="1"/>
  <c r="AM110" i="1"/>
  <c r="AL107" i="1"/>
  <c r="AM102" i="1"/>
  <c r="AK96" i="1"/>
  <c r="AL92" i="1"/>
  <c r="AK121" i="1"/>
  <c r="AM120" i="1"/>
  <c r="AM119" i="1"/>
  <c r="AK107" i="1"/>
  <c r="AM147" i="1"/>
  <c r="AL109" i="1"/>
  <c r="AK103" i="1"/>
  <c r="AL98" i="1"/>
  <c r="AL87" i="1"/>
  <c r="AM84" i="1"/>
  <c r="AK78" i="1"/>
  <c r="AL77" i="1"/>
  <c r="AM76" i="1"/>
  <c r="AK70" i="1"/>
  <c r="AL69" i="1"/>
  <c r="AM68" i="1"/>
  <c r="AK62" i="1"/>
  <c r="AL61" i="1"/>
  <c r="AM60" i="1"/>
  <c r="AK54" i="1"/>
  <c r="AL53" i="1"/>
  <c r="AM52" i="1"/>
  <c r="AM50" i="1"/>
  <c r="AL49" i="1"/>
  <c r="AK48" i="1"/>
  <c r="AL47" i="1"/>
  <c r="AM46" i="1"/>
  <c r="AL126" i="1"/>
  <c r="AL113" i="1"/>
  <c r="AM108" i="1"/>
  <c r="AK104" i="1"/>
  <c r="AL99" i="1"/>
  <c r="AM94" i="1"/>
  <c r="AM93" i="1"/>
  <c r="AL91" i="1"/>
  <c r="AK87" i="1"/>
  <c r="AM85" i="1"/>
  <c r="AL84" i="1"/>
  <c r="AM83" i="1"/>
  <c r="AK77" i="1"/>
  <c r="AL76" i="1"/>
  <c r="AM75" i="1"/>
  <c r="AK69" i="1"/>
  <c r="AL68" i="1"/>
  <c r="AM67" i="1"/>
  <c r="AK61" i="1"/>
  <c r="AL60" i="1"/>
  <c r="AM59" i="1"/>
  <c r="AK53" i="1"/>
  <c r="AL52" i="1"/>
  <c r="AM51" i="1"/>
  <c r="AL50" i="1"/>
  <c r="AK49" i="1"/>
  <c r="AK47" i="1"/>
  <c r="AL46" i="1"/>
  <c r="AM45" i="1"/>
  <c r="AK113" i="1"/>
  <c r="AM111" i="1"/>
  <c r="AL88" i="1"/>
  <c r="AM87" i="1"/>
  <c r="AM86" i="1"/>
  <c r="AM82" i="1"/>
  <c r="AL75" i="1"/>
  <c r="AM74" i="1"/>
  <c r="AM69" i="1"/>
  <c r="AL62" i="1"/>
  <c r="AK55" i="1"/>
  <c r="AM54" i="1"/>
  <c r="AK99" i="1"/>
  <c r="AM98" i="1"/>
  <c r="AM97" i="1"/>
  <c r="AL94" i="1"/>
  <c r="AK75" i="1"/>
  <c r="AL74" i="1"/>
  <c r="AM73" i="1"/>
  <c r="AK68" i="1"/>
  <c r="AL67" i="1"/>
  <c r="AM66" i="1"/>
  <c r="AM61" i="1"/>
  <c r="AL54" i="1"/>
  <c r="AL108" i="1"/>
  <c r="AL103" i="1"/>
  <c r="AL102" i="1"/>
  <c r="AL85" i="1"/>
  <c r="AK76" i="1"/>
  <c r="AK73" i="1"/>
  <c r="AK67" i="1"/>
  <c r="AL66" i="1"/>
  <c r="AM65" i="1"/>
  <c r="AK60" i="1"/>
  <c r="AL59" i="1"/>
  <c r="AM58" i="1"/>
  <c r="AM53" i="1"/>
  <c r="AM49" i="1"/>
  <c r="AM47" i="1"/>
  <c r="AK143" i="1"/>
  <c r="AK90" i="1"/>
  <c r="AL83" i="1"/>
  <c r="AM79" i="1"/>
  <c r="AM78" i="1"/>
  <c r="AM77" i="1"/>
  <c r="AL72" i="1"/>
  <c r="AK65" i="1"/>
  <c r="AK59" i="1"/>
  <c r="AL58" i="1"/>
  <c r="AM57" i="1"/>
  <c r="AK52" i="1"/>
  <c r="AL51" i="1"/>
  <c r="AK50" i="1"/>
  <c r="AK84" i="1"/>
  <c r="AL80" i="1"/>
  <c r="AK79" i="1"/>
  <c r="AL71" i="1"/>
  <c r="AK64" i="1"/>
  <c r="AM63" i="1"/>
  <c r="AL56" i="1"/>
  <c r="AL70" i="1"/>
  <c r="AK57" i="1"/>
  <c r="AK43" i="1"/>
  <c r="AL42" i="1"/>
  <c r="AM41" i="1"/>
  <c r="AK35" i="1"/>
  <c r="AL34" i="1"/>
  <c r="AM33" i="1"/>
  <c r="AK19" i="1"/>
  <c r="AL18" i="1"/>
  <c r="AM17" i="1"/>
  <c r="AM13" i="1"/>
  <c r="AL12" i="1"/>
  <c r="AM11" i="1"/>
  <c r="AK5" i="1"/>
  <c r="AL4" i="1"/>
  <c r="AK42" i="1"/>
  <c r="AL41" i="1"/>
  <c r="AM40" i="1"/>
  <c r="AM105" i="1"/>
  <c r="AM88" i="1"/>
  <c r="AL64" i="1"/>
  <c r="AK56" i="1"/>
  <c r="AK41" i="1"/>
  <c r="AL40" i="1"/>
  <c r="AM39" i="1"/>
  <c r="AK33" i="1"/>
  <c r="AL32" i="1"/>
  <c r="AM31" i="1"/>
  <c r="AK17" i="1"/>
  <c r="AL16" i="1"/>
  <c r="AM15" i="1"/>
  <c r="AL14" i="1"/>
  <c r="AK13" i="1"/>
  <c r="AK11" i="1"/>
  <c r="AL10" i="1"/>
  <c r="AM9" i="1"/>
  <c r="AK81" i="1"/>
  <c r="AM71" i="1"/>
  <c r="AL63" i="1"/>
  <c r="AK51" i="1"/>
  <c r="AL48" i="1"/>
  <c r="AK45" i="1"/>
  <c r="AL44" i="1"/>
  <c r="AK38" i="1"/>
  <c r="AL37" i="1"/>
  <c r="AM36" i="1"/>
  <c r="AL21" i="1"/>
  <c r="AM20" i="1"/>
  <c r="AK8" i="1"/>
  <c r="AL7" i="1"/>
  <c r="AM6" i="1"/>
  <c r="AK91" i="1"/>
  <c r="AK80" i="1"/>
  <c r="AL79" i="1"/>
  <c r="AK71" i="1"/>
  <c r="AK63" i="1"/>
  <c r="AM43" i="1"/>
  <c r="AK37" i="1"/>
  <c r="AL36" i="1"/>
  <c r="AM35" i="1"/>
  <c r="AK21" i="1"/>
  <c r="AL20" i="1"/>
  <c r="AM19" i="1"/>
  <c r="AK7" i="1"/>
  <c r="AL6" i="1"/>
  <c r="AM5" i="1"/>
  <c r="AL132" i="1"/>
  <c r="AM112" i="1"/>
  <c r="AL78" i="1"/>
  <c r="AM70" i="1"/>
  <c r="AM62" i="1"/>
  <c r="AL35" i="1"/>
  <c r="AM14" i="1"/>
  <c r="AM12" i="1"/>
  <c r="AL5" i="1"/>
  <c r="AM21" i="1"/>
  <c r="AK20" i="1"/>
  <c r="AM7" i="1"/>
  <c r="AK4" i="1"/>
  <c r="AK72" i="1"/>
  <c r="AM55" i="1"/>
  <c r="AL31" i="1"/>
  <c r="AL19" i="1"/>
  <c r="AK14" i="1"/>
  <c r="AK12" i="1"/>
  <c r="AL55" i="1"/>
  <c r="AM42" i="1"/>
  <c r="AM38" i="1"/>
  <c r="AM32" i="1"/>
  <c r="AK31" i="1"/>
  <c r="AK6" i="1"/>
  <c r="AK40" i="1"/>
  <c r="AL38" i="1"/>
  <c r="AK32" i="1"/>
  <c r="AL15" i="1"/>
  <c r="AK39" i="1"/>
  <c r="AM48" i="1"/>
  <c r="AK46" i="1"/>
  <c r="AL45" i="1"/>
  <c r="AK36" i="1"/>
  <c r="AL33" i="1"/>
  <c r="AM16" i="1"/>
  <c r="AK15" i="1"/>
  <c r="AM8" i="1"/>
  <c r="AM44" i="1"/>
  <c r="AM34" i="1"/>
  <c r="AL17" i="1"/>
  <c r="AK16" i="1"/>
  <c r="AL13" i="1"/>
  <c r="AL9" i="1"/>
  <c r="AL8" i="1"/>
  <c r="AM4" i="1"/>
  <c r="AL39" i="1"/>
  <c r="AK34" i="1"/>
  <c r="AM18" i="1"/>
  <c r="AM10" i="1"/>
  <c r="AK9" i="1"/>
  <c r="AL43" i="1"/>
  <c r="AM37" i="1"/>
  <c r="AK18" i="1"/>
  <c r="AK10" i="1"/>
  <c r="AL11" i="1"/>
  <c r="AD9" i="1"/>
  <c r="AD66" i="1"/>
  <c r="AD10" i="1"/>
  <c r="AD32" i="1"/>
  <c r="AE77" i="1"/>
  <c r="AE11" i="1"/>
  <c r="AD95" i="1"/>
  <c r="AD56" i="1"/>
  <c r="AE60" i="1"/>
  <c r="AE120" i="1"/>
  <c r="AE94" i="1"/>
  <c r="AE88" i="1"/>
  <c r="AE103" i="1"/>
  <c r="AD112" i="1"/>
  <c r="AE155" i="1"/>
  <c r="AE162" i="1"/>
  <c r="AE38" i="1"/>
  <c r="AD17" i="1"/>
  <c r="AD20" i="1"/>
  <c r="AE53" i="1"/>
  <c r="AE6" i="1"/>
  <c r="AE20" i="1"/>
  <c r="AD55" i="1"/>
  <c r="AD102" i="1"/>
  <c r="AE40" i="1"/>
  <c r="AD48" i="1"/>
  <c r="AE17" i="1"/>
  <c r="AD42" i="1"/>
  <c r="AE110" i="1"/>
  <c r="AD75" i="1"/>
  <c r="AE86" i="1"/>
  <c r="AE63" i="1"/>
  <c r="AE57" i="1"/>
  <c r="AD72" i="1"/>
  <c r="AD52" i="1"/>
  <c r="AE52" i="1"/>
  <c r="AD77" i="1"/>
  <c r="AE64" i="1"/>
  <c r="AE112" i="1"/>
  <c r="AD82" i="1"/>
  <c r="AE98" i="1"/>
  <c r="AD132" i="1"/>
  <c r="AD100" i="1"/>
  <c r="AE95" i="1"/>
  <c r="AE130" i="1"/>
  <c r="AE126" i="1"/>
  <c r="AD165" i="1"/>
  <c r="AE163" i="1"/>
  <c r="AE139" i="1"/>
  <c r="AE128" i="1"/>
  <c r="AE142" i="1"/>
  <c r="AD134" i="1"/>
  <c r="AE154" i="1"/>
  <c r="AE32" i="1"/>
  <c r="AE42" i="1"/>
  <c r="AD43" i="1"/>
  <c r="AE5" i="1"/>
  <c r="AE35" i="1"/>
  <c r="AD54" i="1"/>
  <c r="AD7" i="1"/>
  <c r="AD21" i="1"/>
  <c r="AE73" i="1"/>
  <c r="AD14" i="1"/>
  <c r="AE39" i="1"/>
  <c r="AD41" i="1"/>
  <c r="AD4" i="1"/>
  <c r="AD18" i="1"/>
  <c r="AE138" i="1"/>
  <c r="AD121" i="1"/>
  <c r="AD64" i="1"/>
  <c r="AD80" i="1"/>
  <c r="AD58" i="1"/>
  <c r="AE45" i="1"/>
  <c r="AE67" i="1"/>
  <c r="AD147" i="1"/>
  <c r="AD53" i="1"/>
  <c r="AE101" i="1"/>
  <c r="AD139" i="1"/>
  <c r="AE87" i="1"/>
  <c r="AD65" i="1"/>
  <c r="AD88" i="1"/>
  <c r="AD122" i="1"/>
  <c r="AD96" i="1"/>
  <c r="AD111" i="1"/>
  <c r="AD137" i="1"/>
  <c r="AD143" i="1"/>
  <c r="AD164" i="1"/>
  <c r="AD140" i="1"/>
  <c r="AE145" i="1"/>
  <c r="AE135" i="1"/>
  <c r="AE158" i="1"/>
  <c r="AE160" i="1"/>
  <c r="S170" i="1"/>
  <c r="AI156" i="1" s="1"/>
  <c r="T170" i="1"/>
  <c r="AO146" i="1" s="1"/>
  <c r="AN36" i="1" l="1"/>
  <c r="AJ88" i="1"/>
  <c r="AJ6" i="1"/>
  <c r="AJ44" i="1"/>
  <c r="AI93" i="1"/>
  <c r="AJ125" i="1"/>
  <c r="AJ18" i="1"/>
  <c r="AI62" i="1"/>
  <c r="AI72" i="1"/>
  <c r="AI36" i="1"/>
  <c r="AI61" i="1"/>
  <c r="AJ93" i="1"/>
  <c r="AJ17" i="1"/>
  <c r="AJ72" i="1"/>
  <c r="AJ56" i="1"/>
  <c r="AJ9" i="1"/>
  <c r="AJ46" i="1"/>
  <c r="AJ58" i="1"/>
  <c r="AJ57" i="1"/>
  <c r="AI106" i="1"/>
  <c r="AI149" i="1"/>
  <c r="AJ145" i="1"/>
  <c r="AI164" i="1"/>
  <c r="AJ143" i="1"/>
  <c r="AN106" i="1"/>
  <c r="AO124" i="1"/>
  <c r="AN139" i="1"/>
  <c r="AN59" i="1"/>
  <c r="AN49" i="1"/>
  <c r="AN146" i="1"/>
  <c r="AN39" i="1"/>
  <c r="AO69" i="1"/>
  <c r="AN122" i="1"/>
  <c r="AN4" i="1"/>
  <c r="AO75" i="1"/>
  <c r="AN58" i="1"/>
  <c r="AO109" i="1"/>
  <c r="AN157" i="1"/>
  <c r="AO42" i="1"/>
  <c r="AN57" i="1"/>
  <c r="AO86" i="1"/>
  <c r="AO89" i="1"/>
  <c r="AN20" i="1"/>
  <c r="AN17" i="1"/>
  <c r="AO106" i="1"/>
  <c r="AN18" i="1"/>
  <c r="AO87" i="1"/>
  <c r="AO88" i="1"/>
  <c r="AN156" i="1"/>
  <c r="AO119" i="1"/>
  <c r="AO165" i="1"/>
  <c r="AN10" i="1"/>
  <c r="AN61" i="1"/>
  <c r="AN33" i="1"/>
  <c r="AN15" i="1"/>
  <c r="AO40" i="1"/>
  <c r="AO8" i="1"/>
  <c r="AO17" i="1"/>
  <c r="AO38" i="1"/>
  <c r="AO9" i="1"/>
  <c r="AN72" i="1"/>
  <c r="AN89" i="1"/>
  <c r="AO60" i="1"/>
  <c r="AO76" i="1"/>
  <c r="AO57" i="1"/>
  <c r="AO100" i="1"/>
  <c r="AN85" i="1"/>
  <c r="AO122" i="1"/>
  <c r="AN71" i="1"/>
  <c r="AN110" i="1"/>
  <c r="AN88" i="1"/>
  <c r="AO105" i="1"/>
  <c r="AO134" i="1"/>
  <c r="AN94" i="1"/>
  <c r="AO108" i="1"/>
  <c r="AO147" i="1"/>
  <c r="AN118" i="1"/>
  <c r="AN132" i="1"/>
  <c r="AO138" i="1"/>
  <c r="AO137" i="1"/>
  <c r="AO156" i="1"/>
  <c r="AN159" i="1"/>
  <c r="AI13" i="1"/>
  <c r="AJ16" i="1"/>
  <c r="AI44" i="1"/>
  <c r="AJ33" i="1"/>
  <c r="AJ21" i="1"/>
  <c r="AJ41" i="1"/>
  <c r="AI6" i="1"/>
  <c r="AI31" i="1"/>
  <c r="AI16" i="1"/>
  <c r="AI32" i="1"/>
  <c r="AI49" i="1"/>
  <c r="AJ20" i="1"/>
  <c r="AJ60" i="1"/>
  <c r="AI56" i="1"/>
  <c r="AJ71" i="1"/>
  <c r="AI46" i="1"/>
  <c r="AI60" i="1"/>
  <c r="AI123" i="1"/>
  <c r="AI104" i="1"/>
  <c r="AI87" i="1"/>
  <c r="AJ87" i="1"/>
  <c r="AJ136" i="1"/>
  <c r="AI113" i="1"/>
  <c r="AI142" i="1"/>
  <c r="AI137" i="1"/>
  <c r="AI163" i="1"/>
  <c r="AJ152" i="1"/>
  <c r="AJ151" i="1"/>
  <c r="AJ149" i="1"/>
  <c r="AJ163" i="1"/>
  <c r="AJ148" i="1"/>
  <c r="AI165" i="1"/>
  <c r="AN84" i="1"/>
  <c r="AN21" i="1"/>
  <c r="AN31" i="1"/>
  <c r="AN43" i="1"/>
  <c r="AO80" i="1"/>
  <c r="AO46" i="1"/>
  <c r="AO104" i="1"/>
  <c r="AN53" i="1"/>
  <c r="AO95" i="1"/>
  <c r="AO73" i="1"/>
  <c r="AO74" i="1"/>
  <c r="AO125" i="1"/>
  <c r="AO90" i="1"/>
  <c r="AN120" i="1"/>
  <c r="AO79" i="1"/>
  <c r="AN107" i="1"/>
  <c r="AO121" i="1"/>
  <c r="AN164" i="1"/>
  <c r="AN103" i="1"/>
  <c r="AO123" i="1"/>
  <c r="AO162" i="1"/>
  <c r="AN130" i="1"/>
  <c r="AO142" i="1"/>
  <c r="AN150" i="1"/>
  <c r="AI73" i="1"/>
  <c r="AJ35" i="1"/>
  <c r="AI9" i="1"/>
  <c r="AI45" i="1"/>
  <c r="AI10" i="1"/>
  <c r="AI92" i="1"/>
  <c r="AI19" i="1"/>
  <c r="AJ34" i="1"/>
  <c r="AI58" i="1"/>
  <c r="AI69" i="1"/>
  <c r="AI136" i="1"/>
  <c r="AJ76" i="1"/>
  <c r="AI94" i="1"/>
  <c r="AI95" i="1"/>
  <c r="AJ130" i="1"/>
  <c r="AI90" i="1"/>
  <c r="AI115" i="1"/>
  <c r="AJ107" i="1"/>
  <c r="AI145" i="1"/>
  <c r="AI120" i="1"/>
  <c r="AJ144" i="1"/>
  <c r="AJ159" i="1"/>
  <c r="AI138" i="1"/>
  <c r="AJ147" i="1"/>
  <c r="AJ165" i="1"/>
  <c r="AO14" i="1"/>
  <c r="AO10" i="1"/>
  <c r="AN6" i="1"/>
  <c r="AO32" i="1"/>
  <c r="AO12" i="1"/>
  <c r="AO47" i="1"/>
  <c r="AO39" i="1"/>
  <c r="AO71" i="1"/>
  <c r="AN123" i="1"/>
  <c r="AN77" i="1"/>
  <c r="AO72" i="1"/>
  <c r="AO67" i="1"/>
  <c r="AN112" i="1"/>
  <c r="AN75" i="1"/>
  <c r="AO91" i="1"/>
  <c r="AN63" i="1"/>
  <c r="AN80" i="1"/>
  <c r="AO96" i="1"/>
  <c r="AO97" i="1"/>
  <c r="AN144" i="1"/>
  <c r="AN91" i="1"/>
  <c r="AO128" i="1"/>
  <c r="AN119" i="1"/>
  <c r="AO163" i="1"/>
  <c r="AN158" i="1"/>
  <c r="AO131" i="1"/>
  <c r="AN143" i="1"/>
  <c r="AN129" i="1"/>
  <c r="AO129" i="1"/>
  <c r="AI4" i="1"/>
  <c r="AI38" i="1"/>
  <c r="AJ5" i="1"/>
  <c r="AJ37" i="1"/>
  <c r="AI35" i="1"/>
  <c r="AJ69" i="1"/>
  <c r="AI63" i="1"/>
  <c r="AJ78" i="1"/>
  <c r="AJ140" i="1"/>
  <c r="AI97" i="1"/>
  <c r="AI85" i="1"/>
  <c r="AI116" i="1"/>
  <c r="AI77" i="1"/>
  <c r="AJ131" i="1"/>
  <c r="AJ91" i="1"/>
  <c r="AJ117" i="1"/>
  <c r="AI108" i="1"/>
  <c r="AJ153" i="1"/>
  <c r="AJ142" i="1"/>
  <c r="AI146" i="1"/>
  <c r="AN161" i="1"/>
  <c r="AO148" i="1"/>
  <c r="AO140" i="1"/>
  <c r="AO155" i="1"/>
  <c r="AN140" i="1"/>
  <c r="AN128" i="1"/>
  <c r="AN142" i="1"/>
  <c r="AO151" i="1"/>
  <c r="AN138" i="1"/>
  <c r="AN149" i="1"/>
  <c r="AO126" i="1"/>
  <c r="AO149" i="1"/>
  <c r="AO141" i="1"/>
  <c r="AO110" i="1"/>
  <c r="AN108" i="1"/>
  <c r="AO102" i="1"/>
  <c r="AO101" i="1"/>
  <c r="AO98" i="1"/>
  <c r="AN127" i="1"/>
  <c r="AO117" i="1"/>
  <c r="AO62" i="1"/>
  <c r="AO133" i="1"/>
  <c r="AO99" i="1"/>
  <c r="AN83" i="1"/>
  <c r="AO58" i="1"/>
  <c r="AN105" i="1"/>
  <c r="AN86" i="1"/>
  <c r="AO53" i="1"/>
  <c r="AO85" i="1"/>
  <c r="AO52" i="1"/>
  <c r="AO83" i="1"/>
  <c r="AO51" i="1"/>
  <c r="AO84" i="1"/>
  <c r="AN64" i="1"/>
  <c r="AO114" i="1"/>
  <c r="AN16" i="1"/>
  <c r="AN69" i="1"/>
  <c r="AO7" i="1"/>
  <c r="AO34" i="1"/>
  <c r="AO4" i="1"/>
  <c r="AN34" i="1"/>
  <c r="AO63" i="1"/>
  <c r="AO6" i="1"/>
  <c r="AN48" i="1"/>
  <c r="AN54" i="1"/>
  <c r="AO160" i="1"/>
  <c r="AN147" i="1"/>
  <c r="AO136" i="1"/>
  <c r="AO139" i="1"/>
  <c r="AO130" i="1"/>
  <c r="AN125" i="1"/>
  <c r="AO120" i="1"/>
  <c r="AO115" i="1"/>
  <c r="AO157" i="1"/>
  <c r="AN113" i="1"/>
  <c r="AO127" i="1"/>
  <c r="AN115" i="1"/>
  <c r="AO116" i="1"/>
  <c r="AO103" i="1"/>
  <c r="AO82" i="1"/>
  <c r="AN74" i="1"/>
  <c r="AN68" i="1"/>
  <c r="AN100" i="1"/>
  <c r="AO77" i="1"/>
  <c r="AO50" i="1"/>
  <c r="AN78" i="1"/>
  <c r="AO64" i="1"/>
  <c r="AN50" i="1"/>
  <c r="AO55" i="1"/>
  <c r="AN40" i="1"/>
  <c r="AO15" i="1"/>
  <c r="AO68" i="1"/>
  <c r="AN19" i="1"/>
  <c r="AO61" i="1"/>
  <c r="AN62" i="1"/>
  <c r="AO33" i="1"/>
  <c r="AN47" i="1"/>
  <c r="AO5" i="1"/>
  <c r="AN37" i="1"/>
  <c r="AN81" i="1"/>
  <c r="AO45" i="1"/>
  <c r="AN87" i="1"/>
  <c r="AO18" i="1"/>
  <c r="AN8" i="1"/>
  <c r="AO59" i="1"/>
  <c r="AN93" i="1"/>
  <c r="AO78" i="1"/>
  <c r="AN96" i="1"/>
  <c r="AN98" i="1"/>
  <c r="AN121" i="1"/>
  <c r="AN102" i="1"/>
  <c r="AO92" i="1"/>
  <c r="AN124" i="1"/>
  <c r="AO144" i="1"/>
  <c r="AO111" i="1"/>
  <c r="AN117" i="1"/>
  <c r="AN131" i="1"/>
  <c r="AN145" i="1"/>
  <c r="AO143" i="1"/>
  <c r="AN152" i="1"/>
  <c r="AJ40" i="1"/>
  <c r="AJ38" i="1"/>
  <c r="AJ39" i="1"/>
  <c r="AJ4" i="1"/>
  <c r="AI102" i="1"/>
  <c r="AJ74" i="1"/>
  <c r="AJ97" i="1"/>
  <c r="AI79" i="1"/>
  <c r="AI98" i="1"/>
  <c r="AJ63" i="1"/>
  <c r="AJ86" i="1"/>
  <c r="AJ67" i="1"/>
  <c r="AJ83" i="1"/>
  <c r="AJ100" i="1"/>
  <c r="AJ110" i="1"/>
  <c r="AJ119" i="1"/>
  <c r="AI122" i="1"/>
  <c r="AI109" i="1"/>
  <c r="AI121" i="1"/>
  <c r="AJ109" i="1"/>
  <c r="AI132" i="1"/>
  <c r="AJ161" i="1"/>
  <c r="AJ157" i="1"/>
  <c r="AI157" i="1"/>
  <c r="AJ146" i="1"/>
  <c r="AI148" i="1"/>
  <c r="AJ132" i="1"/>
  <c r="AI141" i="1"/>
  <c r="AI112" i="1"/>
  <c r="AI134" i="1"/>
  <c r="AJ108" i="1"/>
  <c r="AI129" i="1"/>
  <c r="AJ115" i="1"/>
  <c r="AJ99" i="1"/>
  <c r="AJ138" i="1"/>
  <c r="AJ112" i="1"/>
  <c r="AI118" i="1"/>
  <c r="AJ94" i="1"/>
  <c r="AI111" i="1"/>
  <c r="AJ84" i="1"/>
  <c r="AI52" i="1"/>
  <c r="AI80" i="1"/>
  <c r="AJ55" i="1"/>
  <c r="AJ62" i="1"/>
  <c r="AI70" i="1"/>
  <c r="AI86" i="1"/>
  <c r="AJ68" i="1"/>
  <c r="AI37" i="1"/>
  <c r="AJ43" i="1"/>
  <c r="AJ65" i="1"/>
  <c r="AJ42" i="1"/>
  <c r="AJ12" i="1"/>
  <c r="AI51" i="1"/>
  <c r="AJ8" i="1"/>
  <c r="AJ11" i="1"/>
  <c r="AI42" i="1"/>
  <c r="AJ32" i="1"/>
  <c r="AI34" i="1"/>
  <c r="AI17" i="1"/>
  <c r="AI154" i="1"/>
  <c r="AI155" i="1"/>
  <c r="AI144" i="1"/>
  <c r="AJ154" i="1"/>
  <c r="AJ121" i="1"/>
  <c r="AI110" i="1"/>
  <c r="AI128" i="1"/>
  <c r="AJ114" i="1"/>
  <c r="AI160" i="1"/>
  <c r="AI127" i="1"/>
  <c r="AI126" i="1"/>
  <c r="AJ106" i="1"/>
  <c r="AJ95" i="1"/>
  <c r="AI103" i="1"/>
  <c r="AI91" i="1"/>
  <c r="AI105" i="1"/>
  <c r="AJ75" i="1"/>
  <c r="AI50" i="1"/>
  <c r="AI143" i="1"/>
  <c r="AI88" i="1"/>
  <c r="AI64" i="1"/>
  <c r="AI71" i="1"/>
  <c r="AI81" i="1"/>
  <c r="AI82" i="1"/>
  <c r="AJ61" i="1"/>
  <c r="AI7" i="1"/>
  <c r="AJ155" i="1"/>
  <c r="AJ156" i="1"/>
  <c r="AJ158" i="1"/>
  <c r="AI131" i="1"/>
  <c r="AI159" i="1"/>
  <c r="AJ129" i="1"/>
  <c r="AI161" i="1"/>
  <c r="AI114" i="1"/>
  <c r="AJ126" i="1"/>
  <c r="AJ137" i="1"/>
  <c r="AI107" i="1"/>
  <c r="AI96" i="1"/>
  <c r="AJ116" i="1"/>
  <c r="AJ92" i="1"/>
  <c r="AJ105" i="1"/>
  <c r="AJ89" i="1"/>
  <c r="AI76" i="1"/>
  <c r="AJ51" i="1"/>
  <c r="AI153" i="1"/>
  <c r="AJ101" i="1"/>
  <c r="AJ90" i="1"/>
  <c r="AJ79" i="1"/>
  <c r="AI124" i="1"/>
  <c r="AJ82" i="1"/>
  <c r="AI101" i="1"/>
  <c r="AI67" i="1"/>
  <c r="AI78" i="1"/>
  <c r="AI65" i="1"/>
  <c r="AJ104" i="1"/>
  <c r="AJ36" i="1"/>
  <c r="AI119" i="1"/>
  <c r="AI47" i="1"/>
  <c r="AJ50" i="1"/>
  <c r="AI15" i="1"/>
  <c r="AJ10" i="1"/>
  <c r="AI11" i="1"/>
  <c r="AJ19" i="1"/>
  <c r="AI8" i="1"/>
  <c r="AI125" i="1"/>
  <c r="AI135" i="1"/>
  <c r="AJ66" i="1"/>
  <c r="AI21" i="1"/>
  <c r="AN11" i="1"/>
  <c r="AN9" i="1"/>
  <c r="AN46" i="1"/>
  <c r="AO11" i="1"/>
  <c r="AO41" i="1"/>
  <c r="AN35" i="1"/>
  <c r="AO21" i="1"/>
  <c r="AO37" i="1"/>
  <c r="AN56" i="1"/>
  <c r="AN14" i="1"/>
  <c r="AN90" i="1"/>
  <c r="AN60" i="1"/>
  <c r="AN73" i="1"/>
  <c r="AO65" i="1"/>
  <c r="AN51" i="1"/>
  <c r="AO66" i="1"/>
  <c r="AN97" i="1"/>
  <c r="AO48" i="1"/>
  <c r="AN79" i="1"/>
  <c r="AN101" i="1"/>
  <c r="AN99" i="1"/>
  <c r="AO94" i="1"/>
  <c r="AN114" i="1"/>
  <c r="AN126" i="1"/>
  <c r="AO161" i="1"/>
  <c r="AO118" i="1"/>
  <c r="AO132" i="1"/>
  <c r="AO145" i="1"/>
  <c r="AN135" i="1"/>
  <c r="AO164" i="1"/>
  <c r="AN153" i="1"/>
  <c r="AO153" i="1"/>
  <c r="AJ7" i="1"/>
  <c r="AI12" i="1"/>
  <c r="AI41" i="1"/>
  <c r="AJ77" i="1"/>
  <c r="AI39" i="1"/>
  <c r="AI40" i="1"/>
  <c r="AI5" i="1"/>
  <c r="AJ49" i="1"/>
  <c r="AJ73" i="1"/>
  <c r="AI75" i="1"/>
  <c r="AJ48" i="1"/>
  <c r="AI89" i="1"/>
  <c r="AI130" i="1"/>
  <c r="AI68" i="1"/>
  <c r="AI84" i="1"/>
  <c r="AJ111" i="1"/>
  <c r="AJ98" i="1"/>
  <c r="AJ123" i="1"/>
  <c r="AJ122" i="1"/>
  <c r="AJ128" i="1"/>
  <c r="AI133" i="1"/>
  <c r="AJ160" i="1"/>
  <c r="AJ133" i="1"/>
  <c r="AJ162" i="1"/>
  <c r="AI162" i="1"/>
  <c r="AN41" i="1"/>
  <c r="AN13" i="1"/>
  <c r="AO16" i="1"/>
  <c r="AO36" i="1"/>
  <c r="AN12" i="1"/>
  <c r="AN42" i="1"/>
  <c r="AN109" i="1"/>
  <c r="AN38" i="1"/>
  <c r="AO31" i="1"/>
  <c r="AN70" i="1"/>
  <c r="AO56" i="1"/>
  <c r="AN66" i="1"/>
  <c r="AO81" i="1"/>
  <c r="AO44" i="1"/>
  <c r="AN67" i="1"/>
  <c r="AO54" i="1"/>
  <c r="AN92" i="1"/>
  <c r="AN95" i="1"/>
  <c r="AN111" i="1"/>
  <c r="AO150" i="1"/>
  <c r="AN162" i="1"/>
  <c r="AN134" i="1"/>
  <c r="AN148" i="1"/>
  <c r="AN141" i="1"/>
  <c r="AN163" i="1"/>
  <c r="AN165" i="1"/>
  <c r="AO154" i="1"/>
  <c r="AO159" i="1"/>
  <c r="AN151" i="1"/>
  <c r="AJ13" i="1"/>
  <c r="AI33" i="1"/>
  <c r="AJ47" i="1"/>
  <c r="AJ14" i="1"/>
  <c r="AJ52" i="1"/>
  <c r="AI18" i="1"/>
  <c r="AI59" i="1"/>
  <c r="AI14" i="1"/>
  <c r="AI66" i="1"/>
  <c r="AJ53" i="1"/>
  <c r="AI74" i="1"/>
  <c r="AI48" i="1"/>
  <c r="AJ81" i="1"/>
  <c r="AJ54" i="1"/>
  <c r="AJ85" i="1"/>
  <c r="AJ102" i="1"/>
  <c r="AI99" i="1"/>
  <c r="AJ124" i="1"/>
  <c r="AI100" i="1"/>
  <c r="AI117" i="1"/>
  <c r="AJ135" i="1"/>
  <c r="AJ113" i="1"/>
  <c r="AI151" i="1"/>
  <c r="AJ134" i="1"/>
  <c r="AI152" i="1"/>
  <c r="AI158" i="1"/>
  <c r="AO35" i="1"/>
  <c r="AO43" i="1"/>
  <c r="AN7" i="1"/>
  <c r="AO20" i="1"/>
  <c r="AO19" i="1"/>
  <c r="AO13" i="1"/>
  <c r="AN5" i="1"/>
  <c r="AN32" i="1"/>
  <c r="AO49" i="1"/>
  <c r="AN52" i="1"/>
  <c r="AN65" i="1"/>
  <c r="AN76" i="1"/>
  <c r="AN44" i="1"/>
  <c r="AN82" i="1"/>
  <c r="AN45" i="1"/>
  <c r="AN104" i="1"/>
  <c r="AN55" i="1"/>
  <c r="AO70" i="1"/>
  <c r="AO107" i="1"/>
  <c r="AO135" i="1"/>
  <c r="AN116" i="1"/>
  <c r="AN133" i="1"/>
  <c r="AO93" i="1"/>
  <c r="AO113" i="1"/>
  <c r="AO112" i="1"/>
  <c r="AN154" i="1"/>
  <c r="AN137" i="1"/>
  <c r="AN136" i="1"/>
  <c r="AN155" i="1"/>
  <c r="AO158" i="1"/>
  <c r="AN160" i="1"/>
  <c r="AO152" i="1"/>
  <c r="AI20" i="1"/>
  <c r="AI53" i="1"/>
  <c r="AJ64" i="1"/>
  <c r="AJ80" i="1"/>
  <c r="AJ15" i="1"/>
  <c r="AJ31" i="1"/>
  <c r="AI83" i="1"/>
  <c r="AI43" i="1"/>
  <c r="AI57" i="1"/>
  <c r="AI54" i="1"/>
  <c r="AJ96" i="1"/>
  <c r="AI55" i="1"/>
  <c r="AJ70" i="1"/>
  <c r="AJ45" i="1"/>
  <c r="AJ59" i="1"/>
  <c r="AJ141" i="1"/>
  <c r="AJ120" i="1"/>
  <c r="AJ103" i="1"/>
  <c r="AJ139" i="1"/>
  <c r="AI140" i="1"/>
  <c r="AJ118" i="1"/>
  <c r="AI139" i="1"/>
  <c r="AJ127" i="1"/>
  <c r="AJ150" i="1"/>
  <c r="AI150" i="1"/>
  <c r="AI147" i="1"/>
  <c r="AJ16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<sst xmlns="http://schemas.openxmlformats.org/spreadsheetml/2006/main" count="703" uniqueCount="153">
  <si>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</si>
  <si>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</si>
  <si>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</si>
  <si>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</si>
  <si>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</si>
  <si>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</si>
  <si>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</si>
  <si>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</si>
  <si>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</si>
  <si>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</si>
  <si>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</si>
  <si>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</si>
  <si>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</si>
  <si>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</si>
  <si>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</si>
  <si>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</si>
  <si>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</si>
  <si>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</si>
  <si>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</si>
  <si>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</si>
  <si>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</si>
  <si>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</si>
  <si>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</si>
  <si>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</si>
  <si>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</si>
  <si>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</si>
  <si>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>Terry Heinert</t>
  </si>
  <si>
    <t xml:space="preserve">Participating Laboratories 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</si>
  <si>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</si>
  <si>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</si>
  <si>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</si>
  <si>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</si>
  <si>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</si>
  <si>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</si>
  <si>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</si>
  <si>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</si>
  <si>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</si>
  <si>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</si>
  <si>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</si>
  <si>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</si>
  <si>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</si>
  <si>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</si>
  <si>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</si>
  <si>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</si>
  <si>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</si>
  <si>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</si>
  <si>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</si>
  <si>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</si>
  <si>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</si>
  <si>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</si>
  <si>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</si>
  <si>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</si>
  <si>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</si>
  <si>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</si>
  <si>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</si>
  <si>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</si>
  <si>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</si>
  <si>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</si>
  <si>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</si>
  <si>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</si>
  <si>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</si>
  <si>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</si>
  <si>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</si>
  <si>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</si>
  <si>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</si>
  <si>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</si>
  <si>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</si>
  <si>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</si>
  <si>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</si>
  <si>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</si>
  <si>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</si>
  <si>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</si>
  <si>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</si>
  <si>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</si>
  <si>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</si>
  <si>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</si>
  <si>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</si>
  <si>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</si>
  <si>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</si>
  <si>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</si>
  <si>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</si>
  <si>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</si>
  <si>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</si>
  <si>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</si>
  <si>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</si>
  <si>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</si>
  <si>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</si>
  <si>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</si>
  <si>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Nebraska Public Health Environmental Laboratory (DHHS)</t>
  </si>
  <si>
    <t>Comments</t>
  </si>
  <si>
    <t>Target Sed</t>
  </si>
  <si>
    <t>Analyst</t>
  </si>
  <si>
    <t>Illinois State Water Survey (IL)</t>
  </si>
  <si>
    <t>Kimberly Attig</t>
  </si>
  <si>
    <t>13-Other</t>
  </si>
  <si>
    <t>16-Other</t>
  </si>
  <si>
    <t>23-Other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</si>
  <si>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</si>
  <si>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</si>
  <si>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</si>
  <si>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</si>
  <si>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</si>
  <si>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</si>
  <si>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</si>
  <si>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Keith Lackey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</si>
  <si>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</si>
  <si>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</si>
  <si>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</si>
  <si>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</si>
  <si>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</si>
  <si>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</si>
  <si>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</si>
  <si>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% Sand</t>
  </si>
  <si>
    <t>City of Ithaca Water Treatment Plant (NY)</t>
  </si>
  <si>
    <t>NY</t>
  </si>
  <si>
    <t>21-Other</t>
  </si>
  <si>
    <t>* 10 mg is the smallest mass I am confident in transferring to bottle</t>
  </si>
  <si>
    <t>Corey Alden</t>
  </si>
  <si>
    <t>Sierra Keller</t>
  </si>
  <si>
    <t>Taylor Roe</t>
  </si>
  <si>
    <t>HRL</t>
  </si>
  <si>
    <t>Ben Michels</t>
  </si>
  <si>
    <t>Logan Young</t>
  </si>
  <si>
    <t>&lt; 0.002 mm</t>
  </si>
  <si>
    <t>&lt; 0.004 mm</t>
  </si>
  <si>
    <t>&lt; 0.008 mm</t>
  </si>
  <si>
    <t>&lt; 0.016 mm</t>
  </si>
  <si>
    <t>&lt; 0.031 mm</t>
  </si>
  <si>
    <t>41-USGS</t>
  </si>
  <si>
    <t>Method</t>
  </si>
  <si>
    <t>Marlon Johnson</t>
  </si>
  <si>
    <t>Pipette</t>
  </si>
  <si>
    <t>Stephen Low</t>
  </si>
  <si>
    <t>Sharon Mulready</t>
  </si>
  <si>
    <t>Kyle Barnett</t>
  </si>
  <si>
    <t>Participating Laboratories - Study 1, 2021</t>
  </si>
  <si>
    <t>Number of Labs: 18</t>
  </si>
  <si>
    <t xml:space="preserve">Laser Diffraction </t>
  </si>
  <si>
    <t>Pipet</t>
  </si>
  <si>
    <t>Trevor Stamp</t>
  </si>
  <si>
    <t>Scott Strader</t>
  </si>
  <si>
    <t>L. Bennett</t>
  </si>
  <si>
    <t>J Gorlitz</t>
  </si>
  <si>
    <t>Renée Styles</t>
  </si>
  <si>
    <t>Royce Riessen</t>
  </si>
  <si>
    <t>J. Haucke</t>
  </si>
  <si>
    <t>E.Steen</t>
  </si>
  <si>
    <t>S. Polzkill</t>
  </si>
  <si>
    <t>DO</t>
  </si>
  <si>
    <t>Tami</t>
  </si>
  <si>
    <t>sedigraph</t>
  </si>
  <si>
    <t>Sample Specifications for SLQA Study 2-2021</t>
  </si>
  <si>
    <t>(conducted Aug/Sept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</si>
</sst>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9"/>
      <name val="Geneva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1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26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Border="1"/>
    <xf numFmtId="2" fontId="12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0" xfId="0" applyFont="1"/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right"/>
    </xf>
    <xf numFmtId="2" fontId="15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0" fillId="0" borderId="0" xfId="0" applyFill="1"/>
    <xf numFmtId="0" fontId="10" fillId="4" borderId="0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/>
    </xf>
    <xf numFmtId="0" fontId="13" fillId="0" borderId="0" xfId="0" applyFont="1"/>
    <xf numFmtId="0" fontId="12" fillId="0" borderId="0" xfId="2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11" xfId="1" applyFont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left"/>
    </xf>
    <xf numFmtId="0" fontId="11" fillId="0" borderId="0" xfId="2" applyFont="1" applyBorder="1"/>
    <xf numFmtId="0" fontId="13" fillId="0" borderId="0" xfId="2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66" fontId="15" fillId="0" borderId="0" xfId="0" applyNumberFormat="1" applyFont="1" applyAlignment="1">
      <alignment horizontal="center"/>
    </xf>
    <xf numFmtId="1" fontId="12" fillId="0" borderId="0" xfId="1" applyNumberFormat="1" applyFont="1"/>
    <xf numFmtId="166" fontId="12" fillId="0" borderId="0" xfId="1" applyNumberFormat="1" applyFont="1"/>
    <xf numFmtId="1" fontId="13" fillId="0" borderId="0" xfId="1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166" fontId="13" fillId="0" borderId="11" xfId="1" applyNumberFormat="1" applyFont="1" applyBorder="1" applyAlignment="1">
      <alignment horizontal="center"/>
    </xf>
    <xf numFmtId="1" fontId="13" fillId="0" borderId="11" xfId="1" applyNumberFormat="1" applyFont="1" applyBorder="1" applyAlignment="1">
      <alignment horizontal="center"/>
    </xf>
    <xf numFmtId="166" fontId="12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center"/>
    </xf>
    <xf numFmtId="0" fontId="12" fillId="0" borderId="0" xfId="2" applyFont="1" applyBorder="1"/>
    <xf numFmtId="2" fontId="21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NumberFormat="1" applyFont="1" applyAlignment="1">
      <alignment horizontal="right"/>
    </xf>
    <xf numFmtId="2" fontId="22" fillId="0" borderId="0" xfId="0" applyNumberFormat="1" applyFont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2" fillId="0" borderId="0" xfId="0" applyNumberFormat="1" applyFont="1" applyFill="1"/>
    <xf numFmtId="0" fontId="0" fillId="5" borderId="0" xfId="0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1" fontId="13" fillId="0" borderId="0" xfId="0" applyNumberFormat="1" applyFont="1" applyBorder="1"/>
    <xf numFmtId="1" fontId="12" fillId="0" borderId="0" xfId="0" applyNumberFormat="1" applyFont="1" applyBorder="1"/>
    <xf numFmtId="1" fontId="12" fillId="0" borderId="0" xfId="0" applyNumberFormat="1" applyFont="1"/>
    <xf numFmtId="165" fontId="12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6" fontId="9" fillId="3" borderId="0" xfId="0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" fillId="6" borderId="15" xfId="10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166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" fontId="9" fillId="6" borderId="16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" fontId="9" fillId="6" borderId="15" xfId="0" applyNumberFormat="1" applyFont="1" applyFill="1" applyBorder="1" applyAlignment="1">
      <alignment horizontal="center"/>
    </xf>
    <xf numFmtId="0" fontId="9" fillId="0" borderId="0" xfId="10" applyFont="1" applyAlignment="1">
      <alignment horizont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14" fillId="0" borderId="0" xfId="0" applyFont="1"/>
    <xf numFmtId="0" fontId="16" fillId="0" borderId="0" xfId="1" applyFont="1"/>
    <xf numFmtId="166" fontId="17" fillId="0" borderId="0" xfId="1" applyNumberFormat="1" applyFont="1"/>
    <xf numFmtId="0" fontId="12" fillId="0" borderId="0" xfId="2" applyFont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2" fillId="0" borderId="0" xfId="2" quotePrefix="1" applyFont="1" applyAlignment="1">
      <alignment horizontal="left"/>
    </xf>
    <xf numFmtId="166" fontId="9" fillId="6" borderId="16" xfId="0" applyNumberFormat="1" applyFont="1" applyFill="1" applyBorder="1" applyAlignment="1">
      <alignment horizontal="center"/>
    </xf>
    <xf numFmtId="164" fontId="9" fillId="6" borderId="16" xfId="0" applyNumberFormat="1" applyFont="1" applyFill="1" applyBorder="1" applyAlignment="1">
      <alignment horizontal="center"/>
    </xf>
    <xf numFmtId="166" fontId="9" fillId="6" borderId="15" xfId="0" applyNumberFormat="1" applyFont="1" applyFill="1" applyBorder="1" applyAlignment="1">
      <alignment horizontal="center"/>
    </xf>
    <xf numFmtId="164" fontId="9" fillId="6" borderId="15" xfId="0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0" fontId="9" fillId="6" borderId="15" xfId="12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0" fontId="9" fillId="6" borderId="15" xfId="12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2" fontId="9" fillId="6" borderId="16" xfId="12" applyNumberFormat="1" applyFont="1" applyFill="1" applyBorder="1" applyAlignment="1">
      <alignment horizontal="center"/>
    </xf>
    <xf numFmtId="2" fontId="9" fillId="6" borderId="15" xfId="12" applyNumberFormat="1" applyFont="1" applyFill="1" applyBorder="1" applyAlignment="1">
      <alignment horizontal="center"/>
    </xf>
    <xf numFmtId="0" fontId="9" fillId="6" borderId="15" xfId="12" applyFont="1" applyFill="1" applyBorder="1" applyAlignment="1">
      <alignment horizontal="center"/>
    </xf>
    <xf numFmtId="166" fontId="1" fillId="6" borderId="15" xfId="12" applyNumberForma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2" fontId="9" fillId="6" borderId="16" xfId="12" applyNumberFormat="1" applyFont="1" applyFill="1" applyBorder="1" applyAlignment="1">
      <alignment horizontal="center"/>
    </xf>
    <xf numFmtId="2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0" fontId="1" fillId="6" borderId="15" xfId="12" applyFill="1" applyBorder="1" applyAlignment="1">
      <alignment horizontal="center"/>
    </xf>
    <xf numFmtId="14" fontId="9" fillId="0" borderId="0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6" fontId="9" fillId="6" borderId="16" xfId="10" applyNumberFormat="1" applyFont="1" applyFill="1" applyBorder="1" applyAlignment="1">
      <alignment horizontal="center"/>
    </xf>
    <xf numFmtId="166" fontId="9" fillId="6" borderId="15" xfId="10" applyNumberFormat="1" applyFont="1" applyFill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2" fontId="21" fillId="0" borderId="0" xfId="0" applyNumberFormat="1" applyFont="1" applyFill="1" applyBorder="1" applyAlignment="1">
      <alignment horizontal="center"/>
    </xf>
  </cellXfs>
  <cellStyles count="13">
    <cellStyle name="Normal" xfId="0" builtinId="0"/>
    <cellStyle name="Normal 12" xfId="10" xr:uid="{CCCB66A4-02E7-46ED-8748-807004F112D8}"/>
    <cellStyle name="Normal 13" xfId="11" xr:uid="{4D6A52D4-2815-4823-B300-D5DBE4865949}"/>
    <cellStyle name="Normal 2" xfId="3" xr:uid="{E1FD7AC1-3A5C-490A-ACAA-F4C4C7C4808D}"/>
    <cellStyle name="Normal 3" xfId="4" xr:uid="{812DD7B1-480C-48C9-9E30-178F8A327DAD}"/>
    <cellStyle name="Normal 3 2" xfId="7" xr:uid="{34CF07E4-575F-4D82-9278-84FD51DA0947}"/>
    <cellStyle name="Normal 4" xfId="5" xr:uid="{DA386F94-3BF7-4FF6-B4CD-AE3EE1D6E4E0}"/>
    <cellStyle name="Normal 5" xfId="6" xr:uid="{7ECC9E2C-5BEA-468D-9849-F5A164B63E3D}"/>
    <cellStyle name="Normal 6" xfId="8" xr:uid="{FE802735-3BC2-42EE-AB48-EF11F05D1B74}"/>
    <cellStyle name="Normal 7" xfId="9" xr:uid="{53741C7B-38AF-43A9-90D0-40A8FDE64C5D}"/>
    <cellStyle name="Normal 8" xfId="12" xr:uid="{754C0DBF-638F-464A-BACF-F510FD654B77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2021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96001888244E-2"/>
          <c:y val="0.18924750967534634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Results!$Q$4:$Q$165</c:f>
              <c:numCache>
                <c:formatCode>0.00</c:formatCode>
                <c:ptCount val="162"/>
                <c:pt idx="0">
                  <c:v>-1.9354838709677413</c:v>
                </c:pt>
                <c:pt idx="1">
                  <c:v>-4.7801147227533498</c:v>
                </c:pt>
                <c:pt idx="2">
                  <c:v>-4.0796019900497571</c:v>
                </c:pt>
                <c:pt idx="3">
                  <c:v>-5.4638364779874307</c:v>
                </c:pt>
                <c:pt idx="4">
                  <c:v>-5.1693404634581128</c:v>
                </c:pt>
                <c:pt idx="5">
                  <c:v>-1.0252996005326285</c:v>
                </c:pt>
                <c:pt idx="6">
                  <c:v>-3.1229235880398627</c:v>
                </c:pt>
                <c:pt idx="7">
                  <c:v>-1.733093597043261</c:v>
                </c:pt>
                <c:pt idx="8">
                  <c:v>-19.849768259549318</c:v>
                </c:pt>
                <c:pt idx="12">
                  <c:v>-6.6067240031274528</c:v>
                </c:pt>
                <c:pt idx="13">
                  <c:v>-5.114427860696507</c:v>
                </c:pt>
                <c:pt idx="14">
                  <c:v>-2.7755644090305487</c:v>
                </c:pt>
                <c:pt idx="15">
                  <c:v>-0.55977608956417191</c:v>
                </c:pt>
                <c:pt idx="16">
                  <c:v>0.92301551663922377</c:v>
                </c:pt>
                <c:pt idx="17">
                  <c:v>-1.3066933066932958</c:v>
                </c:pt>
                <c:pt idx="18">
                  <c:v>-7.4303405572755494</c:v>
                </c:pt>
                <c:pt idx="19">
                  <c:v>-6.5346534653465431</c:v>
                </c:pt>
                <c:pt idx="20">
                  <c:v>-4.733727810650886</c:v>
                </c:pt>
                <c:pt idx="21">
                  <c:v>-5.8776806989674482</c:v>
                </c:pt>
                <c:pt idx="22">
                  <c:v>-5.878836189717024</c:v>
                </c:pt>
                <c:pt idx="23">
                  <c:v>-2.3490378234903702</c:v>
                </c:pt>
                <c:pt idx="24">
                  <c:v>-6.6484577976150883</c:v>
                </c:pt>
                <c:pt idx="25">
                  <c:v>-5.9146767908881932</c:v>
                </c:pt>
                <c:pt idx="26">
                  <c:v>-3.8830680636647101</c:v>
                </c:pt>
                <c:pt idx="27">
                  <c:v>0.3205128205128297</c:v>
                </c:pt>
                <c:pt idx="28">
                  <c:v>-9.0225563909774422</c:v>
                </c:pt>
                <c:pt idx="29">
                  <c:v>-5.703048180924287</c:v>
                </c:pt>
                <c:pt idx="30">
                  <c:v>-3.6385445821671323</c:v>
                </c:pt>
                <c:pt idx="31">
                  <c:v>-3.8922744250049219</c:v>
                </c:pt>
                <c:pt idx="32">
                  <c:v>-3.3232229988131348</c:v>
                </c:pt>
                <c:pt idx="33">
                  <c:v>-5.5012306259562296</c:v>
                </c:pt>
                <c:pt idx="34">
                  <c:v>18.650337415646089</c:v>
                </c:pt>
                <c:pt idx="35">
                  <c:v>-2.6368437900128066</c:v>
                </c:pt>
                <c:pt idx="36">
                  <c:v>0</c:v>
                </c:pt>
                <c:pt idx="37">
                  <c:v>-1.9920318725099619</c:v>
                </c:pt>
                <c:pt idx="38">
                  <c:v>-8.6372360844529688</c:v>
                </c:pt>
                <c:pt idx="39">
                  <c:v>-5.1978277734677922</c:v>
                </c:pt>
                <c:pt idx="40">
                  <c:v>-5.3405024779472354</c:v>
                </c:pt>
                <c:pt idx="41">
                  <c:v>0.25265957446808679</c:v>
                </c:pt>
                <c:pt idx="42">
                  <c:v>-0.39925472451424043</c:v>
                </c:pt>
                <c:pt idx="43">
                  <c:v>-0.11986814504046446</c:v>
                </c:pt>
                <c:pt idx="44">
                  <c:v>4.0032025620403092E-3</c:v>
                </c:pt>
                <c:pt idx="48">
                  <c:v>-7.416173570019728</c:v>
                </c:pt>
                <c:pt idx="49">
                  <c:v>-2.0671834625322929</c:v>
                </c:pt>
                <c:pt idx="50">
                  <c:v>-2.0253164556962013</c:v>
                </c:pt>
                <c:pt idx="51">
                  <c:v>-0.82479712651323445</c:v>
                </c:pt>
                <c:pt idx="52">
                  <c:v>-0.90391530163804557</c:v>
                </c:pt>
                <c:pt idx="53">
                  <c:v>-1.0514952822645127</c:v>
                </c:pt>
                <c:pt idx="54">
                  <c:v>-9.8159509202453936</c:v>
                </c:pt>
                <c:pt idx="55">
                  <c:v>-1.7578125000000098</c:v>
                </c:pt>
                <c:pt idx="56">
                  <c:v>-1.8924302788844611</c:v>
                </c:pt>
                <c:pt idx="57">
                  <c:v>-2.7005559968228865</c:v>
                </c:pt>
                <c:pt idx="58">
                  <c:v>-3.3550424314189886</c:v>
                </c:pt>
                <c:pt idx="59">
                  <c:v>-1.4190981432360801</c:v>
                </c:pt>
                <c:pt idx="60">
                  <c:v>-1.8287006250831281</c:v>
                </c:pt>
                <c:pt idx="61">
                  <c:v>-1.0199490025498823</c:v>
                </c:pt>
                <c:pt idx="62">
                  <c:v>-0.75587905935050059</c:v>
                </c:pt>
                <c:pt idx="63">
                  <c:v>-10.606060606060614</c:v>
                </c:pt>
                <c:pt idx="64">
                  <c:v>0.59999999999998943</c:v>
                </c:pt>
                <c:pt idx="65">
                  <c:v>-5.2182163187855704</c:v>
                </c:pt>
                <c:pt idx="66">
                  <c:v>-12.329259525521206</c:v>
                </c:pt>
                <c:pt idx="67">
                  <c:v>-3.3115209200872484</c:v>
                </c:pt>
                <c:pt idx="68">
                  <c:v>-2.8206492815327295</c:v>
                </c:pt>
                <c:pt idx="69">
                  <c:v>-1.2683445115877625</c:v>
                </c:pt>
                <c:pt idx="70">
                  <c:v>-1.1791745777955354</c:v>
                </c:pt>
                <c:pt idx="71">
                  <c:v>-0.7110329951266382</c:v>
                </c:pt>
                <c:pt idx="72">
                  <c:v>-14.950166112956802</c:v>
                </c:pt>
                <c:pt idx="73">
                  <c:v>-17.924528301886795</c:v>
                </c:pt>
                <c:pt idx="74">
                  <c:v>-14.09001956947162</c:v>
                </c:pt>
                <c:pt idx="75">
                  <c:v>-8.5918854415274488</c:v>
                </c:pt>
                <c:pt idx="76">
                  <c:v>0.2784961209468782</c:v>
                </c:pt>
                <c:pt idx="77">
                  <c:v>-3.7745879851142985</c:v>
                </c:pt>
                <c:pt idx="78">
                  <c:v>-5.1184771033013821</c:v>
                </c:pt>
                <c:pt idx="79">
                  <c:v>-1.1584939578547941</c:v>
                </c:pt>
                <c:pt idx="80">
                  <c:v>-0.89773770099349504</c:v>
                </c:pt>
                <c:pt idx="90">
                  <c:v>-7.1428571428565926</c:v>
                </c:pt>
                <c:pt idx="91">
                  <c:v>-19.415807560137559</c:v>
                </c:pt>
                <c:pt idx="92">
                  <c:v>-12.9277566539927</c:v>
                </c:pt>
                <c:pt idx="93">
                  <c:v>-3.528945281522565</c:v>
                </c:pt>
                <c:pt idx="94">
                  <c:v>-3.322721846398736</c:v>
                </c:pt>
                <c:pt idx="95">
                  <c:v>-0.17289533182605119</c:v>
                </c:pt>
                <c:pt idx="96">
                  <c:v>-1.3466003316749575</c:v>
                </c:pt>
                <c:pt idx="97">
                  <c:v>6.5006500650068952E-2</c:v>
                </c:pt>
                <c:pt idx="98">
                  <c:v>0.20341416719845484</c:v>
                </c:pt>
                <c:pt idx="99">
                  <c:v>-10.67073170731706</c:v>
                </c:pt>
                <c:pt idx="100">
                  <c:v>-5.3254437869822233</c:v>
                </c:pt>
                <c:pt idx="101">
                  <c:v>-4.0394088669950934</c:v>
                </c:pt>
                <c:pt idx="102">
                  <c:v>-5.302144249512649</c:v>
                </c:pt>
                <c:pt idx="103">
                  <c:v>-3.3573521260590757</c:v>
                </c:pt>
                <c:pt idx="104">
                  <c:v>-3.1935865422525938</c:v>
                </c:pt>
                <c:pt idx="105">
                  <c:v>-1.2394216032518124</c:v>
                </c:pt>
                <c:pt idx="106">
                  <c:v>-1.4567950508880299</c:v>
                </c:pt>
                <c:pt idx="107">
                  <c:v>-1.4495068482210685</c:v>
                </c:pt>
                <c:pt idx="135">
                  <c:v>-19.047619047619047</c:v>
                </c:pt>
                <c:pt idx="136">
                  <c:v>-17.658730158730155</c:v>
                </c:pt>
                <c:pt idx="137">
                  <c:v>-8.7415946205571533</c:v>
                </c:pt>
                <c:pt idx="138">
                  <c:v>-6.0221870047543655</c:v>
                </c:pt>
                <c:pt idx="139">
                  <c:v>-4.2828685258964185</c:v>
                </c:pt>
                <c:pt idx="140">
                  <c:v>-3.3737831710894768</c:v>
                </c:pt>
                <c:pt idx="141">
                  <c:v>-3.0099453335967907</c:v>
                </c:pt>
                <c:pt idx="142">
                  <c:v>-0.36169998995277169</c:v>
                </c:pt>
                <c:pt idx="143">
                  <c:v>-0.86401999623468706</c:v>
                </c:pt>
                <c:pt idx="153">
                  <c:v>-1.6233766233766247</c:v>
                </c:pt>
                <c:pt idx="154">
                  <c:v>-4.3808761752350422</c:v>
                </c:pt>
                <c:pt idx="155">
                  <c:v>-8.5255767301905649</c:v>
                </c:pt>
                <c:pt idx="156">
                  <c:v>-5.5398301657905336</c:v>
                </c:pt>
                <c:pt idx="157">
                  <c:v>-12.854609929078006</c:v>
                </c:pt>
                <c:pt idx="158">
                  <c:v>-0.20083009773732186</c:v>
                </c:pt>
                <c:pt idx="159">
                  <c:v>-4.6927446423960744</c:v>
                </c:pt>
                <c:pt idx="160">
                  <c:v>-0.65359477124183551</c:v>
                </c:pt>
                <c:pt idx="161">
                  <c:v>-1.062300319488825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(-3.32%)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Results!$V$4:$V$165</c:f>
              <c:numCache>
                <c:formatCode>0.00</c:formatCode>
                <c:ptCount val="162"/>
                <c:pt idx="0">
                  <c:v>-3.3232229988131348</c:v>
                </c:pt>
                <c:pt idx="1">
                  <c:v>-3.3232229988131348</c:v>
                </c:pt>
                <c:pt idx="2">
                  <c:v>-3.3232229988131348</c:v>
                </c:pt>
                <c:pt idx="3">
                  <c:v>-3.3232229988131348</c:v>
                </c:pt>
                <c:pt idx="4">
                  <c:v>-3.3232229988131348</c:v>
                </c:pt>
                <c:pt idx="5">
                  <c:v>-3.3232229988131348</c:v>
                </c:pt>
                <c:pt idx="6">
                  <c:v>-3.3232229988131348</c:v>
                </c:pt>
                <c:pt idx="7">
                  <c:v>-3.3232229988131348</c:v>
                </c:pt>
                <c:pt idx="8">
                  <c:v>-3.3232229988131348</c:v>
                </c:pt>
                <c:pt idx="9">
                  <c:v>-3.3232229988131348</c:v>
                </c:pt>
                <c:pt idx="10">
                  <c:v>-3.3232229988131348</c:v>
                </c:pt>
                <c:pt idx="11">
                  <c:v>-3.3232229988131348</c:v>
                </c:pt>
                <c:pt idx="12">
                  <c:v>-3.3232229988131348</c:v>
                </c:pt>
                <c:pt idx="13">
                  <c:v>-3.3232229988131348</c:v>
                </c:pt>
                <c:pt idx="14">
                  <c:v>-3.3232229988131348</c:v>
                </c:pt>
                <c:pt idx="15">
                  <c:v>-3.3232229988131348</c:v>
                </c:pt>
                <c:pt idx="16">
                  <c:v>-3.3232229988131348</c:v>
                </c:pt>
                <c:pt idx="17">
                  <c:v>-3.3232229988131348</c:v>
                </c:pt>
                <c:pt idx="18">
                  <c:v>-3.3232229988131348</c:v>
                </c:pt>
                <c:pt idx="19">
                  <c:v>-3.3232229988131348</c:v>
                </c:pt>
                <c:pt idx="20">
                  <c:v>-3.3232229988131348</c:v>
                </c:pt>
                <c:pt idx="21">
                  <c:v>-3.3232229988131348</c:v>
                </c:pt>
                <c:pt idx="22">
                  <c:v>-3.3232229988131348</c:v>
                </c:pt>
                <c:pt idx="23">
                  <c:v>-3.3232229988131348</c:v>
                </c:pt>
                <c:pt idx="24">
                  <c:v>-3.3232229988131348</c:v>
                </c:pt>
                <c:pt idx="25">
                  <c:v>-3.3232229988131348</c:v>
                </c:pt>
                <c:pt idx="26">
                  <c:v>-3.3232229988131348</c:v>
                </c:pt>
                <c:pt idx="27">
                  <c:v>-3.3232229988131348</c:v>
                </c:pt>
                <c:pt idx="28">
                  <c:v>-3.3232229988131348</c:v>
                </c:pt>
                <c:pt idx="29">
                  <c:v>-3.3232229988131348</c:v>
                </c:pt>
                <c:pt idx="30">
                  <c:v>-3.3232229988131348</c:v>
                </c:pt>
                <c:pt idx="31">
                  <c:v>-3.3232229988131348</c:v>
                </c:pt>
                <c:pt idx="32">
                  <c:v>-3.3232229988131348</c:v>
                </c:pt>
                <c:pt idx="33">
                  <c:v>-3.3232229988131348</c:v>
                </c:pt>
                <c:pt idx="34">
                  <c:v>-3.3232229988131348</c:v>
                </c:pt>
                <c:pt idx="35">
                  <c:v>-3.3232229988131348</c:v>
                </c:pt>
                <c:pt idx="36">
                  <c:v>-3.3232229988131348</c:v>
                </c:pt>
                <c:pt idx="37">
                  <c:v>-3.3232229988131348</c:v>
                </c:pt>
                <c:pt idx="38">
                  <c:v>-3.3232229988131348</c:v>
                </c:pt>
                <c:pt idx="39">
                  <c:v>-3.3232229988131348</c:v>
                </c:pt>
                <c:pt idx="40">
                  <c:v>-3.3232229988131348</c:v>
                </c:pt>
                <c:pt idx="41">
                  <c:v>-3.3232229988131348</c:v>
                </c:pt>
                <c:pt idx="42">
                  <c:v>-3.3232229988131348</c:v>
                </c:pt>
                <c:pt idx="43">
                  <c:v>-3.3232229988131348</c:v>
                </c:pt>
                <c:pt idx="44">
                  <c:v>-3.3232229988131348</c:v>
                </c:pt>
                <c:pt idx="45">
                  <c:v>-3.3232229988131348</c:v>
                </c:pt>
                <c:pt idx="46">
                  <c:v>-3.3232229988131348</c:v>
                </c:pt>
                <c:pt idx="47">
                  <c:v>-3.3232229988131348</c:v>
                </c:pt>
                <c:pt idx="48">
                  <c:v>-3.3232229988131348</c:v>
                </c:pt>
                <c:pt idx="49">
                  <c:v>-3.3232229988131348</c:v>
                </c:pt>
                <c:pt idx="50">
                  <c:v>-3.3232229988131348</c:v>
                </c:pt>
                <c:pt idx="51">
                  <c:v>-3.3232229988131348</c:v>
                </c:pt>
                <c:pt idx="52">
                  <c:v>-3.3232229988131348</c:v>
                </c:pt>
                <c:pt idx="53">
                  <c:v>-3.3232229988131348</c:v>
                </c:pt>
                <c:pt idx="54">
                  <c:v>-3.3232229988131348</c:v>
                </c:pt>
                <c:pt idx="55">
                  <c:v>-3.3232229988131348</c:v>
                </c:pt>
                <c:pt idx="56">
                  <c:v>-3.3232229988131348</c:v>
                </c:pt>
                <c:pt idx="57">
                  <c:v>-3.3232229988131348</c:v>
                </c:pt>
                <c:pt idx="58">
                  <c:v>-3.3232229988131348</c:v>
                </c:pt>
                <c:pt idx="59">
                  <c:v>-3.3232229988131348</c:v>
                </c:pt>
                <c:pt idx="60">
                  <c:v>-3.3232229988131348</c:v>
                </c:pt>
                <c:pt idx="61">
                  <c:v>-3.3232229988131348</c:v>
                </c:pt>
                <c:pt idx="62">
                  <c:v>-3.3232229988131348</c:v>
                </c:pt>
                <c:pt idx="63">
                  <c:v>-3.3232229988131348</c:v>
                </c:pt>
                <c:pt idx="64">
                  <c:v>-3.3232229988131348</c:v>
                </c:pt>
                <c:pt idx="65">
                  <c:v>-3.3232229988131348</c:v>
                </c:pt>
                <c:pt idx="66">
                  <c:v>-3.3232229988131348</c:v>
                </c:pt>
                <c:pt idx="67">
                  <c:v>-3.3232229988131348</c:v>
                </c:pt>
                <c:pt idx="68">
                  <c:v>-3.3232229988131348</c:v>
                </c:pt>
                <c:pt idx="69">
                  <c:v>-3.3232229988131348</c:v>
                </c:pt>
                <c:pt idx="70">
                  <c:v>-3.3232229988131348</c:v>
                </c:pt>
                <c:pt idx="71">
                  <c:v>-3.3232229988131348</c:v>
                </c:pt>
                <c:pt idx="72">
                  <c:v>-3.3232229988131348</c:v>
                </c:pt>
                <c:pt idx="73">
                  <c:v>-3.3232229988131348</c:v>
                </c:pt>
                <c:pt idx="74">
                  <c:v>-3.3232229988131348</c:v>
                </c:pt>
                <c:pt idx="75">
                  <c:v>-3.3232229988131348</c:v>
                </c:pt>
                <c:pt idx="76">
                  <c:v>-3.3232229988131348</c:v>
                </c:pt>
                <c:pt idx="77">
                  <c:v>-3.3232229988131348</c:v>
                </c:pt>
                <c:pt idx="78">
                  <c:v>-3.3232229988131348</c:v>
                </c:pt>
                <c:pt idx="79">
                  <c:v>-3.3232229988131348</c:v>
                </c:pt>
                <c:pt idx="80">
                  <c:v>-3.3232229988131348</c:v>
                </c:pt>
                <c:pt idx="81">
                  <c:v>-3.3232229988131348</c:v>
                </c:pt>
                <c:pt idx="82">
                  <c:v>-3.3232229988131348</c:v>
                </c:pt>
                <c:pt idx="83">
                  <c:v>-3.3232229988131348</c:v>
                </c:pt>
                <c:pt idx="84">
                  <c:v>-3.3232229988131348</c:v>
                </c:pt>
                <c:pt idx="85">
                  <c:v>-3.3232229988131348</c:v>
                </c:pt>
                <c:pt idx="86">
                  <c:v>-3.3232229988131348</c:v>
                </c:pt>
                <c:pt idx="87">
                  <c:v>-3.3232229988131348</c:v>
                </c:pt>
                <c:pt idx="88">
                  <c:v>-3.3232229988131348</c:v>
                </c:pt>
                <c:pt idx="89">
                  <c:v>-3.3232229988131348</c:v>
                </c:pt>
                <c:pt idx="90">
                  <c:v>-3.3232229988131348</c:v>
                </c:pt>
                <c:pt idx="91">
                  <c:v>-3.3232229988131348</c:v>
                </c:pt>
                <c:pt idx="92">
                  <c:v>-3.3232229988131348</c:v>
                </c:pt>
                <c:pt idx="93">
                  <c:v>-3.3232229988131348</c:v>
                </c:pt>
                <c:pt idx="94">
                  <c:v>-3.3232229988131348</c:v>
                </c:pt>
                <c:pt idx="95">
                  <c:v>-3.3232229988131348</c:v>
                </c:pt>
                <c:pt idx="96">
                  <c:v>-3.3232229988131348</c:v>
                </c:pt>
                <c:pt idx="97">
                  <c:v>-3.3232229988131348</c:v>
                </c:pt>
                <c:pt idx="98">
                  <c:v>-3.3232229988131348</c:v>
                </c:pt>
                <c:pt idx="99">
                  <c:v>-3.3232229988131348</c:v>
                </c:pt>
                <c:pt idx="100">
                  <c:v>-3.3232229988131348</c:v>
                </c:pt>
                <c:pt idx="101">
                  <c:v>-3.3232229988131348</c:v>
                </c:pt>
                <c:pt idx="102">
                  <c:v>-3.3232229988131348</c:v>
                </c:pt>
                <c:pt idx="103">
                  <c:v>-3.3232229988131348</c:v>
                </c:pt>
                <c:pt idx="104">
                  <c:v>-3.3232229988131348</c:v>
                </c:pt>
                <c:pt idx="105">
                  <c:v>-3.3232229988131348</c:v>
                </c:pt>
                <c:pt idx="106">
                  <c:v>-3.3232229988131348</c:v>
                </c:pt>
                <c:pt idx="107">
                  <c:v>-3.3232229988131348</c:v>
                </c:pt>
                <c:pt idx="108">
                  <c:v>-3.3232229988131348</c:v>
                </c:pt>
                <c:pt idx="109">
                  <c:v>-3.3232229988131348</c:v>
                </c:pt>
                <c:pt idx="110">
                  <c:v>-3.3232229988131348</c:v>
                </c:pt>
                <c:pt idx="111">
                  <c:v>-3.3232229988131348</c:v>
                </c:pt>
                <c:pt idx="112">
                  <c:v>-3.3232229988131348</c:v>
                </c:pt>
                <c:pt idx="113">
                  <c:v>-3.3232229988131348</c:v>
                </c:pt>
                <c:pt idx="114">
                  <c:v>-3.3232229988131348</c:v>
                </c:pt>
                <c:pt idx="115">
                  <c:v>-3.3232229988131348</c:v>
                </c:pt>
                <c:pt idx="116">
                  <c:v>-3.3232229988131348</c:v>
                </c:pt>
                <c:pt idx="117">
                  <c:v>-3.3232229988131348</c:v>
                </c:pt>
                <c:pt idx="118">
                  <c:v>-3.3232229988131348</c:v>
                </c:pt>
                <c:pt idx="119">
                  <c:v>-3.3232229988131348</c:v>
                </c:pt>
                <c:pt idx="120">
                  <c:v>-3.3232229988131348</c:v>
                </c:pt>
                <c:pt idx="121">
                  <c:v>-3.3232229988131348</c:v>
                </c:pt>
                <c:pt idx="122">
                  <c:v>-3.3232229988131348</c:v>
                </c:pt>
                <c:pt idx="123">
                  <c:v>-3.3232229988131348</c:v>
                </c:pt>
                <c:pt idx="124">
                  <c:v>-3.3232229988131348</c:v>
                </c:pt>
                <c:pt idx="125">
                  <c:v>-3.3232229988131348</c:v>
                </c:pt>
                <c:pt idx="126">
                  <c:v>-3.3232229988131348</c:v>
                </c:pt>
                <c:pt idx="127">
                  <c:v>-3.3232229988131348</c:v>
                </c:pt>
                <c:pt idx="128">
                  <c:v>-3.3232229988131348</c:v>
                </c:pt>
                <c:pt idx="129">
                  <c:v>-3.3232229988131348</c:v>
                </c:pt>
                <c:pt idx="130">
                  <c:v>-3.3232229988131348</c:v>
                </c:pt>
                <c:pt idx="131">
                  <c:v>-3.3232229988131348</c:v>
                </c:pt>
                <c:pt idx="132">
                  <c:v>-3.3232229988131348</c:v>
                </c:pt>
                <c:pt idx="133">
                  <c:v>-3.3232229988131348</c:v>
                </c:pt>
                <c:pt idx="134">
                  <c:v>-3.3232229988131348</c:v>
                </c:pt>
                <c:pt idx="135">
                  <c:v>-3.3232229988131348</c:v>
                </c:pt>
                <c:pt idx="136">
                  <c:v>-3.3232229988131348</c:v>
                </c:pt>
                <c:pt idx="137">
                  <c:v>-3.3232229988131348</c:v>
                </c:pt>
                <c:pt idx="138">
                  <c:v>-3.3232229988131348</c:v>
                </c:pt>
                <c:pt idx="139">
                  <c:v>-3.3232229988131348</c:v>
                </c:pt>
                <c:pt idx="140">
                  <c:v>-3.3232229988131348</c:v>
                </c:pt>
                <c:pt idx="141">
                  <c:v>-3.3232229988131348</c:v>
                </c:pt>
                <c:pt idx="142">
                  <c:v>-3.3232229988131348</c:v>
                </c:pt>
                <c:pt idx="143">
                  <c:v>-3.3232229988131348</c:v>
                </c:pt>
                <c:pt idx="144">
                  <c:v>-3.3232229988131348</c:v>
                </c:pt>
                <c:pt idx="145">
                  <c:v>-3.3232229988131348</c:v>
                </c:pt>
                <c:pt idx="146">
                  <c:v>-3.3232229988131348</c:v>
                </c:pt>
                <c:pt idx="147">
                  <c:v>-3.3232229988131348</c:v>
                </c:pt>
                <c:pt idx="148">
                  <c:v>-3.3232229988131348</c:v>
                </c:pt>
                <c:pt idx="149">
                  <c:v>-3.3232229988131348</c:v>
                </c:pt>
                <c:pt idx="150">
                  <c:v>-3.3232229988131348</c:v>
                </c:pt>
                <c:pt idx="151">
                  <c:v>-3.3232229988131348</c:v>
                </c:pt>
                <c:pt idx="152">
                  <c:v>-3.3232229988131348</c:v>
                </c:pt>
                <c:pt idx="153">
                  <c:v>-3.3232229988131348</c:v>
                </c:pt>
                <c:pt idx="154">
                  <c:v>-3.3232229988131348</c:v>
                </c:pt>
                <c:pt idx="155">
                  <c:v>-3.3232229988131348</c:v>
                </c:pt>
                <c:pt idx="156">
                  <c:v>-3.3232229988131348</c:v>
                </c:pt>
                <c:pt idx="157">
                  <c:v>-3.3232229988131348</c:v>
                </c:pt>
                <c:pt idx="158">
                  <c:v>-3.3232229988131348</c:v>
                </c:pt>
                <c:pt idx="159">
                  <c:v>-3.3232229988131348</c:v>
                </c:pt>
                <c:pt idx="160">
                  <c:v>-3.3232229988131348</c:v>
                </c:pt>
                <c:pt idx="161">
                  <c:v>-3.3232229988131348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Results!$W$4:$W$165</c:f>
              <c:numCache>
                <c:formatCode>0.00</c:formatCode>
                <c:ptCount val="162"/>
                <c:pt idx="0">
                  <c:v>-8.3232229988131348</c:v>
                </c:pt>
                <c:pt idx="1">
                  <c:v>-8.3232229988131348</c:v>
                </c:pt>
                <c:pt idx="2">
                  <c:v>-8.3232229988131348</c:v>
                </c:pt>
                <c:pt idx="3">
                  <c:v>-8.3232229988131348</c:v>
                </c:pt>
                <c:pt idx="4">
                  <c:v>-8.3232229988131348</c:v>
                </c:pt>
                <c:pt idx="5">
                  <c:v>-8.3232229988131348</c:v>
                </c:pt>
                <c:pt idx="6">
                  <c:v>-8.3232229988131348</c:v>
                </c:pt>
                <c:pt idx="7">
                  <c:v>-8.3232229988131348</c:v>
                </c:pt>
                <c:pt idx="8">
                  <c:v>-8.3232229988131348</c:v>
                </c:pt>
                <c:pt idx="9">
                  <c:v>-8.3232229988131348</c:v>
                </c:pt>
                <c:pt idx="10">
                  <c:v>-8.3232229988131348</c:v>
                </c:pt>
                <c:pt idx="11">
                  <c:v>-8.3232229988131348</c:v>
                </c:pt>
                <c:pt idx="12">
                  <c:v>-8.3232229988131348</c:v>
                </c:pt>
                <c:pt idx="13">
                  <c:v>-8.3232229988131348</c:v>
                </c:pt>
                <c:pt idx="14">
                  <c:v>-8.3232229988131348</c:v>
                </c:pt>
                <c:pt idx="15">
                  <c:v>-8.3232229988131348</c:v>
                </c:pt>
                <c:pt idx="16">
                  <c:v>-8.3232229988131348</c:v>
                </c:pt>
                <c:pt idx="17">
                  <c:v>-8.3232229988131348</c:v>
                </c:pt>
                <c:pt idx="18">
                  <c:v>-8.3232229988131348</c:v>
                </c:pt>
                <c:pt idx="19">
                  <c:v>-8.3232229988131348</c:v>
                </c:pt>
                <c:pt idx="20">
                  <c:v>-8.3232229988131348</c:v>
                </c:pt>
                <c:pt idx="21">
                  <c:v>-8.3232229988131348</c:v>
                </c:pt>
                <c:pt idx="22">
                  <c:v>-8.3232229988131348</c:v>
                </c:pt>
                <c:pt idx="23">
                  <c:v>-8.3232229988131348</c:v>
                </c:pt>
                <c:pt idx="24">
                  <c:v>-8.3232229988131348</c:v>
                </c:pt>
                <c:pt idx="25">
                  <c:v>-8.3232229988131348</c:v>
                </c:pt>
                <c:pt idx="26">
                  <c:v>-8.3232229988131348</c:v>
                </c:pt>
                <c:pt idx="27">
                  <c:v>-8.3232229988131348</c:v>
                </c:pt>
                <c:pt idx="28">
                  <c:v>-8.3232229988131348</c:v>
                </c:pt>
                <c:pt idx="29">
                  <c:v>-8.3232229988131348</c:v>
                </c:pt>
                <c:pt idx="30">
                  <c:v>-8.3232229988131348</c:v>
                </c:pt>
                <c:pt idx="31">
                  <c:v>-8.3232229988131348</c:v>
                </c:pt>
                <c:pt idx="32">
                  <c:v>-8.3232229988131348</c:v>
                </c:pt>
                <c:pt idx="33">
                  <c:v>-8.3232229988131348</c:v>
                </c:pt>
                <c:pt idx="34">
                  <c:v>-8.3232229988131348</c:v>
                </c:pt>
                <c:pt idx="35">
                  <c:v>-8.3232229988131348</c:v>
                </c:pt>
                <c:pt idx="36">
                  <c:v>-8.3232229988131348</c:v>
                </c:pt>
                <c:pt idx="37">
                  <c:v>-8.3232229988131348</c:v>
                </c:pt>
                <c:pt idx="38">
                  <c:v>-8.3232229988131348</c:v>
                </c:pt>
                <c:pt idx="39">
                  <c:v>-8.3232229988131348</c:v>
                </c:pt>
                <c:pt idx="40">
                  <c:v>-8.3232229988131348</c:v>
                </c:pt>
                <c:pt idx="41">
                  <c:v>-8.3232229988131348</c:v>
                </c:pt>
                <c:pt idx="42">
                  <c:v>-8.3232229988131348</c:v>
                </c:pt>
                <c:pt idx="43">
                  <c:v>-8.3232229988131348</c:v>
                </c:pt>
                <c:pt idx="44">
                  <c:v>-8.3232229988131348</c:v>
                </c:pt>
                <c:pt idx="45">
                  <c:v>-8.3232229988131348</c:v>
                </c:pt>
                <c:pt idx="46">
                  <c:v>-8.3232229988131348</c:v>
                </c:pt>
                <c:pt idx="47">
                  <c:v>-8.3232229988131348</c:v>
                </c:pt>
                <c:pt idx="48">
                  <c:v>-8.3232229988131348</c:v>
                </c:pt>
                <c:pt idx="49">
                  <c:v>-8.3232229988131348</c:v>
                </c:pt>
                <c:pt idx="50">
                  <c:v>-8.3232229988131348</c:v>
                </c:pt>
                <c:pt idx="51">
                  <c:v>-8.3232229988131348</c:v>
                </c:pt>
                <c:pt idx="52">
                  <c:v>-8.3232229988131348</c:v>
                </c:pt>
                <c:pt idx="53">
                  <c:v>-8.3232229988131348</c:v>
                </c:pt>
                <c:pt idx="54">
                  <c:v>-8.3232229988131348</c:v>
                </c:pt>
                <c:pt idx="55">
                  <c:v>-8.3232229988131348</c:v>
                </c:pt>
                <c:pt idx="56">
                  <c:v>-8.3232229988131348</c:v>
                </c:pt>
                <c:pt idx="57">
                  <c:v>-8.3232229988131348</c:v>
                </c:pt>
                <c:pt idx="58">
                  <c:v>-8.3232229988131348</c:v>
                </c:pt>
                <c:pt idx="59">
                  <c:v>-8.3232229988131348</c:v>
                </c:pt>
                <c:pt idx="60">
                  <c:v>-8.3232229988131348</c:v>
                </c:pt>
                <c:pt idx="61">
                  <c:v>-8.3232229988131348</c:v>
                </c:pt>
                <c:pt idx="62">
                  <c:v>-8.3232229988131348</c:v>
                </c:pt>
                <c:pt idx="63">
                  <c:v>-8.3232229988131348</c:v>
                </c:pt>
                <c:pt idx="64">
                  <c:v>-8.3232229988131348</c:v>
                </c:pt>
                <c:pt idx="65">
                  <c:v>-8.3232229988131348</c:v>
                </c:pt>
                <c:pt idx="66">
                  <c:v>-8.3232229988131348</c:v>
                </c:pt>
                <c:pt idx="67">
                  <c:v>-8.3232229988131348</c:v>
                </c:pt>
                <c:pt idx="68">
                  <c:v>-8.3232229988131348</c:v>
                </c:pt>
                <c:pt idx="69">
                  <c:v>-8.3232229988131348</c:v>
                </c:pt>
                <c:pt idx="70">
                  <c:v>-8.3232229988131348</c:v>
                </c:pt>
                <c:pt idx="71">
                  <c:v>-8.3232229988131348</c:v>
                </c:pt>
                <c:pt idx="72">
                  <c:v>-8.3232229988131348</c:v>
                </c:pt>
                <c:pt idx="73">
                  <c:v>-8.3232229988131348</c:v>
                </c:pt>
                <c:pt idx="74">
                  <c:v>-8.3232229988131348</c:v>
                </c:pt>
                <c:pt idx="75">
                  <c:v>-8.3232229988131348</c:v>
                </c:pt>
                <c:pt idx="76">
                  <c:v>-8.3232229988131348</c:v>
                </c:pt>
                <c:pt idx="77">
                  <c:v>-8.3232229988131348</c:v>
                </c:pt>
                <c:pt idx="78">
                  <c:v>-8.3232229988131348</c:v>
                </c:pt>
                <c:pt idx="79">
                  <c:v>-8.3232229988131348</c:v>
                </c:pt>
                <c:pt idx="80">
                  <c:v>-8.3232229988131348</c:v>
                </c:pt>
                <c:pt idx="81">
                  <c:v>-8.3232229988131348</c:v>
                </c:pt>
                <c:pt idx="82">
                  <c:v>-8.3232229988131348</c:v>
                </c:pt>
                <c:pt idx="83">
                  <c:v>-8.3232229988131348</c:v>
                </c:pt>
                <c:pt idx="84">
                  <c:v>-8.3232229988131348</c:v>
                </c:pt>
                <c:pt idx="85">
                  <c:v>-8.3232229988131348</c:v>
                </c:pt>
                <c:pt idx="86">
                  <c:v>-8.3232229988131348</c:v>
                </c:pt>
                <c:pt idx="87">
                  <c:v>-8.3232229988131348</c:v>
                </c:pt>
                <c:pt idx="88">
                  <c:v>-8.3232229988131348</c:v>
                </c:pt>
                <c:pt idx="89">
                  <c:v>-8.3232229988131348</c:v>
                </c:pt>
                <c:pt idx="90">
                  <c:v>-8.3232229988131348</c:v>
                </c:pt>
                <c:pt idx="91">
                  <c:v>-8.3232229988131348</c:v>
                </c:pt>
                <c:pt idx="92">
                  <c:v>-8.3232229988131348</c:v>
                </c:pt>
                <c:pt idx="93">
                  <c:v>-8.3232229988131348</c:v>
                </c:pt>
                <c:pt idx="94">
                  <c:v>-8.3232229988131348</c:v>
                </c:pt>
                <c:pt idx="95">
                  <c:v>-8.3232229988131348</c:v>
                </c:pt>
                <c:pt idx="96">
                  <c:v>-8.3232229988131348</c:v>
                </c:pt>
                <c:pt idx="97">
                  <c:v>-8.3232229988131348</c:v>
                </c:pt>
                <c:pt idx="98">
                  <c:v>-8.3232229988131348</c:v>
                </c:pt>
                <c:pt idx="99">
                  <c:v>-8.3232229988131348</c:v>
                </c:pt>
                <c:pt idx="100">
                  <c:v>-8.3232229988131348</c:v>
                </c:pt>
                <c:pt idx="101">
                  <c:v>-8.3232229988131348</c:v>
                </c:pt>
                <c:pt idx="102">
                  <c:v>-8.3232229988131348</c:v>
                </c:pt>
                <c:pt idx="103">
                  <c:v>-8.3232229988131348</c:v>
                </c:pt>
                <c:pt idx="104">
                  <c:v>-8.3232229988131348</c:v>
                </c:pt>
                <c:pt idx="105">
                  <c:v>-8.3232229988131348</c:v>
                </c:pt>
                <c:pt idx="106">
                  <c:v>-8.3232229988131348</c:v>
                </c:pt>
                <c:pt idx="107">
                  <c:v>-8.3232229988131348</c:v>
                </c:pt>
                <c:pt idx="108">
                  <c:v>-8.3232229988131348</c:v>
                </c:pt>
                <c:pt idx="109">
                  <c:v>-8.3232229988131348</c:v>
                </c:pt>
                <c:pt idx="110">
                  <c:v>-8.3232229988131348</c:v>
                </c:pt>
                <c:pt idx="111">
                  <c:v>-8.3232229988131348</c:v>
                </c:pt>
                <c:pt idx="112">
                  <c:v>-8.3232229988131348</c:v>
                </c:pt>
                <c:pt idx="113">
                  <c:v>-8.3232229988131348</c:v>
                </c:pt>
                <c:pt idx="114">
                  <c:v>-8.3232229988131348</c:v>
                </c:pt>
                <c:pt idx="115">
                  <c:v>-8.3232229988131348</c:v>
                </c:pt>
                <c:pt idx="116">
                  <c:v>-8.3232229988131348</c:v>
                </c:pt>
                <c:pt idx="117">
                  <c:v>-8.3232229988131348</c:v>
                </c:pt>
                <c:pt idx="118">
                  <c:v>-8.3232229988131348</c:v>
                </c:pt>
                <c:pt idx="119">
                  <c:v>-8.3232229988131348</c:v>
                </c:pt>
                <c:pt idx="120">
                  <c:v>-8.3232229988131348</c:v>
                </c:pt>
                <c:pt idx="121">
                  <c:v>-8.3232229988131348</c:v>
                </c:pt>
                <c:pt idx="122">
                  <c:v>-8.3232229988131348</c:v>
                </c:pt>
                <c:pt idx="123">
                  <c:v>-8.3232229988131348</c:v>
                </c:pt>
                <c:pt idx="124">
                  <c:v>-8.3232229988131348</c:v>
                </c:pt>
                <c:pt idx="125">
                  <c:v>-8.3232229988131348</c:v>
                </c:pt>
                <c:pt idx="126">
                  <c:v>-8.3232229988131348</c:v>
                </c:pt>
                <c:pt idx="127">
                  <c:v>-8.3232229988131348</c:v>
                </c:pt>
                <c:pt idx="128">
                  <c:v>-8.3232229988131348</c:v>
                </c:pt>
                <c:pt idx="129">
                  <c:v>-8.3232229988131348</c:v>
                </c:pt>
                <c:pt idx="130">
                  <c:v>-8.3232229988131348</c:v>
                </c:pt>
                <c:pt idx="131">
                  <c:v>-8.3232229988131348</c:v>
                </c:pt>
                <c:pt idx="132">
                  <c:v>-8.3232229988131348</c:v>
                </c:pt>
                <c:pt idx="133">
                  <c:v>-8.3232229988131348</c:v>
                </c:pt>
                <c:pt idx="134">
                  <c:v>-8.3232229988131348</c:v>
                </c:pt>
                <c:pt idx="135">
                  <c:v>-8.3232229988131348</c:v>
                </c:pt>
                <c:pt idx="136">
                  <c:v>-8.3232229988131348</c:v>
                </c:pt>
                <c:pt idx="137">
                  <c:v>-8.3232229988131348</c:v>
                </c:pt>
                <c:pt idx="138">
                  <c:v>-8.3232229988131348</c:v>
                </c:pt>
                <c:pt idx="139">
                  <c:v>-8.3232229988131348</c:v>
                </c:pt>
                <c:pt idx="140">
                  <c:v>-8.3232229988131348</c:v>
                </c:pt>
                <c:pt idx="141">
                  <c:v>-8.3232229988131348</c:v>
                </c:pt>
                <c:pt idx="142">
                  <c:v>-8.3232229988131348</c:v>
                </c:pt>
                <c:pt idx="143">
                  <c:v>-8.3232229988131348</c:v>
                </c:pt>
                <c:pt idx="144">
                  <c:v>-8.3232229988131348</c:v>
                </c:pt>
                <c:pt idx="145">
                  <c:v>-8.3232229988131348</c:v>
                </c:pt>
                <c:pt idx="146">
                  <c:v>-8.3232229988131348</c:v>
                </c:pt>
                <c:pt idx="147">
                  <c:v>-8.3232229988131348</c:v>
                </c:pt>
                <c:pt idx="148">
                  <c:v>-8.3232229988131348</c:v>
                </c:pt>
                <c:pt idx="149">
                  <c:v>-8.3232229988131348</c:v>
                </c:pt>
                <c:pt idx="150">
                  <c:v>-8.3232229988131348</c:v>
                </c:pt>
                <c:pt idx="151">
                  <c:v>-8.3232229988131348</c:v>
                </c:pt>
                <c:pt idx="152">
                  <c:v>-8.3232229988131348</c:v>
                </c:pt>
                <c:pt idx="153">
                  <c:v>-8.3232229988131348</c:v>
                </c:pt>
                <c:pt idx="154">
                  <c:v>-8.3232229988131348</c:v>
                </c:pt>
                <c:pt idx="155">
                  <c:v>-8.3232229988131348</c:v>
                </c:pt>
                <c:pt idx="156">
                  <c:v>-8.3232229988131348</c:v>
                </c:pt>
                <c:pt idx="157">
                  <c:v>-8.3232229988131348</c:v>
                </c:pt>
                <c:pt idx="158">
                  <c:v>-8.3232229988131348</c:v>
                </c:pt>
                <c:pt idx="159">
                  <c:v>-8.3232229988131348</c:v>
                </c:pt>
                <c:pt idx="160">
                  <c:v>-8.3232229988131348</c:v>
                </c:pt>
                <c:pt idx="161">
                  <c:v>-8.3232229988131348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Results!$X$4:$X$165</c:f>
              <c:numCache>
                <c:formatCode>0.00</c:formatCode>
                <c:ptCount val="162"/>
                <c:pt idx="0">
                  <c:v>1.6767770011868652</c:v>
                </c:pt>
                <c:pt idx="1">
                  <c:v>1.6767770011868652</c:v>
                </c:pt>
                <c:pt idx="2">
                  <c:v>1.6767770011868652</c:v>
                </c:pt>
                <c:pt idx="3">
                  <c:v>1.6767770011868652</c:v>
                </c:pt>
                <c:pt idx="4">
                  <c:v>1.6767770011868652</c:v>
                </c:pt>
                <c:pt idx="5">
                  <c:v>1.6767770011868652</c:v>
                </c:pt>
                <c:pt idx="6">
                  <c:v>1.6767770011868652</c:v>
                </c:pt>
                <c:pt idx="7">
                  <c:v>1.6767770011868652</c:v>
                </c:pt>
                <c:pt idx="8">
                  <c:v>1.6767770011868652</c:v>
                </c:pt>
                <c:pt idx="9">
                  <c:v>1.6767770011868652</c:v>
                </c:pt>
                <c:pt idx="10">
                  <c:v>1.6767770011868652</c:v>
                </c:pt>
                <c:pt idx="11">
                  <c:v>1.6767770011868652</c:v>
                </c:pt>
                <c:pt idx="12">
                  <c:v>1.6767770011868652</c:v>
                </c:pt>
                <c:pt idx="13">
                  <c:v>1.6767770011868652</c:v>
                </c:pt>
                <c:pt idx="14">
                  <c:v>1.6767770011868652</c:v>
                </c:pt>
                <c:pt idx="15">
                  <c:v>1.6767770011868652</c:v>
                </c:pt>
                <c:pt idx="16">
                  <c:v>1.6767770011868652</c:v>
                </c:pt>
                <c:pt idx="17">
                  <c:v>1.6767770011868652</c:v>
                </c:pt>
                <c:pt idx="18">
                  <c:v>1.6767770011868652</c:v>
                </c:pt>
                <c:pt idx="19">
                  <c:v>1.6767770011868652</c:v>
                </c:pt>
                <c:pt idx="20">
                  <c:v>1.6767770011868652</c:v>
                </c:pt>
                <c:pt idx="21">
                  <c:v>1.6767770011868652</c:v>
                </c:pt>
                <c:pt idx="22">
                  <c:v>1.6767770011868652</c:v>
                </c:pt>
                <c:pt idx="23">
                  <c:v>1.6767770011868652</c:v>
                </c:pt>
                <c:pt idx="24">
                  <c:v>1.6767770011868652</c:v>
                </c:pt>
                <c:pt idx="25">
                  <c:v>1.6767770011868652</c:v>
                </c:pt>
                <c:pt idx="26">
                  <c:v>1.6767770011868652</c:v>
                </c:pt>
                <c:pt idx="27">
                  <c:v>1.6767770011868652</c:v>
                </c:pt>
                <c:pt idx="28">
                  <c:v>1.6767770011868652</c:v>
                </c:pt>
                <c:pt idx="29">
                  <c:v>1.6767770011868652</c:v>
                </c:pt>
                <c:pt idx="30">
                  <c:v>1.6767770011868652</c:v>
                </c:pt>
                <c:pt idx="31">
                  <c:v>1.6767770011868652</c:v>
                </c:pt>
                <c:pt idx="32">
                  <c:v>1.6767770011868652</c:v>
                </c:pt>
                <c:pt idx="33">
                  <c:v>1.6767770011868652</c:v>
                </c:pt>
                <c:pt idx="34">
                  <c:v>1.6767770011868652</c:v>
                </c:pt>
                <c:pt idx="35">
                  <c:v>1.6767770011868652</c:v>
                </c:pt>
                <c:pt idx="36">
                  <c:v>1.6767770011868652</c:v>
                </c:pt>
                <c:pt idx="37">
                  <c:v>1.6767770011868652</c:v>
                </c:pt>
                <c:pt idx="38">
                  <c:v>1.6767770011868652</c:v>
                </c:pt>
                <c:pt idx="39">
                  <c:v>1.6767770011868652</c:v>
                </c:pt>
                <c:pt idx="40">
                  <c:v>1.6767770011868652</c:v>
                </c:pt>
                <c:pt idx="41">
                  <c:v>1.6767770011868652</c:v>
                </c:pt>
                <c:pt idx="42">
                  <c:v>1.6767770011868652</c:v>
                </c:pt>
                <c:pt idx="43">
                  <c:v>1.6767770011868652</c:v>
                </c:pt>
                <c:pt idx="44">
                  <c:v>1.6767770011868652</c:v>
                </c:pt>
                <c:pt idx="45">
                  <c:v>1.6767770011868652</c:v>
                </c:pt>
                <c:pt idx="46">
                  <c:v>1.6767770011868652</c:v>
                </c:pt>
                <c:pt idx="47">
                  <c:v>1.6767770011868652</c:v>
                </c:pt>
                <c:pt idx="48">
                  <c:v>1.6767770011868652</c:v>
                </c:pt>
                <c:pt idx="49">
                  <c:v>1.6767770011868652</c:v>
                </c:pt>
                <c:pt idx="50">
                  <c:v>1.6767770011868652</c:v>
                </c:pt>
                <c:pt idx="51">
                  <c:v>1.6767770011868652</c:v>
                </c:pt>
                <c:pt idx="52">
                  <c:v>1.6767770011868652</c:v>
                </c:pt>
                <c:pt idx="53">
                  <c:v>1.6767770011868652</c:v>
                </c:pt>
                <c:pt idx="54">
                  <c:v>1.6767770011868652</c:v>
                </c:pt>
                <c:pt idx="55">
                  <c:v>1.6767770011868652</c:v>
                </c:pt>
                <c:pt idx="56">
                  <c:v>1.6767770011868652</c:v>
                </c:pt>
                <c:pt idx="57">
                  <c:v>1.6767770011868652</c:v>
                </c:pt>
                <c:pt idx="58">
                  <c:v>1.6767770011868652</c:v>
                </c:pt>
                <c:pt idx="59">
                  <c:v>1.6767770011868652</c:v>
                </c:pt>
                <c:pt idx="60">
                  <c:v>1.6767770011868652</c:v>
                </c:pt>
                <c:pt idx="61">
                  <c:v>1.6767770011868652</c:v>
                </c:pt>
                <c:pt idx="62">
                  <c:v>1.6767770011868652</c:v>
                </c:pt>
                <c:pt idx="63">
                  <c:v>1.6767770011868652</c:v>
                </c:pt>
                <c:pt idx="64">
                  <c:v>1.6767770011868652</c:v>
                </c:pt>
                <c:pt idx="65">
                  <c:v>1.6767770011868652</c:v>
                </c:pt>
                <c:pt idx="66">
                  <c:v>1.6767770011868652</c:v>
                </c:pt>
                <c:pt idx="67">
                  <c:v>1.6767770011868652</c:v>
                </c:pt>
                <c:pt idx="68">
                  <c:v>1.6767770011868652</c:v>
                </c:pt>
                <c:pt idx="69">
                  <c:v>1.6767770011868652</c:v>
                </c:pt>
                <c:pt idx="70">
                  <c:v>1.6767770011868652</c:v>
                </c:pt>
                <c:pt idx="71">
                  <c:v>1.6767770011868652</c:v>
                </c:pt>
                <c:pt idx="72">
                  <c:v>1.6767770011868652</c:v>
                </c:pt>
                <c:pt idx="73">
                  <c:v>1.6767770011868652</c:v>
                </c:pt>
                <c:pt idx="74">
                  <c:v>1.6767770011868652</c:v>
                </c:pt>
                <c:pt idx="75">
                  <c:v>1.6767770011868652</c:v>
                </c:pt>
                <c:pt idx="76">
                  <c:v>1.6767770011868652</c:v>
                </c:pt>
                <c:pt idx="77">
                  <c:v>1.6767770011868652</c:v>
                </c:pt>
                <c:pt idx="78">
                  <c:v>1.6767770011868652</c:v>
                </c:pt>
                <c:pt idx="79">
                  <c:v>1.6767770011868652</c:v>
                </c:pt>
                <c:pt idx="80">
                  <c:v>1.6767770011868652</c:v>
                </c:pt>
                <c:pt idx="81">
                  <c:v>1.6767770011868652</c:v>
                </c:pt>
                <c:pt idx="82">
                  <c:v>1.6767770011868652</c:v>
                </c:pt>
                <c:pt idx="83">
                  <c:v>1.6767770011868652</c:v>
                </c:pt>
                <c:pt idx="84">
                  <c:v>1.6767770011868652</c:v>
                </c:pt>
                <c:pt idx="85">
                  <c:v>1.6767770011868652</c:v>
                </c:pt>
                <c:pt idx="86">
                  <c:v>1.6767770011868652</c:v>
                </c:pt>
                <c:pt idx="87">
                  <c:v>1.6767770011868652</c:v>
                </c:pt>
                <c:pt idx="88">
                  <c:v>1.6767770011868652</c:v>
                </c:pt>
                <c:pt idx="89">
                  <c:v>1.6767770011868652</c:v>
                </c:pt>
                <c:pt idx="90">
                  <c:v>1.6767770011868652</c:v>
                </c:pt>
                <c:pt idx="91">
                  <c:v>1.6767770011868652</c:v>
                </c:pt>
                <c:pt idx="92">
                  <c:v>1.6767770011868652</c:v>
                </c:pt>
                <c:pt idx="93">
                  <c:v>1.6767770011868652</c:v>
                </c:pt>
                <c:pt idx="94">
                  <c:v>1.6767770011868652</c:v>
                </c:pt>
                <c:pt idx="95">
                  <c:v>1.6767770011868652</c:v>
                </c:pt>
                <c:pt idx="96">
                  <c:v>1.6767770011868652</c:v>
                </c:pt>
                <c:pt idx="97">
                  <c:v>1.6767770011868652</c:v>
                </c:pt>
                <c:pt idx="98">
                  <c:v>1.6767770011868652</c:v>
                </c:pt>
                <c:pt idx="99">
                  <c:v>1.6767770011868652</c:v>
                </c:pt>
                <c:pt idx="100">
                  <c:v>1.6767770011868652</c:v>
                </c:pt>
                <c:pt idx="101">
                  <c:v>1.6767770011868652</c:v>
                </c:pt>
                <c:pt idx="102">
                  <c:v>1.6767770011868652</c:v>
                </c:pt>
                <c:pt idx="103">
                  <c:v>1.6767770011868652</c:v>
                </c:pt>
                <c:pt idx="104">
                  <c:v>1.6767770011868652</c:v>
                </c:pt>
                <c:pt idx="105">
                  <c:v>1.6767770011868652</c:v>
                </c:pt>
                <c:pt idx="106">
                  <c:v>1.6767770011868652</c:v>
                </c:pt>
                <c:pt idx="107">
                  <c:v>1.6767770011868652</c:v>
                </c:pt>
                <c:pt idx="108">
                  <c:v>1.6767770011868652</c:v>
                </c:pt>
                <c:pt idx="109">
                  <c:v>1.6767770011868652</c:v>
                </c:pt>
                <c:pt idx="110">
                  <c:v>1.6767770011868652</c:v>
                </c:pt>
                <c:pt idx="111">
                  <c:v>1.6767770011868652</c:v>
                </c:pt>
                <c:pt idx="112">
                  <c:v>1.6767770011868652</c:v>
                </c:pt>
                <c:pt idx="113">
                  <c:v>1.6767770011868652</c:v>
                </c:pt>
                <c:pt idx="114">
                  <c:v>1.6767770011868652</c:v>
                </c:pt>
                <c:pt idx="115">
                  <c:v>1.6767770011868652</c:v>
                </c:pt>
                <c:pt idx="116">
                  <c:v>1.6767770011868652</c:v>
                </c:pt>
                <c:pt idx="117">
                  <c:v>1.6767770011868652</c:v>
                </c:pt>
                <c:pt idx="118">
                  <c:v>1.6767770011868652</c:v>
                </c:pt>
                <c:pt idx="119">
                  <c:v>1.6767770011868652</c:v>
                </c:pt>
                <c:pt idx="120">
                  <c:v>1.6767770011868652</c:v>
                </c:pt>
                <c:pt idx="121">
                  <c:v>1.6767770011868652</c:v>
                </c:pt>
                <c:pt idx="122">
                  <c:v>1.6767770011868652</c:v>
                </c:pt>
                <c:pt idx="123">
                  <c:v>1.6767770011868652</c:v>
                </c:pt>
                <c:pt idx="124">
                  <c:v>1.6767770011868652</c:v>
                </c:pt>
                <c:pt idx="125">
                  <c:v>1.6767770011868652</c:v>
                </c:pt>
                <c:pt idx="126">
                  <c:v>1.6767770011868652</c:v>
                </c:pt>
                <c:pt idx="127">
                  <c:v>1.6767770011868652</c:v>
                </c:pt>
                <c:pt idx="128">
                  <c:v>1.6767770011868652</c:v>
                </c:pt>
                <c:pt idx="129">
                  <c:v>1.6767770011868652</c:v>
                </c:pt>
                <c:pt idx="130">
                  <c:v>1.6767770011868652</c:v>
                </c:pt>
                <c:pt idx="131">
                  <c:v>1.6767770011868652</c:v>
                </c:pt>
                <c:pt idx="132">
                  <c:v>1.6767770011868652</c:v>
                </c:pt>
                <c:pt idx="133">
                  <c:v>1.6767770011868652</c:v>
                </c:pt>
                <c:pt idx="134">
                  <c:v>1.6767770011868652</c:v>
                </c:pt>
                <c:pt idx="135">
                  <c:v>1.6767770011868652</c:v>
                </c:pt>
                <c:pt idx="136">
                  <c:v>1.6767770011868652</c:v>
                </c:pt>
                <c:pt idx="137">
                  <c:v>1.6767770011868652</c:v>
                </c:pt>
                <c:pt idx="138">
                  <c:v>1.6767770011868652</c:v>
                </c:pt>
                <c:pt idx="139">
                  <c:v>1.6767770011868652</c:v>
                </c:pt>
                <c:pt idx="140">
                  <c:v>1.6767770011868652</c:v>
                </c:pt>
                <c:pt idx="141">
                  <c:v>1.6767770011868652</c:v>
                </c:pt>
                <c:pt idx="142">
                  <c:v>1.6767770011868652</c:v>
                </c:pt>
                <c:pt idx="143">
                  <c:v>1.6767770011868652</c:v>
                </c:pt>
                <c:pt idx="144">
                  <c:v>1.6767770011868652</c:v>
                </c:pt>
                <c:pt idx="145">
                  <c:v>1.6767770011868652</c:v>
                </c:pt>
                <c:pt idx="146">
                  <c:v>1.6767770011868652</c:v>
                </c:pt>
                <c:pt idx="147">
                  <c:v>1.6767770011868652</c:v>
                </c:pt>
                <c:pt idx="148">
                  <c:v>1.6767770011868652</c:v>
                </c:pt>
                <c:pt idx="149">
                  <c:v>1.6767770011868652</c:v>
                </c:pt>
                <c:pt idx="150">
                  <c:v>1.6767770011868652</c:v>
                </c:pt>
                <c:pt idx="151">
                  <c:v>1.6767770011868652</c:v>
                </c:pt>
                <c:pt idx="152">
                  <c:v>1.6767770011868652</c:v>
                </c:pt>
                <c:pt idx="153">
                  <c:v>1.6767770011868652</c:v>
                </c:pt>
                <c:pt idx="154">
                  <c:v>1.6767770011868652</c:v>
                </c:pt>
                <c:pt idx="155">
                  <c:v>1.6767770011868652</c:v>
                </c:pt>
                <c:pt idx="156">
                  <c:v>1.6767770011868652</c:v>
                </c:pt>
                <c:pt idx="157">
                  <c:v>1.6767770011868652</c:v>
                </c:pt>
                <c:pt idx="158">
                  <c:v>1.6767770011868652</c:v>
                </c:pt>
                <c:pt idx="159">
                  <c:v>1.6767770011868652</c:v>
                </c:pt>
                <c:pt idx="160">
                  <c:v>1.6767770011868652</c:v>
                </c:pt>
                <c:pt idx="161">
                  <c:v>1.6767770011868652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Results!$Y$4:$Y$165</c:f>
              <c:numCache>
                <c:formatCode>0.00</c:formatCode>
                <c:ptCount val="162"/>
                <c:pt idx="0">
                  <c:v>-13.600903144374373</c:v>
                </c:pt>
                <c:pt idx="1">
                  <c:v>-13.600903144374373</c:v>
                </c:pt>
                <c:pt idx="2">
                  <c:v>-13.600903144374373</c:v>
                </c:pt>
                <c:pt idx="3">
                  <c:v>-13.600903144374373</c:v>
                </c:pt>
                <c:pt idx="4">
                  <c:v>-13.600903144374373</c:v>
                </c:pt>
                <c:pt idx="5">
                  <c:v>-13.600903144374373</c:v>
                </c:pt>
                <c:pt idx="6">
                  <c:v>-13.600903144374373</c:v>
                </c:pt>
                <c:pt idx="7">
                  <c:v>-13.600903144374373</c:v>
                </c:pt>
                <c:pt idx="8">
                  <c:v>-13.600903144374373</c:v>
                </c:pt>
                <c:pt idx="9">
                  <c:v>-13.600903144374373</c:v>
                </c:pt>
                <c:pt idx="10">
                  <c:v>-13.600903144374373</c:v>
                </c:pt>
                <c:pt idx="11">
                  <c:v>-13.600903144374373</c:v>
                </c:pt>
                <c:pt idx="12">
                  <c:v>-13.600903144374373</c:v>
                </c:pt>
                <c:pt idx="13">
                  <c:v>-13.600903144374373</c:v>
                </c:pt>
                <c:pt idx="14">
                  <c:v>-13.600903144374373</c:v>
                </c:pt>
                <c:pt idx="15">
                  <c:v>-13.600903144374373</c:v>
                </c:pt>
                <c:pt idx="16">
                  <c:v>-13.600903144374373</c:v>
                </c:pt>
                <c:pt idx="17">
                  <c:v>-13.600903144374373</c:v>
                </c:pt>
                <c:pt idx="18">
                  <c:v>-13.600903144374373</c:v>
                </c:pt>
                <c:pt idx="19">
                  <c:v>-13.600903144374373</c:v>
                </c:pt>
                <c:pt idx="20">
                  <c:v>-13.600903144374373</c:v>
                </c:pt>
                <c:pt idx="21">
                  <c:v>-13.600903144374373</c:v>
                </c:pt>
                <c:pt idx="22">
                  <c:v>-13.600903144374373</c:v>
                </c:pt>
                <c:pt idx="23">
                  <c:v>-13.600903144374373</c:v>
                </c:pt>
                <c:pt idx="24">
                  <c:v>-13.600903144374373</c:v>
                </c:pt>
                <c:pt idx="25">
                  <c:v>-13.600903144374373</c:v>
                </c:pt>
                <c:pt idx="26">
                  <c:v>-13.600903144374373</c:v>
                </c:pt>
                <c:pt idx="27">
                  <c:v>-13.600903144374373</c:v>
                </c:pt>
                <c:pt idx="28">
                  <c:v>-13.600903144374373</c:v>
                </c:pt>
                <c:pt idx="29">
                  <c:v>-13.600903144374373</c:v>
                </c:pt>
                <c:pt idx="30">
                  <c:v>-13.600903144374373</c:v>
                </c:pt>
                <c:pt idx="31">
                  <c:v>-13.600903144374373</c:v>
                </c:pt>
                <c:pt idx="32">
                  <c:v>-13.600903144374373</c:v>
                </c:pt>
                <c:pt idx="33">
                  <c:v>-13.600903144374373</c:v>
                </c:pt>
                <c:pt idx="34">
                  <c:v>-13.600903144374373</c:v>
                </c:pt>
                <c:pt idx="35">
                  <c:v>-13.600903144374373</c:v>
                </c:pt>
                <c:pt idx="36">
                  <c:v>-13.600903144374373</c:v>
                </c:pt>
                <c:pt idx="37">
                  <c:v>-13.600903144374373</c:v>
                </c:pt>
                <c:pt idx="38">
                  <c:v>-13.600903144374373</c:v>
                </c:pt>
                <c:pt idx="39">
                  <c:v>-13.600903144374373</c:v>
                </c:pt>
                <c:pt idx="40">
                  <c:v>-13.600903144374373</c:v>
                </c:pt>
                <c:pt idx="41">
                  <c:v>-13.600903144374373</c:v>
                </c:pt>
                <c:pt idx="42">
                  <c:v>-13.600903144374373</c:v>
                </c:pt>
                <c:pt idx="43">
                  <c:v>-13.600903144374373</c:v>
                </c:pt>
                <c:pt idx="44">
                  <c:v>-13.600903144374373</c:v>
                </c:pt>
                <c:pt idx="45">
                  <c:v>-13.600903144374373</c:v>
                </c:pt>
                <c:pt idx="46">
                  <c:v>-13.600903144374373</c:v>
                </c:pt>
                <c:pt idx="47">
                  <c:v>-13.600903144374373</c:v>
                </c:pt>
                <c:pt idx="48">
                  <c:v>-13.600903144374373</c:v>
                </c:pt>
                <c:pt idx="49">
                  <c:v>-13.600903144374373</c:v>
                </c:pt>
                <c:pt idx="50">
                  <c:v>-13.600903144374373</c:v>
                </c:pt>
                <c:pt idx="51">
                  <c:v>-13.600903144374373</c:v>
                </c:pt>
                <c:pt idx="52">
                  <c:v>-13.600903144374373</c:v>
                </c:pt>
                <c:pt idx="53">
                  <c:v>-13.600903144374373</c:v>
                </c:pt>
                <c:pt idx="54">
                  <c:v>-13.600903144374373</c:v>
                </c:pt>
                <c:pt idx="55">
                  <c:v>-13.600903144374373</c:v>
                </c:pt>
                <c:pt idx="56">
                  <c:v>-13.600903144374373</c:v>
                </c:pt>
                <c:pt idx="57">
                  <c:v>-13.600903144374373</c:v>
                </c:pt>
                <c:pt idx="58">
                  <c:v>-13.600903144374373</c:v>
                </c:pt>
                <c:pt idx="59">
                  <c:v>-13.600903144374373</c:v>
                </c:pt>
                <c:pt idx="60">
                  <c:v>-13.600903144374373</c:v>
                </c:pt>
                <c:pt idx="61">
                  <c:v>-13.600903144374373</c:v>
                </c:pt>
                <c:pt idx="62">
                  <c:v>-13.600903144374373</c:v>
                </c:pt>
                <c:pt idx="63">
                  <c:v>-13.600903144374373</c:v>
                </c:pt>
                <c:pt idx="64">
                  <c:v>-13.600903144374373</c:v>
                </c:pt>
                <c:pt idx="65">
                  <c:v>-13.600903144374373</c:v>
                </c:pt>
                <c:pt idx="66">
                  <c:v>-13.600903144374373</c:v>
                </c:pt>
                <c:pt idx="67">
                  <c:v>-13.600903144374373</c:v>
                </c:pt>
                <c:pt idx="68">
                  <c:v>-13.600903144374373</c:v>
                </c:pt>
                <c:pt idx="69">
                  <c:v>-13.600903144374373</c:v>
                </c:pt>
                <c:pt idx="70">
                  <c:v>-13.600903144374373</c:v>
                </c:pt>
                <c:pt idx="71">
                  <c:v>-13.600903144374373</c:v>
                </c:pt>
                <c:pt idx="72">
                  <c:v>-13.600903144374373</c:v>
                </c:pt>
                <c:pt idx="73">
                  <c:v>-13.600903144374373</c:v>
                </c:pt>
                <c:pt idx="74">
                  <c:v>-13.600903144374373</c:v>
                </c:pt>
                <c:pt idx="75">
                  <c:v>-13.600903144374373</c:v>
                </c:pt>
                <c:pt idx="76">
                  <c:v>-13.600903144374373</c:v>
                </c:pt>
                <c:pt idx="77">
                  <c:v>-13.600903144374373</c:v>
                </c:pt>
                <c:pt idx="78">
                  <c:v>-13.600903144374373</c:v>
                </c:pt>
                <c:pt idx="79">
                  <c:v>-13.600903144374373</c:v>
                </c:pt>
                <c:pt idx="80">
                  <c:v>-13.600903144374373</c:v>
                </c:pt>
                <c:pt idx="81">
                  <c:v>-13.600903144374373</c:v>
                </c:pt>
                <c:pt idx="82">
                  <c:v>-13.600903144374373</c:v>
                </c:pt>
                <c:pt idx="83">
                  <c:v>-13.600903144374373</c:v>
                </c:pt>
                <c:pt idx="84">
                  <c:v>-13.600903144374373</c:v>
                </c:pt>
                <c:pt idx="85">
                  <c:v>-13.600903144374373</c:v>
                </c:pt>
                <c:pt idx="86">
                  <c:v>-13.600903144374373</c:v>
                </c:pt>
                <c:pt idx="87">
                  <c:v>-13.600903144374373</c:v>
                </c:pt>
                <c:pt idx="88">
                  <c:v>-13.600903144374373</c:v>
                </c:pt>
                <c:pt idx="89">
                  <c:v>-13.600903144374373</c:v>
                </c:pt>
                <c:pt idx="90">
                  <c:v>-13.600903144374373</c:v>
                </c:pt>
                <c:pt idx="91">
                  <c:v>-13.600903144374373</c:v>
                </c:pt>
                <c:pt idx="92">
                  <c:v>-13.600903144374373</c:v>
                </c:pt>
                <c:pt idx="93">
                  <c:v>-13.600903144374373</c:v>
                </c:pt>
                <c:pt idx="94">
                  <c:v>-13.600903144374373</c:v>
                </c:pt>
                <c:pt idx="95">
                  <c:v>-13.600903144374373</c:v>
                </c:pt>
                <c:pt idx="96">
                  <c:v>-13.600903144374373</c:v>
                </c:pt>
                <c:pt idx="97">
                  <c:v>-13.600903144374373</c:v>
                </c:pt>
                <c:pt idx="98">
                  <c:v>-13.600903144374373</c:v>
                </c:pt>
                <c:pt idx="99">
                  <c:v>-13.600903144374373</c:v>
                </c:pt>
                <c:pt idx="100">
                  <c:v>-13.600903144374373</c:v>
                </c:pt>
                <c:pt idx="101">
                  <c:v>-13.600903144374373</c:v>
                </c:pt>
                <c:pt idx="102">
                  <c:v>-13.600903144374373</c:v>
                </c:pt>
                <c:pt idx="103">
                  <c:v>-13.600903144374373</c:v>
                </c:pt>
                <c:pt idx="104">
                  <c:v>-13.600903144374373</c:v>
                </c:pt>
                <c:pt idx="105">
                  <c:v>-13.600903144374373</c:v>
                </c:pt>
                <c:pt idx="106">
                  <c:v>-13.600903144374373</c:v>
                </c:pt>
                <c:pt idx="107">
                  <c:v>-13.600903144374373</c:v>
                </c:pt>
                <c:pt idx="108">
                  <c:v>-13.600903144374373</c:v>
                </c:pt>
                <c:pt idx="109">
                  <c:v>-13.600903144374373</c:v>
                </c:pt>
                <c:pt idx="110">
                  <c:v>-13.600903144374373</c:v>
                </c:pt>
                <c:pt idx="111">
                  <c:v>-13.600903144374373</c:v>
                </c:pt>
                <c:pt idx="112">
                  <c:v>-13.600903144374373</c:v>
                </c:pt>
                <c:pt idx="113">
                  <c:v>-13.600903144374373</c:v>
                </c:pt>
                <c:pt idx="114">
                  <c:v>-13.600903144374373</c:v>
                </c:pt>
                <c:pt idx="115">
                  <c:v>-13.600903144374373</c:v>
                </c:pt>
                <c:pt idx="116">
                  <c:v>-13.600903144374373</c:v>
                </c:pt>
                <c:pt idx="117">
                  <c:v>-13.600903144374373</c:v>
                </c:pt>
                <c:pt idx="118">
                  <c:v>-13.600903144374373</c:v>
                </c:pt>
                <c:pt idx="119">
                  <c:v>-13.600903144374373</c:v>
                </c:pt>
                <c:pt idx="120">
                  <c:v>-13.600903144374373</c:v>
                </c:pt>
                <c:pt idx="121">
                  <c:v>-13.600903144374373</c:v>
                </c:pt>
                <c:pt idx="122">
                  <c:v>-13.600903144374373</c:v>
                </c:pt>
                <c:pt idx="123">
                  <c:v>-13.600903144374373</c:v>
                </c:pt>
                <c:pt idx="124">
                  <c:v>-13.600903144374373</c:v>
                </c:pt>
                <c:pt idx="125">
                  <c:v>-13.600903144374373</c:v>
                </c:pt>
                <c:pt idx="126">
                  <c:v>-13.600903144374373</c:v>
                </c:pt>
                <c:pt idx="127">
                  <c:v>-13.600903144374373</c:v>
                </c:pt>
                <c:pt idx="128">
                  <c:v>-13.600903144374373</c:v>
                </c:pt>
                <c:pt idx="129">
                  <c:v>-13.600903144374373</c:v>
                </c:pt>
                <c:pt idx="130">
                  <c:v>-13.600903144374373</c:v>
                </c:pt>
                <c:pt idx="131">
                  <c:v>-13.600903144374373</c:v>
                </c:pt>
                <c:pt idx="132">
                  <c:v>-13.600903144374373</c:v>
                </c:pt>
                <c:pt idx="133">
                  <c:v>-13.600903144374373</c:v>
                </c:pt>
                <c:pt idx="134">
                  <c:v>-13.600903144374373</c:v>
                </c:pt>
                <c:pt idx="135">
                  <c:v>-13.600903144374373</c:v>
                </c:pt>
                <c:pt idx="136">
                  <c:v>-13.600903144374373</c:v>
                </c:pt>
                <c:pt idx="137">
                  <c:v>-13.600903144374373</c:v>
                </c:pt>
                <c:pt idx="138">
                  <c:v>-13.600903144374373</c:v>
                </c:pt>
                <c:pt idx="139">
                  <c:v>-13.600903144374373</c:v>
                </c:pt>
                <c:pt idx="140">
                  <c:v>-13.600903144374373</c:v>
                </c:pt>
                <c:pt idx="141">
                  <c:v>-13.600903144374373</c:v>
                </c:pt>
                <c:pt idx="142">
                  <c:v>-13.600903144374373</c:v>
                </c:pt>
                <c:pt idx="143">
                  <c:v>-13.600903144374373</c:v>
                </c:pt>
                <c:pt idx="144">
                  <c:v>-13.600903144374373</c:v>
                </c:pt>
                <c:pt idx="145">
                  <c:v>-13.600903144374373</c:v>
                </c:pt>
                <c:pt idx="146">
                  <c:v>-13.600903144374373</c:v>
                </c:pt>
                <c:pt idx="147">
                  <c:v>-13.600903144374373</c:v>
                </c:pt>
                <c:pt idx="148">
                  <c:v>-13.600903144374373</c:v>
                </c:pt>
                <c:pt idx="149">
                  <c:v>-13.600903144374373</c:v>
                </c:pt>
                <c:pt idx="150">
                  <c:v>-13.600903144374373</c:v>
                </c:pt>
                <c:pt idx="151">
                  <c:v>-13.600903144374373</c:v>
                </c:pt>
                <c:pt idx="152">
                  <c:v>-13.600903144374373</c:v>
                </c:pt>
                <c:pt idx="153">
                  <c:v>-13.600903144374373</c:v>
                </c:pt>
                <c:pt idx="154">
                  <c:v>-13.600903144374373</c:v>
                </c:pt>
                <c:pt idx="155">
                  <c:v>-13.600903144374373</c:v>
                </c:pt>
                <c:pt idx="156">
                  <c:v>-13.600903144374373</c:v>
                </c:pt>
                <c:pt idx="157">
                  <c:v>-13.600903144374373</c:v>
                </c:pt>
                <c:pt idx="158">
                  <c:v>-13.600903144374373</c:v>
                </c:pt>
                <c:pt idx="159">
                  <c:v>-13.600903144374373</c:v>
                </c:pt>
                <c:pt idx="160">
                  <c:v>-13.600903144374373</c:v>
                </c:pt>
                <c:pt idx="161">
                  <c:v>-13.600903144374373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Results!$Z$4:$Z$165</c:f>
              <c:numCache>
                <c:formatCode>0.00</c:formatCode>
                <c:ptCount val="162"/>
                <c:pt idx="0">
                  <c:v>6.9544571467481031</c:v>
                </c:pt>
                <c:pt idx="1">
                  <c:v>6.9544571467481031</c:v>
                </c:pt>
                <c:pt idx="2">
                  <c:v>6.9544571467481031</c:v>
                </c:pt>
                <c:pt idx="3">
                  <c:v>6.9544571467481031</c:v>
                </c:pt>
                <c:pt idx="4">
                  <c:v>6.9544571467481031</c:v>
                </c:pt>
                <c:pt idx="5">
                  <c:v>6.9544571467481031</c:v>
                </c:pt>
                <c:pt idx="6">
                  <c:v>6.9544571467481031</c:v>
                </c:pt>
                <c:pt idx="7">
                  <c:v>6.9544571467481031</c:v>
                </c:pt>
                <c:pt idx="8">
                  <c:v>6.9544571467481031</c:v>
                </c:pt>
                <c:pt idx="9">
                  <c:v>6.9544571467481031</c:v>
                </c:pt>
                <c:pt idx="10">
                  <c:v>6.9544571467481031</c:v>
                </c:pt>
                <c:pt idx="11">
                  <c:v>6.9544571467481031</c:v>
                </c:pt>
                <c:pt idx="12">
                  <c:v>6.9544571467481031</c:v>
                </c:pt>
                <c:pt idx="13">
                  <c:v>6.9544571467481031</c:v>
                </c:pt>
                <c:pt idx="14">
                  <c:v>6.9544571467481031</c:v>
                </c:pt>
                <c:pt idx="15">
                  <c:v>6.9544571467481031</c:v>
                </c:pt>
                <c:pt idx="16">
                  <c:v>6.9544571467481031</c:v>
                </c:pt>
                <c:pt idx="17">
                  <c:v>6.9544571467481031</c:v>
                </c:pt>
                <c:pt idx="18">
                  <c:v>6.9544571467481031</c:v>
                </c:pt>
                <c:pt idx="19">
                  <c:v>6.9544571467481031</c:v>
                </c:pt>
                <c:pt idx="20">
                  <c:v>6.9544571467481031</c:v>
                </c:pt>
                <c:pt idx="21">
                  <c:v>6.9544571467481031</c:v>
                </c:pt>
                <c:pt idx="22">
                  <c:v>6.9544571467481031</c:v>
                </c:pt>
                <c:pt idx="23">
                  <c:v>6.9544571467481031</c:v>
                </c:pt>
                <c:pt idx="24">
                  <c:v>6.9544571467481031</c:v>
                </c:pt>
                <c:pt idx="25">
                  <c:v>6.9544571467481031</c:v>
                </c:pt>
                <c:pt idx="26">
                  <c:v>6.9544571467481031</c:v>
                </c:pt>
                <c:pt idx="27">
                  <c:v>6.9544571467481031</c:v>
                </c:pt>
                <c:pt idx="28">
                  <c:v>6.9544571467481031</c:v>
                </c:pt>
                <c:pt idx="29">
                  <c:v>6.9544571467481031</c:v>
                </c:pt>
                <c:pt idx="30">
                  <c:v>6.9544571467481031</c:v>
                </c:pt>
                <c:pt idx="31">
                  <c:v>6.9544571467481031</c:v>
                </c:pt>
                <c:pt idx="32">
                  <c:v>6.9544571467481031</c:v>
                </c:pt>
                <c:pt idx="33">
                  <c:v>6.9544571467481031</c:v>
                </c:pt>
                <c:pt idx="34">
                  <c:v>6.9544571467481031</c:v>
                </c:pt>
                <c:pt idx="35">
                  <c:v>6.9544571467481031</c:v>
                </c:pt>
                <c:pt idx="36">
                  <c:v>6.9544571467481031</c:v>
                </c:pt>
                <c:pt idx="37">
                  <c:v>6.9544571467481031</c:v>
                </c:pt>
                <c:pt idx="38">
                  <c:v>6.9544571467481031</c:v>
                </c:pt>
                <c:pt idx="39">
                  <c:v>6.9544571467481031</c:v>
                </c:pt>
                <c:pt idx="40">
                  <c:v>6.9544571467481031</c:v>
                </c:pt>
                <c:pt idx="41">
                  <c:v>6.9544571467481031</c:v>
                </c:pt>
                <c:pt idx="42">
                  <c:v>6.9544571467481031</c:v>
                </c:pt>
                <c:pt idx="43">
                  <c:v>6.9544571467481031</c:v>
                </c:pt>
                <c:pt idx="44">
                  <c:v>6.9544571467481031</c:v>
                </c:pt>
                <c:pt idx="45">
                  <c:v>6.9544571467481031</c:v>
                </c:pt>
                <c:pt idx="46">
                  <c:v>6.9544571467481031</c:v>
                </c:pt>
                <c:pt idx="47">
                  <c:v>6.9544571467481031</c:v>
                </c:pt>
                <c:pt idx="48">
                  <c:v>6.9544571467481031</c:v>
                </c:pt>
                <c:pt idx="49">
                  <c:v>6.9544571467481031</c:v>
                </c:pt>
                <c:pt idx="50">
                  <c:v>6.9544571467481031</c:v>
                </c:pt>
                <c:pt idx="51">
                  <c:v>6.9544571467481031</c:v>
                </c:pt>
                <c:pt idx="52">
                  <c:v>6.9544571467481031</c:v>
                </c:pt>
                <c:pt idx="53">
                  <c:v>6.9544571467481031</c:v>
                </c:pt>
                <c:pt idx="54">
                  <c:v>6.9544571467481031</c:v>
                </c:pt>
                <c:pt idx="55">
                  <c:v>6.9544571467481031</c:v>
                </c:pt>
                <c:pt idx="56">
                  <c:v>6.9544571467481031</c:v>
                </c:pt>
                <c:pt idx="57">
                  <c:v>6.9544571467481031</c:v>
                </c:pt>
                <c:pt idx="58">
                  <c:v>6.9544571467481031</c:v>
                </c:pt>
                <c:pt idx="59">
                  <c:v>6.9544571467481031</c:v>
                </c:pt>
                <c:pt idx="60">
                  <c:v>6.9544571467481031</c:v>
                </c:pt>
                <c:pt idx="61">
                  <c:v>6.9544571467481031</c:v>
                </c:pt>
                <c:pt idx="62">
                  <c:v>6.9544571467481031</c:v>
                </c:pt>
                <c:pt idx="63">
                  <c:v>6.9544571467481031</c:v>
                </c:pt>
                <c:pt idx="64">
                  <c:v>6.9544571467481031</c:v>
                </c:pt>
                <c:pt idx="65">
                  <c:v>6.9544571467481031</c:v>
                </c:pt>
                <c:pt idx="66">
                  <c:v>6.9544571467481031</c:v>
                </c:pt>
                <c:pt idx="67">
                  <c:v>6.9544571467481031</c:v>
                </c:pt>
                <c:pt idx="68">
                  <c:v>6.9544571467481031</c:v>
                </c:pt>
                <c:pt idx="69">
                  <c:v>6.9544571467481031</c:v>
                </c:pt>
                <c:pt idx="70">
                  <c:v>6.9544571467481031</c:v>
                </c:pt>
                <c:pt idx="71">
                  <c:v>6.9544571467481031</c:v>
                </c:pt>
                <c:pt idx="72">
                  <c:v>6.9544571467481031</c:v>
                </c:pt>
                <c:pt idx="73">
                  <c:v>6.9544571467481031</c:v>
                </c:pt>
                <c:pt idx="74">
                  <c:v>6.9544571467481031</c:v>
                </c:pt>
                <c:pt idx="75">
                  <c:v>6.9544571467481031</c:v>
                </c:pt>
                <c:pt idx="76">
                  <c:v>6.9544571467481031</c:v>
                </c:pt>
                <c:pt idx="77">
                  <c:v>6.9544571467481031</c:v>
                </c:pt>
                <c:pt idx="78">
                  <c:v>6.9544571467481031</c:v>
                </c:pt>
                <c:pt idx="79">
                  <c:v>6.9544571467481031</c:v>
                </c:pt>
                <c:pt idx="80">
                  <c:v>6.9544571467481031</c:v>
                </c:pt>
                <c:pt idx="81">
                  <c:v>6.9544571467481031</c:v>
                </c:pt>
                <c:pt idx="82">
                  <c:v>6.9544571467481031</c:v>
                </c:pt>
                <c:pt idx="83">
                  <c:v>6.9544571467481031</c:v>
                </c:pt>
                <c:pt idx="84">
                  <c:v>6.9544571467481031</c:v>
                </c:pt>
                <c:pt idx="85">
                  <c:v>6.9544571467481031</c:v>
                </c:pt>
                <c:pt idx="86">
                  <c:v>6.9544571467481031</c:v>
                </c:pt>
                <c:pt idx="87">
                  <c:v>6.9544571467481031</c:v>
                </c:pt>
                <c:pt idx="88">
                  <c:v>6.9544571467481031</c:v>
                </c:pt>
                <c:pt idx="89">
                  <c:v>6.9544571467481031</c:v>
                </c:pt>
                <c:pt idx="90">
                  <c:v>6.9544571467481031</c:v>
                </c:pt>
                <c:pt idx="91">
                  <c:v>6.9544571467481031</c:v>
                </c:pt>
                <c:pt idx="92">
                  <c:v>6.9544571467481031</c:v>
                </c:pt>
                <c:pt idx="93">
                  <c:v>6.9544571467481031</c:v>
                </c:pt>
                <c:pt idx="94">
                  <c:v>6.9544571467481031</c:v>
                </c:pt>
                <c:pt idx="95">
                  <c:v>6.9544571467481031</c:v>
                </c:pt>
                <c:pt idx="96">
                  <c:v>6.9544571467481031</c:v>
                </c:pt>
                <c:pt idx="97">
                  <c:v>6.9544571467481031</c:v>
                </c:pt>
                <c:pt idx="98">
                  <c:v>6.9544571467481031</c:v>
                </c:pt>
                <c:pt idx="99">
                  <c:v>6.9544571467481031</c:v>
                </c:pt>
                <c:pt idx="100">
                  <c:v>6.9544571467481031</c:v>
                </c:pt>
                <c:pt idx="101">
                  <c:v>6.9544571467481031</c:v>
                </c:pt>
                <c:pt idx="102">
                  <c:v>6.9544571467481031</c:v>
                </c:pt>
                <c:pt idx="103">
                  <c:v>6.9544571467481031</c:v>
                </c:pt>
                <c:pt idx="104">
                  <c:v>6.9544571467481031</c:v>
                </c:pt>
                <c:pt idx="105">
                  <c:v>6.9544571467481031</c:v>
                </c:pt>
                <c:pt idx="106">
                  <c:v>6.9544571467481031</c:v>
                </c:pt>
                <c:pt idx="107">
                  <c:v>6.9544571467481031</c:v>
                </c:pt>
                <c:pt idx="108">
                  <c:v>6.9544571467481031</c:v>
                </c:pt>
                <c:pt idx="109">
                  <c:v>6.9544571467481031</c:v>
                </c:pt>
                <c:pt idx="110">
                  <c:v>6.9544571467481031</c:v>
                </c:pt>
                <c:pt idx="111">
                  <c:v>6.9544571467481031</c:v>
                </c:pt>
                <c:pt idx="112">
                  <c:v>6.9544571467481031</c:v>
                </c:pt>
                <c:pt idx="113">
                  <c:v>6.9544571467481031</c:v>
                </c:pt>
                <c:pt idx="114">
                  <c:v>6.9544571467481031</c:v>
                </c:pt>
                <c:pt idx="115">
                  <c:v>6.9544571467481031</c:v>
                </c:pt>
                <c:pt idx="116">
                  <c:v>6.9544571467481031</c:v>
                </c:pt>
                <c:pt idx="117">
                  <c:v>6.9544571467481031</c:v>
                </c:pt>
                <c:pt idx="118">
                  <c:v>6.9544571467481031</c:v>
                </c:pt>
                <c:pt idx="119">
                  <c:v>6.9544571467481031</c:v>
                </c:pt>
                <c:pt idx="120">
                  <c:v>6.9544571467481031</c:v>
                </c:pt>
                <c:pt idx="121">
                  <c:v>6.9544571467481031</c:v>
                </c:pt>
                <c:pt idx="122">
                  <c:v>6.9544571467481031</c:v>
                </c:pt>
                <c:pt idx="123">
                  <c:v>6.9544571467481031</c:v>
                </c:pt>
                <c:pt idx="124">
                  <c:v>6.9544571467481031</c:v>
                </c:pt>
                <c:pt idx="125">
                  <c:v>6.9544571467481031</c:v>
                </c:pt>
                <c:pt idx="126">
                  <c:v>6.9544571467481031</c:v>
                </c:pt>
                <c:pt idx="127">
                  <c:v>6.9544571467481031</c:v>
                </c:pt>
                <c:pt idx="128">
                  <c:v>6.9544571467481031</c:v>
                </c:pt>
                <c:pt idx="129">
                  <c:v>6.9544571467481031</c:v>
                </c:pt>
                <c:pt idx="130">
                  <c:v>6.9544571467481031</c:v>
                </c:pt>
                <c:pt idx="131">
                  <c:v>6.9544571467481031</c:v>
                </c:pt>
                <c:pt idx="132">
                  <c:v>6.9544571467481031</c:v>
                </c:pt>
                <c:pt idx="133">
                  <c:v>6.9544571467481031</c:v>
                </c:pt>
                <c:pt idx="134">
                  <c:v>6.9544571467481031</c:v>
                </c:pt>
                <c:pt idx="135">
                  <c:v>6.9544571467481031</c:v>
                </c:pt>
                <c:pt idx="136">
                  <c:v>6.9544571467481031</c:v>
                </c:pt>
                <c:pt idx="137">
                  <c:v>6.9544571467481031</c:v>
                </c:pt>
                <c:pt idx="138">
                  <c:v>6.9544571467481031</c:v>
                </c:pt>
                <c:pt idx="139">
                  <c:v>6.9544571467481031</c:v>
                </c:pt>
                <c:pt idx="140">
                  <c:v>6.9544571467481031</c:v>
                </c:pt>
                <c:pt idx="141">
                  <c:v>6.9544571467481031</c:v>
                </c:pt>
                <c:pt idx="142">
                  <c:v>6.9544571467481031</c:v>
                </c:pt>
                <c:pt idx="143">
                  <c:v>6.9544571467481031</c:v>
                </c:pt>
                <c:pt idx="144">
                  <c:v>6.9544571467481031</c:v>
                </c:pt>
                <c:pt idx="145">
                  <c:v>6.9544571467481031</c:v>
                </c:pt>
                <c:pt idx="146">
                  <c:v>6.9544571467481031</c:v>
                </c:pt>
                <c:pt idx="147">
                  <c:v>6.9544571467481031</c:v>
                </c:pt>
                <c:pt idx="148">
                  <c:v>6.9544571467481031</c:v>
                </c:pt>
                <c:pt idx="149">
                  <c:v>6.9544571467481031</c:v>
                </c:pt>
                <c:pt idx="150">
                  <c:v>6.9544571467481031</c:v>
                </c:pt>
                <c:pt idx="151">
                  <c:v>6.9544571467481031</c:v>
                </c:pt>
                <c:pt idx="152">
                  <c:v>6.9544571467481031</c:v>
                </c:pt>
                <c:pt idx="153">
                  <c:v>6.9544571467481031</c:v>
                </c:pt>
                <c:pt idx="154">
                  <c:v>6.9544571467481031</c:v>
                </c:pt>
                <c:pt idx="155">
                  <c:v>6.9544571467481031</c:v>
                </c:pt>
                <c:pt idx="156">
                  <c:v>6.9544571467481031</c:v>
                </c:pt>
                <c:pt idx="157">
                  <c:v>6.9544571467481031</c:v>
                </c:pt>
                <c:pt idx="158">
                  <c:v>6.9544571467481031</c:v>
                </c:pt>
                <c:pt idx="159">
                  <c:v>6.9544571467481031</c:v>
                </c:pt>
                <c:pt idx="160">
                  <c:v>6.9544571467481031</c:v>
                </c:pt>
                <c:pt idx="161">
                  <c:v>6.9544571467481031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2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Results!$R$4:$R$165</c:f>
              <c:numCache>
                <c:formatCode>0.00</c:formatCode>
                <c:ptCount val="162"/>
                <c:pt idx="0">
                  <c:v>1.869158878504678</c:v>
                </c:pt>
                <c:pt idx="1">
                  <c:v>19.178082191780813</c:v>
                </c:pt>
                <c:pt idx="2">
                  <c:v>-2.2508038585208978</c:v>
                </c:pt>
                <c:pt idx="3">
                  <c:v>10.557768924302787</c:v>
                </c:pt>
                <c:pt idx="4">
                  <c:v>2.9197080291970852</c:v>
                </c:pt>
                <c:pt idx="5">
                  <c:v>4.3275632490013347</c:v>
                </c:pt>
                <c:pt idx="6">
                  <c:v>3.0617283950617198</c:v>
                </c:pt>
                <c:pt idx="7">
                  <c:v>0.8219727345629495</c:v>
                </c:pt>
                <c:pt idx="8">
                  <c:v>-0.33191715347848472</c:v>
                </c:pt>
                <c:pt idx="12">
                  <c:v>10.567514677103722</c:v>
                </c:pt>
                <c:pt idx="13">
                  <c:v>1.6719745222930085</c:v>
                </c:pt>
                <c:pt idx="14">
                  <c:v>0.66755674232309814</c:v>
                </c:pt>
                <c:pt idx="15">
                  <c:v>2.2238880559720187</c:v>
                </c:pt>
                <c:pt idx="16">
                  <c:v>-0.49309664694281213</c:v>
                </c:pt>
                <c:pt idx="17">
                  <c:v>1.3599999999999981</c:v>
                </c:pt>
                <c:pt idx="18">
                  <c:v>5.0505050505050368</c:v>
                </c:pt>
                <c:pt idx="19">
                  <c:v>-6.5789473684210469</c:v>
                </c:pt>
                <c:pt idx="20">
                  <c:v>-1.9999999999999998</c:v>
                </c:pt>
                <c:pt idx="21">
                  <c:v>-5.1896207584830298</c:v>
                </c:pt>
                <c:pt idx="22">
                  <c:v>-7.0456365092073678</c:v>
                </c:pt>
                <c:pt idx="23">
                  <c:v>2.4650233177881282</c:v>
                </c:pt>
                <c:pt idx="24">
                  <c:v>-1.0986267166042485</c:v>
                </c:pt>
                <c:pt idx="25">
                  <c:v>-0.75757575757576268</c:v>
                </c:pt>
                <c:pt idx="26">
                  <c:v>-1.6257995735607662</c:v>
                </c:pt>
                <c:pt idx="27">
                  <c:v>-14.912280701754385</c:v>
                </c:pt>
                <c:pt idx="28">
                  <c:v>-2.5000000000000062</c:v>
                </c:pt>
                <c:pt idx="29">
                  <c:v>-10.8974358974359</c:v>
                </c:pt>
                <c:pt idx="30">
                  <c:v>-9.8076923076923084</c:v>
                </c:pt>
                <c:pt idx="31">
                  <c:v>0.78988941548183333</c:v>
                </c:pt>
                <c:pt idx="32">
                  <c:v>0.99734042553191582</c:v>
                </c:pt>
                <c:pt idx="33">
                  <c:v>-4.3978010994502759</c:v>
                </c:pt>
                <c:pt idx="34">
                  <c:v>1.2236710130391273</c:v>
                </c:pt>
                <c:pt idx="35">
                  <c:v>2.4535809018567587</c:v>
                </c:pt>
                <c:pt idx="36">
                  <c:v>-4.3103448275861957</c:v>
                </c:pt>
                <c:pt idx="37">
                  <c:v>-0.66225165562914656</c:v>
                </c:pt>
                <c:pt idx="38">
                  <c:v>0.34013605442176664</c:v>
                </c:pt>
                <c:pt idx="39">
                  <c:v>2.419354838709677</c:v>
                </c:pt>
                <c:pt idx="40">
                  <c:v>2.9179810725552122</c:v>
                </c:pt>
                <c:pt idx="41">
                  <c:v>9.4000000000000021</c:v>
                </c:pt>
                <c:pt idx="42">
                  <c:v>1.8801704687891723</c:v>
                </c:pt>
                <c:pt idx="43">
                  <c:v>0.45771144278608555</c:v>
                </c:pt>
                <c:pt idx="44">
                  <c:v>0.98600932711526634</c:v>
                </c:pt>
                <c:pt idx="48">
                  <c:v>-6.9090909090909047</c:v>
                </c:pt>
                <c:pt idx="49">
                  <c:v>3.3680834001603701</c:v>
                </c:pt>
                <c:pt idx="50">
                  <c:v>-2.8762541806020057</c:v>
                </c:pt>
                <c:pt idx="51">
                  <c:v>1.4713216957605886</c:v>
                </c:pt>
                <c:pt idx="52">
                  <c:v>-1.5803160632126463</c:v>
                </c:pt>
                <c:pt idx="53">
                  <c:v>-1.0541766746730594</c:v>
                </c:pt>
                <c:pt idx="54">
                  <c:v>15.74074074074074</c:v>
                </c:pt>
                <c:pt idx="55">
                  <c:v>15.131578947368432</c:v>
                </c:pt>
                <c:pt idx="56">
                  <c:v>-16.842105263157883</c:v>
                </c:pt>
                <c:pt idx="57">
                  <c:v>2.2944550669216057</c:v>
                </c:pt>
                <c:pt idx="58">
                  <c:v>7.4534161490683219</c:v>
                </c:pt>
                <c:pt idx="59">
                  <c:v>4.4636908727514877</c:v>
                </c:pt>
                <c:pt idx="60">
                  <c:v>1.9504876219054839</c:v>
                </c:pt>
                <c:pt idx="61">
                  <c:v>5.0981948026185391</c:v>
                </c:pt>
                <c:pt idx="62">
                  <c:v>1.4792110874200426</c:v>
                </c:pt>
                <c:pt idx="63">
                  <c:v>8.0000000000000036</c:v>
                </c:pt>
                <c:pt idx="64">
                  <c:v>2.6143790849673159</c:v>
                </c:pt>
                <c:pt idx="65">
                  <c:v>9.3333333333333464</c:v>
                </c:pt>
                <c:pt idx="66">
                  <c:v>-9.8566308243727683</c:v>
                </c:pt>
                <c:pt idx="67">
                  <c:v>0.39401103230890494</c:v>
                </c:pt>
                <c:pt idx="68">
                  <c:v>-2.4230517354289516</c:v>
                </c:pt>
                <c:pt idx="69">
                  <c:v>5.6221889055472314</c:v>
                </c:pt>
                <c:pt idx="70">
                  <c:v>1.0389610389610577</c:v>
                </c:pt>
                <c:pt idx="71">
                  <c:v>0.4079484142650337</c:v>
                </c:pt>
                <c:pt idx="72">
                  <c:v>-12.820512820512816</c:v>
                </c:pt>
                <c:pt idx="73">
                  <c:v>-32.31707317073171</c:v>
                </c:pt>
                <c:pt idx="74">
                  <c:v>-9.0342679127725756</c:v>
                </c:pt>
                <c:pt idx="75">
                  <c:v>-5.1792828685258927</c:v>
                </c:pt>
                <c:pt idx="76">
                  <c:v>-0.24077046548957348</c:v>
                </c:pt>
                <c:pt idx="77">
                  <c:v>-2.1667760998030188</c:v>
                </c:pt>
                <c:pt idx="78">
                  <c:v>-2.8738431563565592</c:v>
                </c:pt>
                <c:pt idx="79">
                  <c:v>4.4876886417791795</c:v>
                </c:pt>
                <c:pt idx="80">
                  <c:v>3.6378120021242673</c:v>
                </c:pt>
                <c:pt idx="90">
                  <c:v>-53.921568627449524</c:v>
                </c:pt>
                <c:pt idx="91">
                  <c:v>-38.095238095240383</c:v>
                </c:pt>
                <c:pt idx="92">
                  <c:v>-36.217948717949334</c:v>
                </c:pt>
                <c:pt idx="93">
                  <c:v>-10.131332082551911</c:v>
                </c:pt>
                <c:pt idx="94">
                  <c:v>-31.872509960159256</c:v>
                </c:pt>
                <c:pt idx="95">
                  <c:v>1.8530774321639254</c:v>
                </c:pt>
                <c:pt idx="96">
                  <c:v>0.59186189889028962</c:v>
                </c:pt>
                <c:pt idx="97">
                  <c:v>1.1604641856743196</c:v>
                </c:pt>
                <c:pt idx="98">
                  <c:v>-0.21287919105908007</c:v>
                </c:pt>
                <c:pt idx="99">
                  <c:v>-17.647058823512367</c:v>
                </c:pt>
                <c:pt idx="100">
                  <c:v>0.64102564104160553</c:v>
                </c:pt>
                <c:pt idx="101">
                  <c:v>-3.3950617284008984</c:v>
                </c:pt>
                <c:pt idx="102">
                  <c:v>0.38461538461372763</c:v>
                </c:pt>
                <c:pt idx="103">
                  <c:v>1.2343699903819549</c:v>
                </c:pt>
                <c:pt idx="104">
                  <c:v>1.0666666666656055</c:v>
                </c:pt>
                <c:pt idx="105">
                  <c:v>-0.54455445544606162</c:v>
                </c:pt>
                <c:pt idx="106">
                  <c:v>0.3003604325193121</c:v>
                </c:pt>
                <c:pt idx="107">
                  <c:v>-0.64771976206214499</c:v>
                </c:pt>
                <c:pt idx="135">
                  <c:v>-11.764705882352942</c:v>
                </c:pt>
                <c:pt idx="136">
                  <c:v>4.5454545454545396</c:v>
                </c:pt>
                <c:pt idx="137">
                  <c:v>-1.4492753623188419</c:v>
                </c:pt>
                <c:pt idx="138">
                  <c:v>3.7848605577689223</c:v>
                </c:pt>
                <c:pt idx="139">
                  <c:v>0</c:v>
                </c:pt>
                <c:pt idx="140">
                  <c:v>1.1154855643044481</c:v>
                </c:pt>
                <c:pt idx="141">
                  <c:v>-1.1716881874701137</c:v>
                </c:pt>
                <c:pt idx="142">
                  <c:v>2.3330009970089818</c:v>
                </c:pt>
                <c:pt idx="143">
                  <c:v>1.7904110869303891</c:v>
                </c:pt>
                <c:pt idx="153">
                  <c:v>-19.811320754716977</c:v>
                </c:pt>
                <c:pt idx="154">
                  <c:v>-16.107382550335565</c:v>
                </c:pt>
                <c:pt idx="155">
                  <c:v>-9.5975232198142475</c:v>
                </c:pt>
                <c:pt idx="156">
                  <c:v>11.155378486055778</c:v>
                </c:pt>
                <c:pt idx="157">
                  <c:v>7.1371291098636656</c:v>
                </c:pt>
                <c:pt idx="158">
                  <c:v>-3.5783994795055332</c:v>
                </c:pt>
                <c:pt idx="159">
                  <c:v>1.1749999999999954</c:v>
                </c:pt>
                <c:pt idx="160">
                  <c:v>1.2602520504100763</c:v>
                </c:pt>
                <c:pt idx="161">
                  <c:v>0.79882838503528231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(0.59%)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Results!$AA$4:$AA$165</c:f>
              <c:numCache>
                <c:formatCode>0.00</c:formatCode>
                <c:ptCount val="162"/>
                <c:pt idx="0">
                  <c:v>0.59186189889028962</c:v>
                </c:pt>
                <c:pt idx="1">
                  <c:v>0.59186189889028962</c:v>
                </c:pt>
                <c:pt idx="2">
                  <c:v>0.59186189889028962</c:v>
                </c:pt>
                <c:pt idx="3">
                  <c:v>0.59186189889028962</c:v>
                </c:pt>
                <c:pt idx="4">
                  <c:v>0.59186189889028962</c:v>
                </c:pt>
                <c:pt idx="5">
                  <c:v>0.59186189889028962</c:v>
                </c:pt>
                <c:pt idx="6">
                  <c:v>0.59186189889028962</c:v>
                </c:pt>
                <c:pt idx="7">
                  <c:v>0.59186189889028962</c:v>
                </c:pt>
                <c:pt idx="8">
                  <c:v>0.59186189889028962</c:v>
                </c:pt>
                <c:pt idx="9">
                  <c:v>0.59186189889028962</c:v>
                </c:pt>
                <c:pt idx="10">
                  <c:v>0.59186189889028962</c:v>
                </c:pt>
                <c:pt idx="11">
                  <c:v>0.59186189889028962</c:v>
                </c:pt>
                <c:pt idx="12">
                  <c:v>0.59186189889028962</c:v>
                </c:pt>
                <c:pt idx="13">
                  <c:v>0.59186189889028962</c:v>
                </c:pt>
                <c:pt idx="14">
                  <c:v>0.59186189889028962</c:v>
                </c:pt>
                <c:pt idx="15">
                  <c:v>0.59186189889028962</c:v>
                </c:pt>
                <c:pt idx="16">
                  <c:v>0.59186189889028962</c:v>
                </c:pt>
                <c:pt idx="17">
                  <c:v>0.59186189889028962</c:v>
                </c:pt>
                <c:pt idx="18">
                  <c:v>0.59186189889028962</c:v>
                </c:pt>
                <c:pt idx="19">
                  <c:v>0.59186189889028962</c:v>
                </c:pt>
                <c:pt idx="20">
                  <c:v>0.59186189889028962</c:v>
                </c:pt>
                <c:pt idx="21">
                  <c:v>0.59186189889028962</c:v>
                </c:pt>
                <c:pt idx="22">
                  <c:v>0.59186189889028962</c:v>
                </c:pt>
                <c:pt idx="23">
                  <c:v>0.59186189889028962</c:v>
                </c:pt>
                <c:pt idx="24">
                  <c:v>0.59186189889028962</c:v>
                </c:pt>
                <c:pt idx="25">
                  <c:v>0.59186189889028962</c:v>
                </c:pt>
                <c:pt idx="26">
                  <c:v>0.59186189889028962</c:v>
                </c:pt>
                <c:pt idx="27">
                  <c:v>0.59186189889028962</c:v>
                </c:pt>
                <c:pt idx="28">
                  <c:v>0.59186189889028962</c:v>
                </c:pt>
                <c:pt idx="29">
                  <c:v>0.59186189889028962</c:v>
                </c:pt>
                <c:pt idx="30">
                  <c:v>0.59186189889028962</c:v>
                </c:pt>
                <c:pt idx="31">
                  <c:v>0.59186189889028962</c:v>
                </c:pt>
                <c:pt idx="32">
                  <c:v>0.59186189889028962</c:v>
                </c:pt>
                <c:pt idx="33">
                  <c:v>0.59186189889028962</c:v>
                </c:pt>
                <c:pt idx="34">
                  <c:v>0.59186189889028962</c:v>
                </c:pt>
                <c:pt idx="35">
                  <c:v>0.59186189889028962</c:v>
                </c:pt>
                <c:pt idx="36">
                  <c:v>0.59186189889028962</c:v>
                </c:pt>
                <c:pt idx="37">
                  <c:v>0.59186189889028962</c:v>
                </c:pt>
                <c:pt idx="38">
                  <c:v>0.59186189889028962</c:v>
                </c:pt>
                <c:pt idx="39">
                  <c:v>0.59186189889028962</c:v>
                </c:pt>
                <c:pt idx="40">
                  <c:v>0.59186189889028962</c:v>
                </c:pt>
                <c:pt idx="41">
                  <c:v>0.59186189889028962</c:v>
                </c:pt>
                <c:pt idx="42">
                  <c:v>0.59186189889028962</c:v>
                </c:pt>
                <c:pt idx="43">
                  <c:v>0.59186189889028962</c:v>
                </c:pt>
                <c:pt idx="44">
                  <c:v>0.59186189889028962</c:v>
                </c:pt>
                <c:pt idx="45">
                  <c:v>0.59186189889028962</c:v>
                </c:pt>
                <c:pt idx="46">
                  <c:v>0.59186189889028962</c:v>
                </c:pt>
                <c:pt idx="47">
                  <c:v>0.59186189889028962</c:v>
                </c:pt>
                <c:pt idx="48">
                  <c:v>0.59186189889028962</c:v>
                </c:pt>
                <c:pt idx="49">
                  <c:v>0.59186189889028962</c:v>
                </c:pt>
                <c:pt idx="50">
                  <c:v>0.59186189889028962</c:v>
                </c:pt>
                <c:pt idx="51">
                  <c:v>0.59186189889028962</c:v>
                </c:pt>
                <c:pt idx="52">
                  <c:v>0.59186189889028962</c:v>
                </c:pt>
                <c:pt idx="53">
                  <c:v>0.59186189889028962</c:v>
                </c:pt>
                <c:pt idx="54">
                  <c:v>0.59186189889028962</c:v>
                </c:pt>
                <c:pt idx="55">
                  <c:v>0.59186189889028962</c:v>
                </c:pt>
                <c:pt idx="56">
                  <c:v>0.59186189889028962</c:v>
                </c:pt>
                <c:pt idx="57">
                  <c:v>0.59186189889028962</c:v>
                </c:pt>
                <c:pt idx="58">
                  <c:v>0.59186189889028962</c:v>
                </c:pt>
                <c:pt idx="59">
                  <c:v>0.59186189889028962</c:v>
                </c:pt>
                <c:pt idx="60">
                  <c:v>0.59186189889028962</c:v>
                </c:pt>
                <c:pt idx="61">
                  <c:v>0.59186189889028962</c:v>
                </c:pt>
                <c:pt idx="62">
                  <c:v>0.59186189889028962</c:v>
                </c:pt>
                <c:pt idx="63">
                  <c:v>0.59186189889028962</c:v>
                </c:pt>
                <c:pt idx="64">
                  <c:v>0.59186189889028962</c:v>
                </c:pt>
                <c:pt idx="65">
                  <c:v>0.59186189889028962</c:v>
                </c:pt>
                <c:pt idx="66">
                  <c:v>0.59186189889028962</c:v>
                </c:pt>
                <c:pt idx="67">
                  <c:v>0.59186189889028962</c:v>
                </c:pt>
                <c:pt idx="68">
                  <c:v>0.59186189889028962</c:v>
                </c:pt>
                <c:pt idx="69">
                  <c:v>0.59186189889028962</c:v>
                </c:pt>
                <c:pt idx="70">
                  <c:v>0.59186189889028962</c:v>
                </c:pt>
                <c:pt idx="71">
                  <c:v>0.59186189889028962</c:v>
                </c:pt>
                <c:pt idx="72">
                  <c:v>0.59186189889028962</c:v>
                </c:pt>
                <c:pt idx="73">
                  <c:v>0.59186189889028962</c:v>
                </c:pt>
                <c:pt idx="74">
                  <c:v>0.59186189889028962</c:v>
                </c:pt>
                <c:pt idx="75">
                  <c:v>0.59186189889028962</c:v>
                </c:pt>
                <c:pt idx="76">
                  <c:v>0.59186189889028962</c:v>
                </c:pt>
                <c:pt idx="77">
                  <c:v>0.59186189889028962</c:v>
                </c:pt>
                <c:pt idx="78">
                  <c:v>0.59186189889028962</c:v>
                </c:pt>
                <c:pt idx="79">
                  <c:v>0.59186189889028962</c:v>
                </c:pt>
                <c:pt idx="80">
                  <c:v>0.59186189889028962</c:v>
                </c:pt>
                <c:pt idx="81">
                  <c:v>0.59186189889028962</c:v>
                </c:pt>
                <c:pt idx="82">
                  <c:v>0.59186189889028962</c:v>
                </c:pt>
                <c:pt idx="83">
                  <c:v>0.59186189889028962</c:v>
                </c:pt>
                <c:pt idx="84">
                  <c:v>0.59186189889028962</c:v>
                </c:pt>
                <c:pt idx="85">
                  <c:v>0.59186189889028962</c:v>
                </c:pt>
                <c:pt idx="86">
                  <c:v>0.59186189889028962</c:v>
                </c:pt>
                <c:pt idx="87">
                  <c:v>0.59186189889028962</c:v>
                </c:pt>
                <c:pt idx="88">
                  <c:v>0.59186189889028962</c:v>
                </c:pt>
                <c:pt idx="89">
                  <c:v>0.59186189889028962</c:v>
                </c:pt>
                <c:pt idx="90">
                  <c:v>0.59186189889028962</c:v>
                </c:pt>
                <c:pt idx="91">
                  <c:v>0.59186189889028962</c:v>
                </c:pt>
                <c:pt idx="92">
                  <c:v>0.59186189889028962</c:v>
                </c:pt>
                <c:pt idx="93">
                  <c:v>0.59186189889028962</c:v>
                </c:pt>
                <c:pt idx="94">
                  <c:v>0.59186189889028962</c:v>
                </c:pt>
                <c:pt idx="95">
                  <c:v>0.59186189889028962</c:v>
                </c:pt>
                <c:pt idx="96">
                  <c:v>0.59186189889028962</c:v>
                </c:pt>
                <c:pt idx="97">
                  <c:v>0.59186189889028962</c:v>
                </c:pt>
                <c:pt idx="98">
                  <c:v>0.59186189889028962</c:v>
                </c:pt>
                <c:pt idx="99">
                  <c:v>0.59186189889028962</c:v>
                </c:pt>
                <c:pt idx="100">
                  <c:v>0.59186189889028962</c:v>
                </c:pt>
                <c:pt idx="101">
                  <c:v>0.59186189889028962</c:v>
                </c:pt>
                <c:pt idx="102">
                  <c:v>0.59186189889028962</c:v>
                </c:pt>
                <c:pt idx="103">
                  <c:v>0.59186189889028962</c:v>
                </c:pt>
                <c:pt idx="104">
                  <c:v>0.59186189889028962</c:v>
                </c:pt>
                <c:pt idx="105">
                  <c:v>0.59186189889028962</c:v>
                </c:pt>
                <c:pt idx="106">
                  <c:v>0.59186189889028962</c:v>
                </c:pt>
                <c:pt idx="107">
                  <c:v>0.59186189889028962</c:v>
                </c:pt>
                <c:pt idx="108">
                  <c:v>0.59186189889028962</c:v>
                </c:pt>
                <c:pt idx="109">
                  <c:v>0.59186189889028962</c:v>
                </c:pt>
                <c:pt idx="110">
                  <c:v>0.59186189889028962</c:v>
                </c:pt>
                <c:pt idx="111">
                  <c:v>0.59186189889028962</c:v>
                </c:pt>
                <c:pt idx="112">
                  <c:v>0.59186189889028962</c:v>
                </c:pt>
                <c:pt idx="113">
                  <c:v>0.59186189889028962</c:v>
                </c:pt>
                <c:pt idx="114">
                  <c:v>0.59186189889028962</c:v>
                </c:pt>
                <c:pt idx="115">
                  <c:v>0.59186189889028962</c:v>
                </c:pt>
                <c:pt idx="116">
                  <c:v>0.59186189889028962</c:v>
                </c:pt>
                <c:pt idx="117">
                  <c:v>0.59186189889028962</c:v>
                </c:pt>
                <c:pt idx="118">
                  <c:v>0.59186189889028962</c:v>
                </c:pt>
                <c:pt idx="119">
                  <c:v>0.59186189889028962</c:v>
                </c:pt>
                <c:pt idx="120">
                  <c:v>0.59186189889028962</c:v>
                </c:pt>
                <c:pt idx="121">
                  <c:v>0.59186189889028962</c:v>
                </c:pt>
                <c:pt idx="122">
                  <c:v>0.59186189889028962</c:v>
                </c:pt>
                <c:pt idx="123">
                  <c:v>0.59186189889028962</c:v>
                </c:pt>
                <c:pt idx="124">
                  <c:v>0.59186189889028962</c:v>
                </c:pt>
                <c:pt idx="125">
                  <c:v>0.59186189889028962</c:v>
                </c:pt>
                <c:pt idx="126">
                  <c:v>0.59186189889028962</c:v>
                </c:pt>
                <c:pt idx="127">
                  <c:v>0.59186189889028962</c:v>
                </c:pt>
                <c:pt idx="128">
                  <c:v>0.59186189889028962</c:v>
                </c:pt>
                <c:pt idx="129">
                  <c:v>0.59186189889028962</c:v>
                </c:pt>
                <c:pt idx="130">
                  <c:v>0.59186189889028962</c:v>
                </c:pt>
                <c:pt idx="131">
                  <c:v>0.59186189889028962</c:v>
                </c:pt>
                <c:pt idx="132">
                  <c:v>0.59186189889028962</c:v>
                </c:pt>
                <c:pt idx="133">
                  <c:v>0.59186189889028962</c:v>
                </c:pt>
                <c:pt idx="134">
                  <c:v>0.59186189889028962</c:v>
                </c:pt>
                <c:pt idx="135">
                  <c:v>0.59186189889028962</c:v>
                </c:pt>
                <c:pt idx="136">
                  <c:v>0.59186189889028962</c:v>
                </c:pt>
                <c:pt idx="137">
                  <c:v>0.59186189889028962</c:v>
                </c:pt>
                <c:pt idx="138">
                  <c:v>0.59186189889028962</c:v>
                </c:pt>
                <c:pt idx="139">
                  <c:v>0.59186189889028962</c:v>
                </c:pt>
                <c:pt idx="140">
                  <c:v>0.59186189889028962</c:v>
                </c:pt>
                <c:pt idx="141">
                  <c:v>0.59186189889028962</c:v>
                </c:pt>
                <c:pt idx="142">
                  <c:v>0.59186189889028962</c:v>
                </c:pt>
                <c:pt idx="143">
                  <c:v>0.59186189889028962</c:v>
                </c:pt>
                <c:pt idx="144">
                  <c:v>0.59186189889028962</c:v>
                </c:pt>
                <c:pt idx="145">
                  <c:v>0.59186189889028962</c:v>
                </c:pt>
                <c:pt idx="146">
                  <c:v>0.59186189889028962</c:v>
                </c:pt>
                <c:pt idx="147">
                  <c:v>0.59186189889028962</c:v>
                </c:pt>
                <c:pt idx="148">
                  <c:v>0.59186189889028962</c:v>
                </c:pt>
                <c:pt idx="149">
                  <c:v>0.59186189889028962</c:v>
                </c:pt>
                <c:pt idx="150">
                  <c:v>0.59186189889028962</c:v>
                </c:pt>
                <c:pt idx="151">
                  <c:v>0.59186189889028962</c:v>
                </c:pt>
                <c:pt idx="152">
                  <c:v>0.59186189889028962</c:v>
                </c:pt>
                <c:pt idx="153">
                  <c:v>0.59186189889028962</c:v>
                </c:pt>
                <c:pt idx="154">
                  <c:v>0.59186189889028962</c:v>
                </c:pt>
                <c:pt idx="155">
                  <c:v>0.59186189889028962</c:v>
                </c:pt>
                <c:pt idx="156">
                  <c:v>0.59186189889028962</c:v>
                </c:pt>
                <c:pt idx="157">
                  <c:v>0.59186189889028962</c:v>
                </c:pt>
                <c:pt idx="158">
                  <c:v>0.59186189889028962</c:v>
                </c:pt>
                <c:pt idx="159">
                  <c:v>0.59186189889028962</c:v>
                </c:pt>
                <c:pt idx="160">
                  <c:v>0.59186189889028962</c:v>
                </c:pt>
                <c:pt idx="161">
                  <c:v>0.59186189889028962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Results!$AB$4:$AB$165</c:f>
              <c:numCache>
                <c:formatCode>0.00</c:formatCode>
                <c:ptCount val="162"/>
                <c:pt idx="0">
                  <c:v>-4.40813810110971</c:v>
                </c:pt>
                <c:pt idx="1">
                  <c:v>-4.40813810110971</c:v>
                </c:pt>
                <c:pt idx="2">
                  <c:v>-4.40813810110971</c:v>
                </c:pt>
                <c:pt idx="3">
                  <c:v>-4.40813810110971</c:v>
                </c:pt>
                <c:pt idx="4">
                  <c:v>-4.40813810110971</c:v>
                </c:pt>
                <c:pt idx="5">
                  <c:v>-4.40813810110971</c:v>
                </c:pt>
                <c:pt idx="6">
                  <c:v>-4.40813810110971</c:v>
                </c:pt>
                <c:pt idx="7">
                  <c:v>-4.40813810110971</c:v>
                </c:pt>
                <c:pt idx="8">
                  <c:v>-4.40813810110971</c:v>
                </c:pt>
                <c:pt idx="9">
                  <c:v>-4.40813810110971</c:v>
                </c:pt>
                <c:pt idx="10">
                  <c:v>-4.40813810110971</c:v>
                </c:pt>
                <c:pt idx="11">
                  <c:v>-4.40813810110971</c:v>
                </c:pt>
                <c:pt idx="12">
                  <c:v>-4.40813810110971</c:v>
                </c:pt>
                <c:pt idx="13">
                  <c:v>-4.40813810110971</c:v>
                </c:pt>
                <c:pt idx="14">
                  <c:v>-4.40813810110971</c:v>
                </c:pt>
                <c:pt idx="15">
                  <c:v>-4.40813810110971</c:v>
                </c:pt>
                <c:pt idx="16">
                  <c:v>-4.40813810110971</c:v>
                </c:pt>
                <c:pt idx="17">
                  <c:v>-4.40813810110971</c:v>
                </c:pt>
                <c:pt idx="18">
                  <c:v>-4.40813810110971</c:v>
                </c:pt>
                <c:pt idx="19">
                  <c:v>-4.40813810110971</c:v>
                </c:pt>
                <c:pt idx="20">
                  <c:v>-4.40813810110971</c:v>
                </c:pt>
                <c:pt idx="21">
                  <c:v>-4.40813810110971</c:v>
                </c:pt>
                <c:pt idx="22">
                  <c:v>-4.40813810110971</c:v>
                </c:pt>
                <c:pt idx="23">
                  <c:v>-4.40813810110971</c:v>
                </c:pt>
                <c:pt idx="24">
                  <c:v>-4.40813810110971</c:v>
                </c:pt>
                <c:pt idx="25">
                  <c:v>-4.40813810110971</c:v>
                </c:pt>
                <c:pt idx="26">
                  <c:v>-4.40813810110971</c:v>
                </c:pt>
                <c:pt idx="27">
                  <c:v>-4.40813810110971</c:v>
                </c:pt>
                <c:pt idx="28">
                  <c:v>-4.40813810110971</c:v>
                </c:pt>
                <c:pt idx="29">
                  <c:v>-4.40813810110971</c:v>
                </c:pt>
                <c:pt idx="30">
                  <c:v>-4.40813810110971</c:v>
                </c:pt>
                <c:pt idx="31">
                  <c:v>-4.40813810110971</c:v>
                </c:pt>
                <c:pt idx="32">
                  <c:v>-4.40813810110971</c:v>
                </c:pt>
                <c:pt idx="33">
                  <c:v>-4.40813810110971</c:v>
                </c:pt>
                <c:pt idx="34">
                  <c:v>-4.40813810110971</c:v>
                </c:pt>
                <c:pt idx="35">
                  <c:v>-4.40813810110971</c:v>
                </c:pt>
                <c:pt idx="36">
                  <c:v>-4.40813810110971</c:v>
                </c:pt>
                <c:pt idx="37">
                  <c:v>-4.40813810110971</c:v>
                </c:pt>
                <c:pt idx="38">
                  <c:v>-4.40813810110971</c:v>
                </c:pt>
                <c:pt idx="39">
                  <c:v>-4.40813810110971</c:v>
                </c:pt>
                <c:pt idx="40">
                  <c:v>-4.40813810110971</c:v>
                </c:pt>
                <c:pt idx="41">
                  <c:v>-4.40813810110971</c:v>
                </c:pt>
                <c:pt idx="42">
                  <c:v>-4.40813810110971</c:v>
                </c:pt>
                <c:pt idx="43">
                  <c:v>-4.40813810110971</c:v>
                </c:pt>
                <c:pt idx="44">
                  <c:v>-4.40813810110971</c:v>
                </c:pt>
                <c:pt idx="45">
                  <c:v>-4.40813810110971</c:v>
                </c:pt>
                <c:pt idx="46">
                  <c:v>-4.40813810110971</c:v>
                </c:pt>
                <c:pt idx="47">
                  <c:v>-4.40813810110971</c:v>
                </c:pt>
                <c:pt idx="48">
                  <c:v>-4.40813810110971</c:v>
                </c:pt>
                <c:pt idx="49">
                  <c:v>-4.40813810110971</c:v>
                </c:pt>
                <c:pt idx="50">
                  <c:v>-4.40813810110971</c:v>
                </c:pt>
                <c:pt idx="51">
                  <c:v>-4.40813810110971</c:v>
                </c:pt>
                <c:pt idx="52">
                  <c:v>-4.40813810110971</c:v>
                </c:pt>
                <c:pt idx="53">
                  <c:v>-4.40813810110971</c:v>
                </c:pt>
                <c:pt idx="54">
                  <c:v>-4.40813810110971</c:v>
                </c:pt>
                <c:pt idx="55">
                  <c:v>-4.40813810110971</c:v>
                </c:pt>
                <c:pt idx="56">
                  <c:v>-4.40813810110971</c:v>
                </c:pt>
                <c:pt idx="57">
                  <c:v>-4.40813810110971</c:v>
                </c:pt>
                <c:pt idx="58">
                  <c:v>-4.40813810110971</c:v>
                </c:pt>
                <c:pt idx="59">
                  <c:v>-4.40813810110971</c:v>
                </c:pt>
                <c:pt idx="60">
                  <c:v>-4.40813810110971</c:v>
                </c:pt>
                <c:pt idx="61">
                  <c:v>-4.40813810110971</c:v>
                </c:pt>
                <c:pt idx="62">
                  <c:v>-4.40813810110971</c:v>
                </c:pt>
                <c:pt idx="63">
                  <c:v>-4.40813810110971</c:v>
                </c:pt>
                <c:pt idx="64">
                  <c:v>-4.40813810110971</c:v>
                </c:pt>
                <c:pt idx="65">
                  <c:v>-4.40813810110971</c:v>
                </c:pt>
                <c:pt idx="66">
                  <c:v>-4.40813810110971</c:v>
                </c:pt>
                <c:pt idx="67">
                  <c:v>-4.40813810110971</c:v>
                </c:pt>
                <c:pt idx="68">
                  <c:v>-4.40813810110971</c:v>
                </c:pt>
                <c:pt idx="69">
                  <c:v>-4.40813810110971</c:v>
                </c:pt>
                <c:pt idx="70">
                  <c:v>-4.40813810110971</c:v>
                </c:pt>
                <c:pt idx="71">
                  <c:v>-4.40813810110971</c:v>
                </c:pt>
                <c:pt idx="72">
                  <c:v>-4.40813810110971</c:v>
                </c:pt>
                <c:pt idx="73">
                  <c:v>-4.40813810110971</c:v>
                </c:pt>
                <c:pt idx="74">
                  <c:v>-4.40813810110971</c:v>
                </c:pt>
                <c:pt idx="75">
                  <c:v>-4.40813810110971</c:v>
                </c:pt>
                <c:pt idx="76">
                  <c:v>-4.40813810110971</c:v>
                </c:pt>
                <c:pt idx="77">
                  <c:v>-4.40813810110971</c:v>
                </c:pt>
                <c:pt idx="78">
                  <c:v>-4.40813810110971</c:v>
                </c:pt>
                <c:pt idx="79">
                  <c:v>-4.40813810110971</c:v>
                </c:pt>
                <c:pt idx="80">
                  <c:v>-4.40813810110971</c:v>
                </c:pt>
                <c:pt idx="81">
                  <c:v>-4.40813810110971</c:v>
                </c:pt>
                <c:pt idx="82">
                  <c:v>-4.40813810110971</c:v>
                </c:pt>
                <c:pt idx="83">
                  <c:v>-4.40813810110971</c:v>
                </c:pt>
                <c:pt idx="84">
                  <c:v>-4.40813810110971</c:v>
                </c:pt>
                <c:pt idx="85">
                  <c:v>-4.40813810110971</c:v>
                </c:pt>
                <c:pt idx="86">
                  <c:v>-4.40813810110971</c:v>
                </c:pt>
                <c:pt idx="87">
                  <c:v>-4.40813810110971</c:v>
                </c:pt>
                <c:pt idx="88">
                  <c:v>-4.40813810110971</c:v>
                </c:pt>
                <c:pt idx="89">
                  <c:v>-4.40813810110971</c:v>
                </c:pt>
                <c:pt idx="90">
                  <c:v>-4.40813810110971</c:v>
                </c:pt>
                <c:pt idx="91">
                  <c:v>-4.40813810110971</c:v>
                </c:pt>
                <c:pt idx="92">
                  <c:v>-4.40813810110971</c:v>
                </c:pt>
                <c:pt idx="93">
                  <c:v>-4.40813810110971</c:v>
                </c:pt>
                <c:pt idx="94">
                  <c:v>-4.40813810110971</c:v>
                </c:pt>
                <c:pt idx="95">
                  <c:v>-4.40813810110971</c:v>
                </c:pt>
                <c:pt idx="96">
                  <c:v>-4.40813810110971</c:v>
                </c:pt>
                <c:pt idx="97">
                  <c:v>-4.40813810110971</c:v>
                </c:pt>
                <c:pt idx="98">
                  <c:v>-4.40813810110971</c:v>
                </c:pt>
                <c:pt idx="99">
                  <c:v>-4.40813810110971</c:v>
                </c:pt>
                <c:pt idx="100">
                  <c:v>-4.40813810110971</c:v>
                </c:pt>
                <c:pt idx="101">
                  <c:v>-4.40813810110971</c:v>
                </c:pt>
                <c:pt idx="102">
                  <c:v>-4.40813810110971</c:v>
                </c:pt>
                <c:pt idx="103">
                  <c:v>-4.40813810110971</c:v>
                </c:pt>
                <c:pt idx="104">
                  <c:v>-4.40813810110971</c:v>
                </c:pt>
                <c:pt idx="105">
                  <c:v>-4.40813810110971</c:v>
                </c:pt>
                <c:pt idx="106">
                  <c:v>-4.40813810110971</c:v>
                </c:pt>
                <c:pt idx="107">
                  <c:v>-4.40813810110971</c:v>
                </c:pt>
                <c:pt idx="108">
                  <c:v>-4.40813810110971</c:v>
                </c:pt>
                <c:pt idx="109">
                  <c:v>-4.40813810110971</c:v>
                </c:pt>
                <c:pt idx="110">
                  <c:v>-4.40813810110971</c:v>
                </c:pt>
                <c:pt idx="111">
                  <c:v>-4.40813810110971</c:v>
                </c:pt>
                <c:pt idx="112">
                  <c:v>-4.40813810110971</c:v>
                </c:pt>
                <c:pt idx="113">
                  <c:v>-4.40813810110971</c:v>
                </c:pt>
                <c:pt idx="114">
                  <c:v>-4.40813810110971</c:v>
                </c:pt>
                <c:pt idx="115">
                  <c:v>-4.40813810110971</c:v>
                </c:pt>
                <c:pt idx="116">
                  <c:v>-4.40813810110971</c:v>
                </c:pt>
                <c:pt idx="117">
                  <c:v>-4.40813810110971</c:v>
                </c:pt>
                <c:pt idx="118">
                  <c:v>-4.40813810110971</c:v>
                </c:pt>
                <c:pt idx="119">
                  <c:v>-4.40813810110971</c:v>
                </c:pt>
                <c:pt idx="120">
                  <c:v>-4.40813810110971</c:v>
                </c:pt>
                <c:pt idx="121">
                  <c:v>-4.40813810110971</c:v>
                </c:pt>
                <c:pt idx="122">
                  <c:v>-4.40813810110971</c:v>
                </c:pt>
                <c:pt idx="123">
                  <c:v>-4.40813810110971</c:v>
                </c:pt>
                <c:pt idx="124">
                  <c:v>-4.40813810110971</c:v>
                </c:pt>
                <c:pt idx="125">
                  <c:v>-4.40813810110971</c:v>
                </c:pt>
                <c:pt idx="126">
                  <c:v>-4.40813810110971</c:v>
                </c:pt>
                <c:pt idx="127">
                  <c:v>-4.40813810110971</c:v>
                </c:pt>
                <c:pt idx="128">
                  <c:v>-4.40813810110971</c:v>
                </c:pt>
                <c:pt idx="129">
                  <c:v>-4.40813810110971</c:v>
                </c:pt>
                <c:pt idx="130">
                  <c:v>-4.40813810110971</c:v>
                </c:pt>
                <c:pt idx="131">
                  <c:v>-4.40813810110971</c:v>
                </c:pt>
                <c:pt idx="132">
                  <c:v>-4.40813810110971</c:v>
                </c:pt>
                <c:pt idx="133">
                  <c:v>-4.40813810110971</c:v>
                </c:pt>
                <c:pt idx="134">
                  <c:v>-4.40813810110971</c:v>
                </c:pt>
                <c:pt idx="135">
                  <c:v>-4.40813810110971</c:v>
                </c:pt>
                <c:pt idx="136">
                  <c:v>-4.40813810110971</c:v>
                </c:pt>
                <c:pt idx="137">
                  <c:v>-4.40813810110971</c:v>
                </c:pt>
                <c:pt idx="138">
                  <c:v>-4.40813810110971</c:v>
                </c:pt>
                <c:pt idx="139">
                  <c:v>-4.40813810110971</c:v>
                </c:pt>
                <c:pt idx="140">
                  <c:v>-4.40813810110971</c:v>
                </c:pt>
                <c:pt idx="141">
                  <c:v>-4.40813810110971</c:v>
                </c:pt>
                <c:pt idx="142">
                  <c:v>-4.40813810110971</c:v>
                </c:pt>
                <c:pt idx="143">
                  <c:v>-4.40813810110971</c:v>
                </c:pt>
                <c:pt idx="144">
                  <c:v>-4.40813810110971</c:v>
                </c:pt>
                <c:pt idx="145">
                  <c:v>-4.40813810110971</c:v>
                </c:pt>
                <c:pt idx="146">
                  <c:v>-4.40813810110971</c:v>
                </c:pt>
                <c:pt idx="147">
                  <c:v>-4.40813810110971</c:v>
                </c:pt>
                <c:pt idx="148">
                  <c:v>-4.40813810110971</c:v>
                </c:pt>
                <c:pt idx="149">
                  <c:v>-4.40813810110971</c:v>
                </c:pt>
                <c:pt idx="150">
                  <c:v>-4.40813810110971</c:v>
                </c:pt>
                <c:pt idx="151">
                  <c:v>-4.40813810110971</c:v>
                </c:pt>
                <c:pt idx="152">
                  <c:v>-4.40813810110971</c:v>
                </c:pt>
                <c:pt idx="153">
                  <c:v>-4.40813810110971</c:v>
                </c:pt>
                <c:pt idx="154">
                  <c:v>-4.40813810110971</c:v>
                </c:pt>
                <c:pt idx="155">
                  <c:v>-4.40813810110971</c:v>
                </c:pt>
                <c:pt idx="156">
                  <c:v>-4.40813810110971</c:v>
                </c:pt>
                <c:pt idx="157">
                  <c:v>-4.40813810110971</c:v>
                </c:pt>
                <c:pt idx="158">
                  <c:v>-4.40813810110971</c:v>
                </c:pt>
                <c:pt idx="159">
                  <c:v>-4.40813810110971</c:v>
                </c:pt>
                <c:pt idx="160">
                  <c:v>-4.40813810110971</c:v>
                </c:pt>
                <c:pt idx="161">
                  <c:v>-4.40813810110971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Results!$AC$4:$AC$165</c:f>
              <c:numCache>
                <c:formatCode>0.00</c:formatCode>
                <c:ptCount val="162"/>
                <c:pt idx="0">
                  <c:v>5.59186189889029</c:v>
                </c:pt>
                <c:pt idx="1">
                  <c:v>5.59186189889029</c:v>
                </c:pt>
                <c:pt idx="2">
                  <c:v>5.59186189889029</c:v>
                </c:pt>
                <c:pt idx="3">
                  <c:v>5.59186189889029</c:v>
                </c:pt>
                <c:pt idx="4">
                  <c:v>5.59186189889029</c:v>
                </c:pt>
                <c:pt idx="5">
                  <c:v>5.59186189889029</c:v>
                </c:pt>
                <c:pt idx="6">
                  <c:v>5.59186189889029</c:v>
                </c:pt>
                <c:pt idx="7">
                  <c:v>5.59186189889029</c:v>
                </c:pt>
                <c:pt idx="8">
                  <c:v>5.59186189889029</c:v>
                </c:pt>
                <c:pt idx="9">
                  <c:v>5.59186189889029</c:v>
                </c:pt>
                <c:pt idx="10">
                  <c:v>5.59186189889029</c:v>
                </c:pt>
                <c:pt idx="11">
                  <c:v>5.59186189889029</c:v>
                </c:pt>
                <c:pt idx="12">
                  <c:v>5.59186189889029</c:v>
                </c:pt>
                <c:pt idx="13">
                  <c:v>5.59186189889029</c:v>
                </c:pt>
                <c:pt idx="14">
                  <c:v>5.59186189889029</c:v>
                </c:pt>
                <c:pt idx="15">
                  <c:v>5.59186189889029</c:v>
                </c:pt>
                <c:pt idx="16">
                  <c:v>5.59186189889029</c:v>
                </c:pt>
                <c:pt idx="17">
                  <c:v>5.59186189889029</c:v>
                </c:pt>
                <c:pt idx="18">
                  <c:v>5.59186189889029</c:v>
                </c:pt>
                <c:pt idx="19">
                  <c:v>5.59186189889029</c:v>
                </c:pt>
                <c:pt idx="20">
                  <c:v>5.59186189889029</c:v>
                </c:pt>
                <c:pt idx="21">
                  <c:v>5.59186189889029</c:v>
                </c:pt>
                <c:pt idx="22">
                  <c:v>5.59186189889029</c:v>
                </c:pt>
                <c:pt idx="23">
                  <c:v>5.59186189889029</c:v>
                </c:pt>
                <c:pt idx="24">
                  <c:v>5.59186189889029</c:v>
                </c:pt>
                <c:pt idx="25">
                  <c:v>5.59186189889029</c:v>
                </c:pt>
                <c:pt idx="26">
                  <c:v>5.59186189889029</c:v>
                </c:pt>
                <c:pt idx="27">
                  <c:v>5.59186189889029</c:v>
                </c:pt>
                <c:pt idx="28">
                  <c:v>5.59186189889029</c:v>
                </c:pt>
                <c:pt idx="29">
                  <c:v>5.59186189889029</c:v>
                </c:pt>
                <c:pt idx="30">
                  <c:v>5.59186189889029</c:v>
                </c:pt>
                <c:pt idx="31">
                  <c:v>5.59186189889029</c:v>
                </c:pt>
                <c:pt idx="32">
                  <c:v>5.59186189889029</c:v>
                </c:pt>
                <c:pt idx="33">
                  <c:v>5.59186189889029</c:v>
                </c:pt>
                <c:pt idx="34">
                  <c:v>5.59186189889029</c:v>
                </c:pt>
                <c:pt idx="35">
                  <c:v>5.59186189889029</c:v>
                </c:pt>
                <c:pt idx="36">
                  <c:v>5.59186189889029</c:v>
                </c:pt>
                <c:pt idx="37">
                  <c:v>5.59186189889029</c:v>
                </c:pt>
                <c:pt idx="38">
                  <c:v>5.59186189889029</c:v>
                </c:pt>
                <c:pt idx="39">
                  <c:v>5.59186189889029</c:v>
                </c:pt>
                <c:pt idx="40">
                  <c:v>5.59186189889029</c:v>
                </c:pt>
                <c:pt idx="41">
                  <c:v>5.59186189889029</c:v>
                </c:pt>
                <c:pt idx="42">
                  <c:v>5.59186189889029</c:v>
                </c:pt>
                <c:pt idx="43">
                  <c:v>5.59186189889029</c:v>
                </c:pt>
                <c:pt idx="44">
                  <c:v>5.59186189889029</c:v>
                </c:pt>
                <c:pt idx="45">
                  <c:v>5.59186189889029</c:v>
                </c:pt>
                <c:pt idx="46">
                  <c:v>5.59186189889029</c:v>
                </c:pt>
                <c:pt idx="47">
                  <c:v>5.59186189889029</c:v>
                </c:pt>
                <c:pt idx="48">
                  <c:v>5.59186189889029</c:v>
                </c:pt>
                <c:pt idx="49">
                  <c:v>5.59186189889029</c:v>
                </c:pt>
                <c:pt idx="50">
                  <c:v>5.59186189889029</c:v>
                </c:pt>
                <c:pt idx="51">
                  <c:v>5.59186189889029</c:v>
                </c:pt>
                <c:pt idx="52">
                  <c:v>5.59186189889029</c:v>
                </c:pt>
                <c:pt idx="53">
                  <c:v>5.59186189889029</c:v>
                </c:pt>
                <c:pt idx="54">
                  <c:v>5.59186189889029</c:v>
                </c:pt>
                <c:pt idx="55">
                  <c:v>5.59186189889029</c:v>
                </c:pt>
                <c:pt idx="56">
                  <c:v>5.59186189889029</c:v>
                </c:pt>
                <c:pt idx="57">
                  <c:v>5.59186189889029</c:v>
                </c:pt>
                <c:pt idx="58">
                  <c:v>5.59186189889029</c:v>
                </c:pt>
                <c:pt idx="59">
                  <c:v>5.59186189889029</c:v>
                </c:pt>
                <c:pt idx="60">
                  <c:v>5.59186189889029</c:v>
                </c:pt>
                <c:pt idx="61">
                  <c:v>5.59186189889029</c:v>
                </c:pt>
                <c:pt idx="62">
                  <c:v>5.59186189889029</c:v>
                </c:pt>
                <c:pt idx="63">
                  <c:v>5.59186189889029</c:v>
                </c:pt>
                <c:pt idx="64">
                  <c:v>5.59186189889029</c:v>
                </c:pt>
                <c:pt idx="65">
                  <c:v>5.59186189889029</c:v>
                </c:pt>
                <c:pt idx="66">
                  <c:v>5.59186189889029</c:v>
                </c:pt>
                <c:pt idx="67">
                  <c:v>5.59186189889029</c:v>
                </c:pt>
                <c:pt idx="68">
                  <c:v>5.59186189889029</c:v>
                </c:pt>
                <c:pt idx="69">
                  <c:v>5.59186189889029</c:v>
                </c:pt>
                <c:pt idx="70">
                  <c:v>5.59186189889029</c:v>
                </c:pt>
                <c:pt idx="71">
                  <c:v>5.59186189889029</c:v>
                </c:pt>
                <c:pt idx="72">
                  <c:v>5.59186189889029</c:v>
                </c:pt>
                <c:pt idx="73">
                  <c:v>5.59186189889029</c:v>
                </c:pt>
                <c:pt idx="74">
                  <c:v>5.59186189889029</c:v>
                </c:pt>
                <c:pt idx="75">
                  <c:v>5.59186189889029</c:v>
                </c:pt>
                <c:pt idx="76">
                  <c:v>5.59186189889029</c:v>
                </c:pt>
                <c:pt idx="77">
                  <c:v>5.59186189889029</c:v>
                </c:pt>
                <c:pt idx="78">
                  <c:v>5.59186189889029</c:v>
                </c:pt>
                <c:pt idx="79">
                  <c:v>5.59186189889029</c:v>
                </c:pt>
                <c:pt idx="80">
                  <c:v>5.59186189889029</c:v>
                </c:pt>
                <c:pt idx="81">
                  <c:v>5.59186189889029</c:v>
                </c:pt>
                <c:pt idx="82">
                  <c:v>5.59186189889029</c:v>
                </c:pt>
                <c:pt idx="83">
                  <c:v>5.59186189889029</c:v>
                </c:pt>
                <c:pt idx="84">
                  <c:v>5.59186189889029</c:v>
                </c:pt>
                <c:pt idx="85">
                  <c:v>5.59186189889029</c:v>
                </c:pt>
                <c:pt idx="86">
                  <c:v>5.59186189889029</c:v>
                </c:pt>
                <c:pt idx="87">
                  <c:v>5.59186189889029</c:v>
                </c:pt>
                <c:pt idx="88">
                  <c:v>5.59186189889029</c:v>
                </c:pt>
                <c:pt idx="89">
                  <c:v>5.59186189889029</c:v>
                </c:pt>
                <c:pt idx="90">
                  <c:v>5.59186189889029</c:v>
                </c:pt>
                <c:pt idx="91">
                  <c:v>5.59186189889029</c:v>
                </c:pt>
                <c:pt idx="92">
                  <c:v>5.59186189889029</c:v>
                </c:pt>
                <c:pt idx="93">
                  <c:v>5.59186189889029</c:v>
                </c:pt>
                <c:pt idx="94">
                  <c:v>5.59186189889029</c:v>
                </c:pt>
                <c:pt idx="95">
                  <c:v>5.59186189889029</c:v>
                </c:pt>
                <c:pt idx="96">
                  <c:v>5.59186189889029</c:v>
                </c:pt>
                <c:pt idx="97">
                  <c:v>5.59186189889029</c:v>
                </c:pt>
                <c:pt idx="98">
                  <c:v>5.59186189889029</c:v>
                </c:pt>
                <c:pt idx="99">
                  <c:v>5.59186189889029</c:v>
                </c:pt>
                <c:pt idx="100">
                  <c:v>5.59186189889029</c:v>
                </c:pt>
                <c:pt idx="101">
                  <c:v>5.59186189889029</c:v>
                </c:pt>
                <c:pt idx="102">
                  <c:v>5.59186189889029</c:v>
                </c:pt>
                <c:pt idx="103">
                  <c:v>5.59186189889029</c:v>
                </c:pt>
                <c:pt idx="104">
                  <c:v>5.59186189889029</c:v>
                </c:pt>
                <c:pt idx="105">
                  <c:v>5.59186189889029</c:v>
                </c:pt>
                <c:pt idx="106">
                  <c:v>5.59186189889029</c:v>
                </c:pt>
                <c:pt idx="107">
                  <c:v>5.59186189889029</c:v>
                </c:pt>
                <c:pt idx="108">
                  <c:v>5.59186189889029</c:v>
                </c:pt>
                <c:pt idx="109">
                  <c:v>5.59186189889029</c:v>
                </c:pt>
                <c:pt idx="110">
                  <c:v>5.59186189889029</c:v>
                </c:pt>
                <c:pt idx="111">
                  <c:v>5.59186189889029</c:v>
                </c:pt>
                <c:pt idx="112">
                  <c:v>5.59186189889029</c:v>
                </c:pt>
                <c:pt idx="113">
                  <c:v>5.59186189889029</c:v>
                </c:pt>
                <c:pt idx="114">
                  <c:v>5.59186189889029</c:v>
                </c:pt>
                <c:pt idx="115">
                  <c:v>5.59186189889029</c:v>
                </c:pt>
                <c:pt idx="116">
                  <c:v>5.59186189889029</c:v>
                </c:pt>
                <c:pt idx="117">
                  <c:v>5.59186189889029</c:v>
                </c:pt>
                <c:pt idx="118">
                  <c:v>5.59186189889029</c:v>
                </c:pt>
                <c:pt idx="119">
                  <c:v>5.59186189889029</c:v>
                </c:pt>
                <c:pt idx="120">
                  <c:v>5.59186189889029</c:v>
                </c:pt>
                <c:pt idx="121">
                  <c:v>5.59186189889029</c:v>
                </c:pt>
                <c:pt idx="122">
                  <c:v>5.59186189889029</c:v>
                </c:pt>
                <c:pt idx="123">
                  <c:v>5.59186189889029</c:v>
                </c:pt>
                <c:pt idx="124">
                  <c:v>5.59186189889029</c:v>
                </c:pt>
                <c:pt idx="125">
                  <c:v>5.59186189889029</c:v>
                </c:pt>
                <c:pt idx="126">
                  <c:v>5.59186189889029</c:v>
                </c:pt>
                <c:pt idx="127">
                  <c:v>5.59186189889029</c:v>
                </c:pt>
                <c:pt idx="128">
                  <c:v>5.59186189889029</c:v>
                </c:pt>
                <c:pt idx="129">
                  <c:v>5.59186189889029</c:v>
                </c:pt>
                <c:pt idx="130">
                  <c:v>5.59186189889029</c:v>
                </c:pt>
                <c:pt idx="131">
                  <c:v>5.59186189889029</c:v>
                </c:pt>
                <c:pt idx="132">
                  <c:v>5.59186189889029</c:v>
                </c:pt>
                <c:pt idx="133">
                  <c:v>5.59186189889029</c:v>
                </c:pt>
                <c:pt idx="134">
                  <c:v>5.59186189889029</c:v>
                </c:pt>
                <c:pt idx="135">
                  <c:v>5.59186189889029</c:v>
                </c:pt>
                <c:pt idx="136">
                  <c:v>5.59186189889029</c:v>
                </c:pt>
                <c:pt idx="137">
                  <c:v>5.59186189889029</c:v>
                </c:pt>
                <c:pt idx="138">
                  <c:v>5.59186189889029</c:v>
                </c:pt>
                <c:pt idx="139">
                  <c:v>5.59186189889029</c:v>
                </c:pt>
                <c:pt idx="140">
                  <c:v>5.59186189889029</c:v>
                </c:pt>
                <c:pt idx="141">
                  <c:v>5.59186189889029</c:v>
                </c:pt>
                <c:pt idx="142">
                  <c:v>5.59186189889029</c:v>
                </c:pt>
                <c:pt idx="143">
                  <c:v>5.59186189889029</c:v>
                </c:pt>
                <c:pt idx="144">
                  <c:v>5.59186189889029</c:v>
                </c:pt>
                <c:pt idx="145">
                  <c:v>5.59186189889029</c:v>
                </c:pt>
                <c:pt idx="146">
                  <c:v>5.59186189889029</c:v>
                </c:pt>
                <c:pt idx="147">
                  <c:v>5.59186189889029</c:v>
                </c:pt>
                <c:pt idx="148">
                  <c:v>5.59186189889029</c:v>
                </c:pt>
                <c:pt idx="149">
                  <c:v>5.59186189889029</c:v>
                </c:pt>
                <c:pt idx="150">
                  <c:v>5.59186189889029</c:v>
                </c:pt>
                <c:pt idx="151">
                  <c:v>5.59186189889029</c:v>
                </c:pt>
                <c:pt idx="152">
                  <c:v>5.59186189889029</c:v>
                </c:pt>
                <c:pt idx="153">
                  <c:v>5.59186189889029</c:v>
                </c:pt>
                <c:pt idx="154">
                  <c:v>5.59186189889029</c:v>
                </c:pt>
                <c:pt idx="155">
                  <c:v>5.59186189889029</c:v>
                </c:pt>
                <c:pt idx="156">
                  <c:v>5.59186189889029</c:v>
                </c:pt>
                <c:pt idx="157">
                  <c:v>5.59186189889029</c:v>
                </c:pt>
                <c:pt idx="158">
                  <c:v>5.59186189889029</c:v>
                </c:pt>
                <c:pt idx="159">
                  <c:v>5.59186189889029</c:v>
                </c:pt>
                <c:pt idx="160">
                  <c:v>5.59186189889029</c:v>
                </c:pt>
                <c:pt idx="161">
                  <c:v>5.59186189889029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Results!$AD$4:$AD$165</c:f>
              <c:numCache>
                <c:formatCode>0.00</c:formatCode>
                <c:ptCount val="162"/>
                <c:pt idx="0">
                  <c:v>-11.086180917281567</c:v>
                </c:pt>
                <c:pt idx="1">
                  <c:v>-11.086180917281567</c:v>
                </c:pt>
                <c:pt idx="2">
                  <c:v>-11.086180917281567</c:v>
                </c:pt>
                <c:pt idx="3">
                  <c:v>-11.086180917281567</c:v>
                </c:pt>
                <c:pt idx="4">
                  <c:v>-11.086180917281567</c:v>
                </c:pt>
                <c:pt idx="5">
                  <c:v>-11.086180917281567</c:v>
                </c:pt>
                <c:pt idx="6">
                  <c:v>-11.086180917281567</c:v>
                </c:pt>
                <c:pt idx="7">
                  <c:v>-11.086180917281567</c:v>
                </c:pt>
                <c:pt idx="8">
                  <c:v>-11.086180917281567</c:v>
                </c:pt>
                <c:pt idx="9">
                  <c:v>-11.086180917281567</c:v>
                </c:pt>
                <c:pt idx="10">
                  <c:v>-11.086180917281567</c:v>
                </c:pt>
                <c:pt idx="11">
                  <c:v>-11.086180917281567</c:v>
                </c:pt>
                <c:pt idx="12">
                  <c:v>-11.086180917281567</c:v>
                </c:pt>
                <c:pt idx="13">
                  <c:v>-11.086180917281567</c:v>
                </c:pt>
                <c:pt idx="14">
                  <c:v>-11.086180917281567</c:v>
                </c:pt>
                <c:pt idx="15">
                  <c:v>-11.086180917281567</c:v>
                </c:pt>
                <c:pt idx="16">
                  <c:v>-11.086180917281567</c:v>
                </c:pt>
                <c:pt idx="17">
                  <c:v>-11.086180917281567</c:v>
                </c:pt>
                <c:pt idx="18">
                  <c:v>-11.086180917281567</c:v>
                </c:pt>
                <c:pt idx="19">
                  <c:v>-11.086180917281567</c:v>
                </c:pt>
                <c:pt idx="20">
                  <c:v>-11.086180917281567</c:v>
                </c:pt>
                <c:pt idx="21">
                  <c:v>-11.086180917281567</c:v>
                </c:pt>
                <c:pt idx="22">
                  <c:v>-11.086180917281567</c:v>
                </c:pt>
                <c:pt idx="23">
                  <c:v>-11.086180917281567</c:v>
                </c:pt>
                <c:pt idx="24">
                  <c:v>-11.086180917281567</c:v>
                </c:pt>
                <c:pt idx="25">
                  <c:v>-11.086180917281567</c:v>
                </c:pt>
                <c:pt idx="26">
                  <c:v>-11.086180917281567</c:v>
                </c:pt>
                <c:pt idx="27">
                  <c:v>-11.086180917281567</c:v>
                </c:pt>
                <c:pt idx="28">
                  <c:v>-11.086180917281567</c:v>
                </c:pt>
                <c:pt idx="29">
                  <c:v>-11.086180917281567</c:v>
                </c:pt>
                <c:pt idx="30">
                  <c:v>-11.086180917281567</c:v>
                </c:pt>
                <c:pt idx="31">
                  <c:v>-11.086180917281567</c:v>
                </c:pt>
                <c:pt idx="32">
                  <c:v>-11.086180917281567</c:v>
                </c:pt>
                <c:pt idx="33">
                  <c:v>-11.086180917281567</c:v>
                </c:pt>
                <c:pt idx="34">
                  <c:v>-11.086180917281567</c:v>
                </c:pt>
                <c:pt idx="35">
                  <c:v>-11.086180917281567</c:v>
                </c:pt>
                <c:pt idx="36">
                  <c:v>-11.086180917281567</c:v>
                </c:pt>
                <c:pt idx="37">
                  <c:v>-11.086180917281567</c:v>
                </c:pt>
                <c:pt idx="38">
                  <c:v>-11.086180917281567</c:v>
                </c:pt>
                <c:pt idx="39">
                  <c:v>-11.086180917281567</c:v>
                </c:pt>
                <c:pt idx="40">
                  <c:v>-11.086180917281567</c:v>
                </c:pt>
                <c:pt idx="41">
                  <c:v>-11.086180917281567</c:v>
                </c:pt>
                <c:pt idx="42">
                  <c:v>-11.086180917281567</c:v>
                </c:pt>
                <c:pt idx="43">
                  <c:v>-11.086180917281567</c:v>
                </c:pt>
                <c:pt idx="44">
                  <c:v>-11.086180917281567</c:v>
                </c:pt>
                <c:pt idx="45">
                  <c:v>-11.086180917281567</c:v>
                </c:pt>
                <c:pt idx="46">
                  <c:v>-11.086180917281567</c:v>
                </c:pt>
                <c:pt idx="47">
                  <c:v>-11.086180917281567</c:v>
                </c:pt>
                <c:pt idx="48">
                  <c:v>-11.086180917281567</c:v>
                </c:pt>
                <c:pt idx="49">
                  <c:v>-11.086180917281567</c:v>
                </c:pt>
                <c:pt idx="50">
                  <c:v>-11.086180917281567</c:v>
                </c:pt>
                <c:pt idx="51">
                  <c:v>-11.086180917281567</c:v>
                </c:pt>
                <c:pt idx="52">
                  <c:v>-11.086180917281567</c:v>
                </c:pt>
                <c:pt idx="53">
                  <c:v>-11.086180917281567</c:v>
                </c:pt>
                <c:pt idx="54">
                  <c:v>-11.086180917281567</c:v>
                </c:pt>
                <c:pt idx="55">
                  <c:v>-11.086180917281567</c:v>
                </c:pt>
                <c:pt idx="56">
                  <c:v>-11.086180917281567</c:v>
                </c:pt>
                <c:pt idx="57">
                  <c:v>-11.086180917281567</c:v>
                </c:pt>
                <c:pt idx="58">
                  <c:v>-11.086180917281567</c:v>
                </c:pt>
                <c:pt idx="59">
                  <c:v>-11.086180917281567</c:v>
                </c:pt>
                <c:pt idx="60">
                  <c:v>-11.086180917281567</c:v>
                </c:pt>
                <c:pt idx="61">
                  <c:v>-11.086180917281567</c:v>
                </c:pt>
                <c:pt idx="62">
                  <c:v>-11.086180917281567</c:v>
                </c:pt>
                <c:pt idx="63">
                  <c:v>-11.086180917281567</c:v>
                </c:pt>
                <c:pt idx="64">
                  <c:v>-11.086180917281567</c:v>
                </c:pt>
                <c:pt idx="65">
                  <c:v>-11.086180917281567</c:v>
                </c:pt>
                <c:pt idx="66">
                  <c:v>-11.086180917281567</c:v>
                </c:pt>
                <c:pt idx="67">
                  <c:v>-11.086180917281567</c:v>
                </c:pt>
                <c:pt idx="68">
                  <c:v>-11.086180917281567</c:v>
                </c:pt>
                <c:pt idx="69">
                  <c:v>-11.086180917281567</c:v>
                </c:pt>
                <c:pt idx="70">
                  <c:v>-11.086180917281567</c:v>
                </c:pt>
                <c:pt idx="71">
                  <c:v>-11.086180917281567</c:v>
                </c:pt>
                <c:pt idx="72">
                  <c:v>-11.086180917281567</c:v>
                </c:pt>
                <c:pt idx="73">
                  <c:v>-11.086180917281567</c:v>
                </c:pt>
                <c:pt idx="74">
                  <c:v>-11.086180917281567</c:v>
                </c:pt>
                <c:pt idx="75">
                  <c:v>-11.086180917281567</c:v>
                </c:pt>
                <c:pt idx="76">
                  <c:v>-11.086180917281567</c:v>
                </c:pt>
                <c:pt idx="77">
                  <c:v>-11.086180917281567</c:v>
                </c:pt>
                <c:pt idx="78">
                  <c:v>-11.086180917281567</c:v>
                </c:pt>
                <c:pt idx="79">
                  <c:v>-11.086180917281567</c:v>
                </c:pt>
                <c:pt idx="80">
                  <c:v>-11.086180917281567</c:v>
                </c:pt>
                <c:pt idx="81">
                  <c:v>-11.086180917281567</c:v>
                </c:pt>
                <c:pt idx="82">
                  <c:v>-11.086180917281567</c:v>
                </c:pt>
                <c:pt idx="83">
                  <c:v>-11.086180917281567</c:v>
                </c:pt>
                <c:pt idx="84">
                  <c:v>-11.086180917281567</c:v>
                </c:pt>
                <c:pt idx="85">
                  <c:v>-11.086180917281567</c:v>
                </c:pt>
                <c:pt idx="86">
                  <c:v>-11.086180917281567</c:v>
                </c:pt>
                <c:pt idx="87">
                  <c:v>-11.086180917281567</c:v>
                </c:pt>
                <c:pt idx="88">
                  <c:v>-11.086180917281567</c:v>
                </c:pt>
                <c:pt idx="89">
                  <c:v>-11.086180917281567</c:v>
                </c:pt>
                <c:pt idx="90">
                  <c:v>-11.086180917281567</c:v>
                </c:pt>
                <c:pt idx="91">
                  <c:v>-11.086180917281567</c:v>
                </c:pt>
                <c:pt idx="92">
                  <c:v>-11.086180917281567</c:v>
                </c:pt>
                <c:pt idx="93">
                  <c:v>-11.086180917281567</c:v>
                </c:pt>
                <c:pt idx="94">
                  <c:v>-11.086180917281567</c:v>
                </c:pt>
                <c:pt idx="95">
                  <c:v>-11.086180917281567</c:v>
                </c:pt>
                <c:pt idx="96">
                  <c:v>-11.086180917281567</c:v>
                </c:pt>
                <c:pt idx="97">
                  <c:v>-11.086180917281567</c:v>
                </c:pt>
                <c:pt idx="98">
                  <c:v>-11.086180917281567</c:v>
                </c:pt>
                <c:pt idx="99">
                  <c:v>-11.086180917281567</c:v>
                </c:pt>
                <c:pt idx="100">
                  <c:v>-11.086180917281567</c:v>
                </c:pt>
                <c:pt idx="101">
                  <c:v>-11.086180917281567</c:v>
                </c:pt>
                <c:pt idx="102">
                  <c:v>-11.086180917281567</c:v>
                </c:pt>
                <c:pt idx="103">
                  <c:v>-11.086180917281567</c:v>
                </c:pt>
                <c:pt idx="104">
                  <c:v>-11.086180917281567</c:v>
                </c:pt>
                <c:pt idx="105">
                  <c:v>-11.086180917281567</c:v>
                </c:pt>
                <c:pt idx="106">
                  <c:v>-11.086180917281567</c:v>
                </c:pt>
                <c:pt idx="107">
                  <c:v>-11.086180917281567</c:v>
                </c:pt>
                <c:pt idx="108">
                  <c:v>-11.086180917281567</c:v>
                </c:pt>
                <c:pt idx="109">
                  <c:v>-11.086180917281567</c:v>
                </c:pt>
                <c:pt idx="110">
                  <c:v>-11.086180917281567</c:v>
                </c:pt>
                <c:pt idx="111">
                  <c:v>-11.086180917281567</c:v>
                </c:pt>
                <c:pt idx="112">
                  <c:v>-11.086180917281567</c:v>
                </c:pt>
                <c:pt idx="113">
                  <c:v>-11.086180917281567</c:v>
                </c:pt>
                <c:pt idx="114">
                  <c:v>-11.086180917281567</c:v>
                </c:pt>
                <c:pt idx="115">
                  <c:v>-11.086180917281567</c:v>
                </c:pt>
                <c:pt idx="116">
                  <c:v>-11.086180917281567</c:v>
                </c:pt>
                <c:pt idx="117">
                  <c:v>-11.086180917281567</c:v>
                </c:pt>
                <c:pt idx="118">
                  <c:v>-11.086180917281567</c:v>
                </c:pt>
                <c:pt idx="119">
                  <c:v>-11.086180917281567</c:v>
                </c:pt>
                <c:pt idx="120">
                  <c:v>-11.086180917281567</c:v>
                </c:pt>
                <c:pt idx="121">
                  <c:v>-11.086180917281567</c:v>
                </c:pt>
                <c:pt idx="122">
                  <c:v>-11.086180917281567</c:v>
                </c:pt>
                <c:pt idx="123">
                  <c:v>-11.086180917281567</c:v>
                </c:pt>
                <c:pt idx="124">
                  <c:v>-11.086180917281567</c:v>
                </c:pt>
                <c:pt idx="125">
                  <c:v>-11.086180917281567</c:v>
                </c:pt>
                <c:pt idx="126">
                  <c:v>-11.086180917281567</c:v>
                </c:pt>
                <c:pt idx="127">
                  <c:v>-11.086180917281567</c:v>
                </c:pt>
                <c:pt idx="128">
                  <c:v>-11.086180917281567</c:v>
                </c:pt>
                <c:pt idx="129">
                  <c:v>-11.086180917281567</c:v>
                </c:pt>
                <c:pt idx="130">
                  <c:v>-11.086180917281567</c:v>
                </c:pt>
                <c:pt idx="131">
                  <c:v>-11.086180917281567</c:v>
                </c:pt>
                <c:pt idx="132">
                  <c:v>-11.086180917281567</c:v>
                </c:pt>
                <c:pt idx="133">
                  <c:v>-11.086180917281567</c:v>
                </c:pt>
                <c:pt idx="134">
                  <c:v>-11.086180917281567</c:v>
                </c:pt>
                <c:pt idx="135">
                  <c:v>-11.086180917281567</c:v>
                </c:pt>
                <c:pt idx="136">
                  <c:v>-11.086180917281567</c:v>
                </c:pt>
                <c:pt idx="137">
                  <c:v>-11.086180917281567</c:v>
                </c:pt>
                <c:pt idx="138">
                  <c:v>-11.086180917281567</c:v>
                </c:pt>
                <c:pt idx="139">
                  <c:v>-11.086180917281567</c:v>
                </c:pt>
                <c:pt idx="140">
                  <c:v>-11.086180917281567</c:v>
                </c:pt>
                <c:pt idx="141">
                  <c:v>-11.086180917281567</c:v>
                </c:pt>
                <c:pt idx="142">
                  <c:v>-11.086180917281567</c:v>
                </c:pt>
                <c:pt idx="143">
                  <c:v>-11.086180917281567</c:v>
                </c:pt>
                <c:pt idx="144">
                  <c:v>-11.086180917281567</c:v>
                </c:pt>
                <c:pt idx="145">
                  <c:v>-11.086180917281567</c:v>
                </c:pt>
                <c:pt idx="146">
                  <c:v>-11.086180917281567</c:v>
                </c:pt>
                <c:pt idx="147">
                  <c:v>-11.086180917281567</c:v>
                </c:pt>
                <c:pt idx="148">
                  <c:v>-11.086180917281567</c:v>
                </c:pt>
                <c:pt idx="149">
                  <c:v>-11.086180917281567</c:v>
                </c:pt>
                <c:pt idx="150">
                  <c:v>-11.086180917281567</c:v>
                </c:pt>
                <c:pt idx="151">
                  <c:v>-11.086180917281567</c:v>
                </c:pt>
                <c:pt idx="152">
                  <c:v>-11.086180917281567</c:v>
                </c:pt>
                <c:pt idx="153">
                  <c:v>-11.086180917281567</c:v>
                </c:pt>
                <c:pt idx="154">
                  <c:v>-11.086180917281567</c:v>
                </c:pt>
                <c:pt idx="155">
                  <c:v>-11.086180917281567</c:v>
                </c:pt>
                <c:pt idx="156">
                  <c:v>-11.086180917281567</c:v>
                </c:pt>
                <c:pt idx="157">
                  <c:v>-11.086180917281567</c:v>
                </c:pt>
                <c:pt idx="158">
                  <c:v>-11.086180917281567</c:v>
                </c:pt>
                <c:pt idx="159">
                  <c:v>-11.086180917281567</c:v>
                </c:pt>
                <c:pt idx="160">
                  <c:v>-11.086180917281567</c:v>
                </c:pt>
                <c:pt idx="161">
                  <c:v>-11.086180917281567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Results!$AE$4:$AE$165</c:f>
              <c:numCache>
                <c:formatCode>0.00</c:formatCode>
                <c:ptCount val="162"/>
                <c:pt idx="0">
                  <c:v>12.269904715062147</c:v>
                </c:pt>
                <c:pt idx="1">
                  <c:v>12.269904715062147</c:v>
                </c:pt>
                <c:pt idx="2">
                  <c:v>12.269904715062147</c:v>
                </c:pt>
                <c:pt idx="3">
                  <c:v>12.269904715062147</c:v>
                </c:pt>
                <c:pt idx="4">
                  <c:v>12.269904715062147</c:v>
                </c:pt>
                <c:pt idx="5">
                  <c:v>12.269904715062147</c:v>
                </c:pt>
                <c:pt idx="6">
                  <c:v>12.269904715062147</c:v>
                </c:pt>
                <c:pt idx="7">
                  <c:v>12.269904715062147</c:v>
                </c:pt>
                <c:pt idx="8">
                  <c:v>12.269904715062147</c:v>
                </c:pt>
                <c:pt idx="9">
                  <c:v>12.269904715062147</c:v>
                </c:pt>
                <c:pt idx="10">
                  <c:v>12.269904715062147</c:v>
                </c:pt>
                <c:pt idx="11">
                  <c:v>12.269904715062147</c:v>
                </c:pt>
                <c:pt idx="12">
                  <c:v>12.269904715062147</c:v>
                </c:pt>
                <c:pt idx="13">
                  <c:v>12.269904715062147</c:v>
                </c:pt>
                <c:pt idx="14">
                  <c:v>12.269904715062147</c:v>
                </c:pt>
                <c:pt idx="15">
                  <c:v>12.269904715062147</c:v>
                </c:pt>
                <c:pt idx="16">
                  <c:v>12.269904715062147</c:v>
                </c:pt>
                <c:pt idx="17">
                  <c:v>12.269904715062147</c:v>
                </c:pt>
                <c:pt idx="18">
                  <c:v>12.269904715062147</c:v>
                </c:pt>
                <c:pt idx="19">
                  <c:v>12.269904715062147</c:v>
                </c:pt>
                <c:pt idx="20">
                  <c:v>12.269904715062147</c:v>
                </c:pt>
                <c:pt idx="21">
                  <c:v>12.269904715062147</c:v>
                </c:pt>
                <c:pt idx="22">
                  <c:v>12.269904715062147</c:v>
                </c:pt>
                <c:pt idx="23">
                  <c:v>12.269904715062147</c:v>
                </c:pt>
                <c:pt idx="24">
                  <c:v>12.269904715062147</c:v>
                </c:pt>
                <c:pt idx="25">
                  <c:v>12.269904715062147</c:v>
                </c:pt>
                <c:pt idx="26">
                  <c:v>12.269904715062147</c:v>
                </c:pt>
                <c:pt idx="27">
                  <c:v>12.269904715062147</c:v>
                </c:pt>
                <c:pt idx="28">
                  <c:v>12.269904715062147</c:v>
                </c:pt>
                <c:pt idx="29">
                  <c:v>12.269904715062147</c:v>
                </c:pt>
                <c:pt idx="30">
                  <c:v>12.269904715062147</c:v>
                </c:pt>
                <c:pt idx="31">
                  <c:v>12.269904715062147</c:v>
                </c:pt>
                <c:pt idx="32">
                  <c:v>12.269904715062147</c:v>
                </c:pt>
                <c:pt idx="33">
                  <c:v>12.269904715062147</c:v>
                </c:pt>
                <c:pt idx="34">
                  <c:v>12.269904715062147</c:v>
                </c:pt>
                <c:pt idx="35">
                  <c:v>12.269904715062147</c:v>
                </c:pt>
                <c:pt idx="36">
                  <c:v>12.269904715062147</c:v>
                </c:pt>
                <c:pt idx="37">
                  <c:v>12.269904715062147</c:v>
                </c:pt>
                <c:pt idx="38">
                  <c:v>12.269904715062147</c:v>
                </c:pt>
                <c:pt idx="39">
                  <c:v>12.269904715062147</c:v>
                </c:pt>
                <c:pt idx="40">
                  <c:v>12.269904715062147</c:v>
                </c:pt>
                <c:pt idx="41">
                  <c:v>12.269904715062147</c:v>
                </c:pt>
                <c:pt idx="42">
                  <c:v>12.269904715062147</c:v>
                </c:pt>
                <c:pt idx="43">
                  <c:v>12.269904715062147</c:v>
                </c:pt>
                <c:pt idx="44">
                  <c:v>12.269904715062147</c:v>
                </c:pt>
                <c:pt idx="45">
                  <c:v>12.269904715062147</c:v>
                </c:pt>
                <c:pt idx="46">
                  <c:v>12.269904715062147</c:v>
                </c:pt>
                <c:pt idx="47">
                  <c:v>12.269904715062147</c:v>
                </c:pt>
                <c:pt idx="48">
                  <c:v>12.269904715062147</c:v>
                </c:pt>
                <c:pt idx="49">
                  <c:v>12.269904715062147</c:v>
                </c:pt>
                <c:pt idx="50">
                  <c:v>12.269904715062147</c:v>
                </c:pt>
                <c:pt idx="51">
                  <c:v>12.269904715062147</c:v>
                </c:pt>
                <c:pt idx="52">
                  <c:v>12.269904715062147</c:v>
                </c:pt>
                <c:pt idx="53">
                  <c:v>12.269904715062147</c:v>
                </c:pt>
                <c:pt idx="54">
                  <c:v>12.269904715062147</c:v>
                </c:pt>
                <c:pt idx="55">
                  <c:v>12.269904715062147</c:v>
                </c:pt>
                <c:pt idx="56">
                  <c:v>12.269904715062147</c:v>
                </c:pt>
                <c:pt idx="57">
                  <c:v>12.269904715062147</c:v>
                </c:pt>
                <c:pt idx="58">
                  <c:v>12.269904715062147</c:v>
                </c:pt>
                <c:pt idx="59">
                  <c:v>12.269904715062147</c:v>
                </c:pt>
                <c:pt idx="60">
                  <c:v>12.269904715062147</c:v>
                </c:pt>
                <c:pt idx="61">
                  <c:v>12.269904715062147</c:v>
                </c:pt>
                <c:pt idx="62">
                  <c:v>12.269904715062147</c:v>
                </c:pt>
                <c:pt idx="63">
                  <c:v>12.269904715062147</c:v>
                </c:pt>
                <c:pt idx="64">
                  <c:v>12.269904715062147</c:v>
                </c:pt>
                <c:pt idx="65">
                  <c:v>12.269904715062147</c:v>
                </c:pt>
                <c:pt idx="66">
                  <c:v>12.269904715062147</c:v>
                </c:pt>
                <c:pt idx="67">
                  <c:v>12.269904715062147</c:v>
                </c:pt>
                <c:pt idx="68">
                  <c:v>12.269904715062147</c:v>
                </c:pt>
                <c:pt idx="69">
                  <c:v>12.269904715062147</c:v>
                </c:pt>
                <c:pt idx="70">
                  <c:v>12.269904715062147</c:v>
                </c:pt>
                <c:pt idx="71">
                  <c:v>12.269904715062147</c:v>
                </c:pt>
                <c:pt idx="72">
                  <c:v>12.269904715062147</c:v>
                </c:pt>
                <c:pt idx="73">
                  <c:v>12.269904715062147</c:v>
                </c:pt>
                <c:pt idx="74">
                  <c:v>12.269904715062147</c:v>
                </c:pt>
                <c:pt idx="75">
                  <c:v>12.269904715062147</c:v>
                </c:pt>
                <c:pt idx="76">
                  <c:v>12.269904715062147</c:v>
                </c:pt>
                <c:pt idx="77">
                  <c:v>12.269904715062147</c:v>
                </c:pt>
                <c:pt idx="78">
                  <c:v>12.269904715062147</c:v>
                </c:pt>
                <c:pt idx="79">
                  <c:v>12.269904715062147</c:v>
                </c:pt>
                <c:pt idx="80">
                  <c:v>12.269904715062147</c:v>
                </c:pt>
                <c:pt idx="81">
                  <c:v>12.269904715062147</c:v>
                </c:pt>
                <c:pt idx="82">
                  <c:v>12.269904715062147</c:v>
                </c:pt>
                <c:pt idx="83">
                  <c:v>12.269904715062147</c:v>
                </c:pt>
                <c:pt idx="84">
                  <c:v>12.269904715062147</c:v>
                </c:pt>
                <c:pt idx="85">
                  <c:v>12.269904715062147</c:v>
                </c:pt>
                <c:pt idx="86">
                  <c:v>12.269904715062147</c:v>
                </c:pt>
                <c:pt idx="87">
                  <c:v>12.269904715062147</c:v>
                </c:pt>
                <c:pt idx="88">
                  <c:v>12.269904715062147</c:v>
                </c:pt>
                <c:pt idx="89">
                  <c:v>12.269904715062147</c:v>
                </c:pt>
                <c:pt idx="90">
                  <c:v>12.269904715062147</c:v>
                </c:pt>
                <c:pt idx="91">
                  <c:v>12.269904715062147</c:v>
                </c:pt>
                <c:pt idx="92">
                  <c:v>12.269904715062147</c:v>
                </c:pt>
                <c:pt idx="93">
                  <c:v>12.269904715062147</c:v>
                </c:pt>
                <c:pt idx="94">
                  <c:v>12.269904715062147</c:v>
                </c:pt>
                <c:pt idx="95">
                  <c:v>12.269904715062147</c:v>
                </c:pt>
                <c:pt idx="96">
                  <c:v>12.269904715062147</c:v>
                </c:pt>
                <c:pt idx="97">
                  <c:v>12.269904715062147</c:v>
                </c:pt>
                <c:pt idx="98">
                  <c:v>12.269904715062147</c:v>
                </c:pt>
                <c:pt idx="99">
                  <c:v>12.269904715062147</c:v>
                </c:pt>
                <c:pt idx="100">
                  <c:v>12.269904715062147</c:v>
                </c:pt>
                <c:pt idx="101">
                  <c:v>12.269904715062147</c:v>
                </c:pt>
                <c:pt idx="102">
                  <c:v>12.269904715062147</c:v>
                </c:pt>
                <c:pt idx="103">
                  <c:v>12.269904715062147</c:v>
                </c:pt>
                <c:pt idx="104">
                  <c:v>12.269904715062147</c:v>
                </c:pt>
                <c:pt idx="105">
                  <c:v>12.269904715062147</c:v>
                </c:pt>
                <c:pt idx="106">
                  <c:v>12.269904715062147</c:v>
                </c:pt>
                <c:pt idx="107">
                  <c:v>12.269904715062147</c:v>
                </c:pt>
                <c:pt idx="108">
                  <c:v>12.269904715062147</c:v>
                </c:pt>
                <c:pt idx="109">
                  <c:v>12.269904715062147</c:v>
                </c:pt>
                <c:pt idx="110">
                  <c:v>12.269904715062147</c:v>
                </c:pt>
                <c:pt idx="111">
                  <c:v>12.269904715062147</c:v>
                </c:pt>
                <c:pt idx="112">
                  <c:v>12.269904715062147</c:v>
                </c:pt>
                <c:pt idx="113">
                  <c:v>12.269904715062147</c:v>
                </c:pt>
                <c:pt idx="114">
                  <c:v>12.269904715062147</c:v>
                </c:pt>
                <c:pt idx="115">
                  <c:v>12.269904715062147</c:v>
                </c:pt>
                <c:pt idx="116">
                  <c:v>12.269904715062147</c:v>
                </c:pt>
                <c:pt idx="117">
                  <c:v>12.269904715062147</c:v>
                </c:pt>
                <c:pt idx="118">
                  <c:v>12.269904715062147</c:v>
                </c:pt>
                <c:pt idx="119">
                  <c:v>12.269904715062147</c:v>
                </c:pt>
                <c:pt idx="120">
                  <c:v>12.269904715062147</c:v>
                </c:pt>
                <c:pt idx="121">
                  <c:v>12.269904715062147</c:v>
                </c:pt>
                <c:pt idx="122">
                  <c:v>12.269904715062147</c:v>
                </c:pt>
                <c:pt idx="123">
                  <c:v>12.269904715062147</c:v>
                </c:pt>
                <c:pt idx="124">
                  <c:v>12.269904715062147</c:v>
                </c:pt>
                <c:pt idx="125">
                  <c:v>12.269904715062147</c:v>
                </c:pt>
                <c:pt idx="126">
                  <c:v>12.269904715062147</c:v>
                </c:pt>
                <c:pt idx="127">
                  <c:v>12.269904715062147</c:v>
                </c:pt>
                <c:pt idx="128">
                  <c:v>12.269904715062147</c:v>
                </c:pt>
                <c:pt idx="129">
                  <c:v>12.269904715062147</c:v>
                </c:pt>
                <c:pt idx="130">
                  <c:v>12.269904715062147</c:v>
                </c:pt>
                <c:pt idx="131">
                  <c:v>12.269904715062147</c:v>
                </c:pt>
                <c:pt idx="132">
                  <c:v>12.269904715062147</c:v>
                </c:pt>
                <c:pt idx="133">
                  <c:v>12.269904715062147</c:v>
                </c:pt>
                <c:pt idx="134">
                  <c:v>12.269904715062147</c:v>
                </c:pt>
                <c:pt idx="135">
                  <c:v>12.269904715062147</c:v>
                </c:pt>
                <c:pt idx="136">
                  <c:v>12.269904715062147</c:v>
                </c:pt>
                <c:pt idx="137">
                  <c:v>12.269904715062147</c:v>
                </c:pt>
                <c:pt idx="138">
                  <c:v>12.269904715062147</c:v>
                </c:pt>
                <c:pt idx="139">
                  <c:v>12.269904715062147</c:v>
                </c:pt>
                <c:pt idx="140">
                  <c:v>12.269904715062147</c:v>
                </c:pt>
                <c:pt idx="141">
                  <c:v>12.269904715062147</c:v>
                </c:pt>
                <c:pt idx="142">
                  <c:v>12.269904715062147</c:v>
                </c:pt>
                <c:pt idx="143">
                  <c:v>12.269904715062147</c:v>
                </c:pt>
                <c:pt idx="144">
                  <c:v>12.269904715062147</c:v>
                </c:pt>
                <c:pt idx="145">
                  <c:v>12.269904715062147</c:v>
                </c:pt>
                <c:pt idx="146">
                  <c:v>12.269904715062147</c:v>
                </c:pt>
                <c:pt idx="147">
                  <c:v>12.269904715062147</c:v>
                </c:pt>
                <c:pt idx="148">
                  <c:v>12.269904715062147</c:v>
                </c:pt>
                <c:pt idx="149">
                  <c:v>12.269904715062147</c:v>
                </c:pt>
                <c:pt idx="150">
                  <c:v>12.269904715062147</c:v>
                </c:pt>
                <c:pt idx="151">
                  <c:v>12.269904715062147</c:v>
                </c:pt>
                <c:pt idx="152">
                  <c:v>12.269904715062147</c:v>
                </c:pt>
                <c:pt idx="153">
                  <c:v>12.269904715062147</c:v>
                </c:pt>
                <c:pt idx="154">
                  <c:v>12.269904715062147</c:v>
                </c:pt>
                <c:pt idx="155">
                  <c:v>12.269904715062147</c:v>
                </c:pt>
                <c:pt idx="156">
                  <c:v>12.269904715062147</c:v>
                </c:pt>
                <c:pt idx="157">
                  <c:v>12.269904715062147</c:v>
                </c:pt>
                <c:pt idx="158">
                  <c:v>12.269904715062147</c:v>
                </c:pt>
                <c:pt idx="159">
                  <c:v>12.269904715062147</c:v>
                </c:pt>
                <c:pt idx="160">
                  <c:v>12.269904715062147</c:v>
                </c:pt>
                <c:pt idx="161">
                  <c:v>12.269904715062147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25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2021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Results!$S$4:$S$165</c:f>
              <c:numCache>
                <c:formatCode>0.00</c:formatCode>
                <c:ptCount val="162"/>
                <c:pt idx="0">
                  <c:v>-0.95923261390886716</c:v>
                </c:pt>
                <c:pt idx="1">
                  <c:v>0.44843049327353468</c:v>
                </c:pt>
                <c:pt idx="2">
                  <c:v>-3.6474164133738594</c:v>
                </c:pt>
                <c:pt idx="3">
                  <c:v>-2.8233749179251646</c:v>
                </c:pt>
                <c:pt idx="4">
                  <c:v>-3.5816618911174727</c:v>
                </c:pt>
                <c:pt idx="5">
                  <c:v>-0.1331557922769617</c:v>
                </c:pt>
                <c:pt idx="6">
                  <c:v>-1.8115183246073281</c:v>
                </c:pt>
                <c:pt idx="7">
                  <c:v>-1.2235105957617025</c:v>
                </c:pt>
                <c:pt idx="8">
                  <c:v>-15.334766584766593</c:v>
                </c:pt>
                <c:pt idx="9">
                  <c:v>-3.3816425120772911</c:v>
                </c:pt>
                <c:pt idx="10">
                  <c:v>-3.6363636363636354</c:v>
                </c:pt>
                <c:pt idx="11">
                  <c:v>-4.7761194029850875</c:v>
                </c:pt>
                <c:pt idx="12">
                  <c:v>-3.7471489084392342</c:v>
                </c:pt>
                <c:pt idx="13">
                  <c:v>-3.7573634771532949</c:v>
                </c:pt>
                <c:pt idx="14">
                  <c:v>-2.2042534337616337</c:v>
                </c:pt>
                <c:pt idx="15">
                  <c:v>2.6304713804722591E-2</c:v>
                </c:pt>
                <c:pt idx="16">
                  <c:v>0.63712021662085649</c:v>
                </c:pt>
                <c:pt idx="17">
                  <c:v>-0.69177555726364226</c:v>
                </c:pt>
                <c:pt idx="18">
                  <c:v>-4.5023696682464429</c:v>
                </c:pt>
                <c:pt idx="19">
                  <c:v>-6.5449010654490172</c:v>
                </c:pt>
                <c:pt idx="20">
                  <c:v>-4.1095890410959024</c:v>
                </c:pt>
                <c:pt idx="21">
                  <c:v>-5.7634978469692042</c:v>
                </c:pt>
                <c:pt idx="22">
                  <c:v>-6.1113770544119994</c:v>
                </c:pt>
                <c:pt idx="23">
                  <c:v>-1.5493581230633038</c:v>
                </c:pt>
                <c:pt idx="24">
                  <c:v>-5.4795961295750972</c:v>
                </c:pt>
                <c:pt idx="25">
                  <c:v>-4.8813613485659451</c:v>
                </c:pt>
                <c:pt idx="26">
                  <c:v>-3.3620424484773834</c:v>
                </c:pt>
                <c:pt idx="27">
                  <c:v>-3.7558685446009328</c:v>
                </c:pt>
                <c:pt idx="28">
                  <c:v>-7.5144508670520178</c:v>
                </c:pt>
                <c:pt idx="29">
                  <c:v>-6.922498118886371</c:v>
                </c:pt>
                <c:pt idx="30">
                  <c:v>-4.7004303210857303</c:v>
                </c:pt>
                <c:pt idx="31">
                  <c:v>-2.9592318589642579</c:v>
                </c:pt>
                <c:pt idx="32">
                  <c:v>-2.6081214922416578</c:v>
                </c:pt>
                <c:pt idx="33">
                  <c:v>-5.2692408720777655</c:v>
                </c:pt>
                <c:pt idx="34">
                  <c:v>15.174069627851139</c:v>
                </c:pt>
                <c:pt idx="35">
                  <c:v>-1.4570269273330907</c:v>
                </c:pt>
                <c:pt idx="36">
                  <c:v>-1.1547344110854514</c:v>
                </c:pt>
                <c:pt idx="37">
                  <c:v>-1.6845329249617211</c:v>
                </c:pt>
                <c:pt idx="38">
                  <c:v>-6.6616766467065807</c:v>
                </c:pt>
                <c:pt idx="39">
                  <c:v>-3.968770331815203</c:v>
                </c:pt>
                <c:pt idx="40">
                  <c:v>-3.7279992608675663</c:v>
                </c:pt>
                <c:pt idx="41">
                  <c:v>1.773835920177385</c:v>
                </c:pt>
                <c:pt idx="42">
                  <c:v>7.8876794447076654E-2</c:v>
                </c:pt>
                <c:pt idx="43">
                  <c:v>-3.9924941110796109E-3</c:v>
                </c:pt>
                <c:pt idx="44">
                  <c:v>0.23087578882560691</c:v>
                </c:pt>
                <c:pt idx="45">
                  <c:v>-5.6338028169014072</c:v>
                </c:pt>
                <c:pt idx="46">
                  <c:v>-5.5636896046852087</c:v>
                </c:pt>
                <c:pt idx="47">
                  <c:v>-10.874524714828903</c:v>
                </c:pt>
                <c:pt idx="48">
                  <c:v>-7.325769854132905</c:v>
                </c:pt>
                <c:pt idx="49">
                  <c:v>-0.98757566103854466</c:v>
                </c:pt>
                <c:pt idx="50">
                  <c:v>-2.1666666666666625</c:v>
                </c:pt>
                <c:pt idx="51">
                  <c:v>-0.34131484982147509</c:v>
                </c:pt>
                <c:pt idx="52">
                  <c:v>-1.0390440794469009</c:v>
                </c:pt>
                <c:pt idx="53">
                  <c:v>-1.0521134559773515</c:v>
                </c:pt>
                <c:pt idx="54">
                  <c:v>-3.4562211981566699</c:v>
                </c:pt>
                <c:pt idx="55">
                  <c:v>2.2590361445783151</c:v>
                </c:pt>
                <c:pt idx="56">
                  <c:v>-5.9971098265895968</c:v>
                </c:pt>
                <c:pt idx="57">
                  <c:v>-1.8414995067412196</c:v>
                </c:pt>
                <c:pt idx="58">
                  <c:v>-1.1644374508261326</c:v>
                </c:pt>
                <c:pt idx="59">
                  <c:v>-0.44242893485233975</c:v>
                </c:pt>
                <c:pt idx="60">
                  <c:v>-1.0348269160056758</c:v>
                </c:pt>
                <c:pt idx="61">
                  <c:v>0.21164443734526325</c:v>
                </c:pt>
                <c:pt idx="62">
                  <c:v>-0.23994093761535712</c:v>
                </c:pt>
                <c:pt idx="63">
                  <c:v>-6.2790697674418627</c:v>
                </c:pt>
                <c:pt idx="64">
                  <c:v>1.0719754977029192</c:v>
                </c:pt>
                <c:pt idx="65">
                  <c:v>-1.994091580502201</c:v>
                </c:pt>
                <c:pt idx="66">
                  <c:v>-11.916167664670658</c:v>
                </c:pt>
                <c:pt idx="67">
                  <c:v>-2.5665399239543714</c:v>
                </c:pt>
                <c:pt idx="68">
                  <c:v>-2.7535110029857504</c:v>
                </c:pt>
                <c:pt idx="69">
                  <c:v>0.1783746917790289</c:v>
                </c:pt>
                <c:pt idx="70">
                  <c:v>-0.73544106479076676</c:v>
                </c:pt>
                <c:pt idx="71">
                  <c:v>-0.45046425397603457</c:v>
                </c:pt>
                <c:pt idx="72">
                  <c:v>-14.354066985645931</c:v>
                </c:pt>
                <c:pt idx="73">
                  <c:v>-21.32564841498559</c:v>
                </c:pt>
                <c:pt idx="74">
                  <c:v>-12.881608339538344</c:v>
                </c:pt>
                <c:pt idx="75">
                  <c:v>-8.0238726790451107</c:v>
                </c:pt>
                <c:pt idx="76">
                  <c:v>0.17535469472339849</c:v>
                </c:pt>
                <c:pt idx="77">
                  <c:v>-3.5039239526914949</c:v>
                </c:pt>
                <c:pt idx="78">
                  <c:v>-4.6366962885520131</c:v>
                </c:pt>
                <c:pt idx="79">
                  <c:v>-2.3940627244448884E-2</c:v>
                </c:pt>
                <c:pt idx="80">
                  <c:v>0.15032980518484818</c:v>
                </c:pt>
                <c:pt idx="81">
                  <c:v>-29.904306220095688</c:v>
                </c:pt>
                <c:pt idx="82">
                  <c:v>-11.874105865522177</c:v>
                </c:pt>
                <c:pt idx="83">
                  <c:v>-6.0583395661929673</c:v>
                </c:pt>
                <c:pt idx="84">
                  <c:v>-5.5501460564751897</c:v>
                </c:pt>
                <c:pt idx="85">
                  <c:v>-4.4420028253021488</c:v>
                </c:pt>
                <c:pt idx="86">
                  <c:v>-10.176006473801328</c:v>
                </c:pt>
                <c:pt idx="87">
                  <c:v>-0.9006650259202954</c:v>
                </c:pt>
                <c:pt idx="88">
                  <c:v>-0.89381908144129107</c:v>
                </c:pt>
                <c:pt idx="89">
                  <c:v>-1.265239689217821</c:v>
                </c:pt>
                <c:pt idx="90">
                  <c:v>-17.699115044247034</c:v>
                </c:pt>
                <c:pt idx="91">
                  <c:v>-23.182441700960769</c:v>
                </c:pt>
                <c:pt idx="92">
                  <c:v>-18.255131964809756</c:v>
                </c:pt>
                <c:pt idx="93">
                  <c:v>-4.6808510638298166</c:v>
                </c:pt>
                <c:pt idx="94">
                  <c:v>-9.0272249641776732</c:v>
                </c:pt>
                <c:pt idx="95">
                  <c:v>0.16611295681058835</c:v>
                </c:pt>
                <c:pt idx="96">
                  <c:v>-0.93570308416099346</c:v>
                </c:pt>
                <c:pt idx="97">
                  <c:v>0.2840454472715766</c:v>
                </c:pt>
                <c:pt idx="98">
                  <c:v>0.10740149748373135</c:v>
                </c:pt>
                <c:pt idx="99">
                  <c:v>-12.527964205812006</c:v>
                </c:pt>
                <c:pt idx="100">
                  <c:v>-3.9215686274471993</c:v>
                </c:pt>
                <c:pt idx="101">
                  <c:v>-3.8834951456325055</c:v>
                </c:pt>
                <c:pt idx="102">
                  <c:v>-4.3435980551056081</c:v>
                </c:pt>
                <c:pt idx="103">
                  <c:v>-2.4479298958597195</c:v>
                </c:pt>
                <c:pt idx="104">
                  <c:v>-2.4920408387311017</c:v>
                </c:pt>
                <c:pt idx="105">
                  <c:v>-1.0920354911535752</c:v>
                </c:pt>
                <c:pt idx="106">
                  <c:v>-1.1063183960379623</c:v>
                </c:pt>
                <c:pt idx="107">
                  <c:v>-1.2634936211972627</c:v>
                </c:pt>
                <c:pt idx="108">
                  <c:v>-19.858156028368803</c:v>
                </c:pt>
                <c:pt idx="109">
                  <c:v>-13.70481927710844</c:v>
                </c:pt>
                <c:pt idx="110">
                  <c:v>-11.840120663650069</c:v>
                </c:pt>
                <c:pt idx="111">
                  <c:v>-12.184736324926305</c:v>
                </c:pt>
                <c:pt idx="112">
                  <c:v>-9.8736176935229061</c:v>
                </c:pt>
                <c:pt idx="113">
                  <c:v>-9.0203900709219891</c:v>
                </c:pt>
                <c:pt idx="114">
                  <c:v>-4.8364302538602484</c:v>
                </c:pt>
                <c:pt idx="115">
                  <c:v>-2.5678673454731062</c:v>
                </c:pt>
                <c:pt idx="116">
                  <c:v>-2.682074546346259</c:v>
                </c:pt>
                <c:pt idx="117">
                  <c:v>-0.24390243902439723</c:v>
                </c:pt>
                <c:pt idx="118">
                  <c:v>-4.3872919818456673</c:v>
                </c:pt>
                <c:pt idx="119">
                  <c:v>-0.30326004548899449</c:v>
                </c:pt>
                <c:pt idx="120">
                  <c:v>-3.9362394274560826</c:v>
                </c:pt>
                <c:pt idx="121">
                  <c:v>-0.98490865766481073</c:v>
                </c:pt>
                <c:pt idx="122">
                  <c:v>-2.2585242846179097</c:v>
                </c:pt>
                <c:pt idx="123">
                  <c:v>-0.4218310592646598</c:v>
                </c:pt>
                <c:pt idx="124">
                  <c:v>0.83818951065699498</c:v>
                </c:pt>
                <c:pt idx="125">
                  <c:v>0.67087244191414885</c:v>
                </c:pt>
                <c:pt idx="126">
                  <c:v>-4.4392523364485958</c:v>
                </c:pt>
                <c:pt idx="127">
                  <c:v>-8.2462253193960375</c:v>
                </c:pt>
                <c:pt idx="128">
                  <c:v>-15.620827770360465</c:v>
                </c:pt>
                <c:pt idx="129">
                  <c:v>-3.8024049398764999</c:v>
                </c:pt>
                <c:pt idx="130">
                  <c:v>-1.1790949649458018</c:v>
                </c:pt>
                <c:pt idx="131">
                  <c:v>-1.9209415944925585</c:v>
                </c:pt>
                <c:pt idx="132">
                  <c:v>1.1729434041657893</c:v>
                </c:pt>
                <c:pt idx="133">
                  <c:v>-0.44465809397910233</c:v>
                </c:pt>
                <c:pt idx="134">
                  <c:v>-0.35250122609121637</c:v>
                </c:pt>
                <c:pt idx="135">
                  <c:v>-17.142857142857146</c:v>
                </c:pt>
                <c:pt idx="136">
                  <c:v>-12.462006079027354</c:v>
                </c:pt>
                <c:pt idx="137">
                  <c:v>-6.9264069264069246</c:v>
                </c:pt>
                <c:pt idx="138">
                  <c:v>-4.3952412425644525</c:v>
                </c:pt>
                <c:pt idx="139">
                  <c:v>-3.4035143264207814</c:v>
                </c:pt>
                <c:pt idx="140">
                  <c:v>-2.6155380693782506</c:v>
                </c:pt>
                <c:pt idx="141">
                  <c:v>-2.6129615285308647</c:v>
                </c:pt>
                <c:pt idx="142">
                  <c:v>0.18057060310582124</c:v>
                </c:pt>
                <c:pt idx="143">
                  <c:v>-0.25142814886025916</c:v>
                </c:pt>
                <c:pt idx="144">
                  <c:v>0</c:v>
                </c:pt>
                <c:pt idx="145">
                  <c:v>-2.3845007451564686</c:v>
                </c:pt>
                <c:pt idx="146">
                  <c:v>-20.027624309392255</c:v>
                </c:pt>
                <c:pt idx="147">
                  <c:v>-6.6164428431051414</c:v>
                </c:pt>
                <c:pt idx="148">
                  <c:v>-4.9077786688051264</c:v>
                </c:pt>
                <c:pt idx="149">
                  <c:v>-12.181616832779611</c:v>
                </c:pt>
                <c:pt idx="150">
                  <c:v>-9.1050745338388825</c:v>
                </c:pt>
                <c:pt idx="151">
                  <c:v>0.73336489316461606</c:v>
                </c:pt>
                <c:pt idx="152">
                  <c:v>0.28034504004928101</c:v>
                </c:pt>
                <c:pt idx="153">
                  <c:v>-6.2801932367149718</c:v>
                </c:pt>
                <c:pt idx="154">
                  <c:v>-7.0735090152565929</c:v>
                </c:pt>
                <c:pt idx="155">
                  <c:v>-8.7878787878787978</c:v>
                </c:pt>
                <c:pt idx="156">
                  <c:v>-2.7226890756302509</c:v>
                </c:pt>
                <c:pt idx="157">
                  <c:v>-9.2347901844053997</c:v>
                </c:pt>
                <c:pt idx="158">
                  <c:v>-0.7772596047079855</c:v>
                </c:pt>
                <c:pt idx="159">
                  <c:v>-3.4886107120870022</c:v>
                </c:pt>
                <c:pt idx="160">
                  <c:v>-0.27154380640524473</c:v>
                </c:pt>
                <c:pt idx="161">
                  <c:v>-0.63285306134988017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(-3.16%)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Results!$AF$4:$AF$165</c:f>
              <c:numCache>
                <c:formatCode>0.00</c:formatCode>
                <c:ptCount val="162"/>
                <c:pt idx="0">
                  <c:v>-3.1606371537208204</c:v>
                </c:pt>
                <c:pt idx="1">
                  <c:v>-3.1606371537208204</c:v>
                </c:pt>
                <c:pt idx="2">
                  <c:v>-3.1606371537208204</c:v>
                </c:pt>
                <c:pt idx="3">
                  <c:v>-3.1606371537208204</c:v>
                </c:pt>
                <c:pt idx="4">
                  <c:v>-3.1606371537208204</c:v>
                </c:pt>
                <c:pt idx="5">
                  <c:v>-3.1606371537208204</c:v>
                </c:pt>
                <c:pt idx="6">
                  <c:v>-3.1606371537208204</c:v>
                </c:pt>
                <c:pt idx="7">
                  <c:v>-3.1606371537208204</c:v>
                </c:pt>
                <c:pt idx="8">
                  <c:v>-3.1606371537208204</c:v>
                </c:pt>
                <c:pt idx="9">
                  <c:v>-3.1606371537208204</c:v>
                </c:pt>
                <c:pt idx="10">
                  <c:v>-3.1606371537208204</c:v>
                </c:pt>
                <c:pt idx="11">
                  <c:v>-3.1606371537208204</c:v>
                </c:pt>
                <c:pt idx="12">
                  <c:v>-3.1606371537208204</c:v>
                </c:pt>
                <c:pt idx="13">
                  <c:v>-3.1606371537208204</c:v>
                </c:pt>
                <c:pt idx="14">
                  <c:v>-3.1606371537208204</c:v>
                </c:pt>
                <c:pt idx="15">
                  <c:v>-3.1606371537208204</c:v>
                </c:pt>
                <c:pt idx="16">
                  <c:v>-3.1606371537208204</c:v>
                </c:pt>
                <c:pt idx="17">
                  <c:v>-3.1606371537208204</c:v>
                </c:pt>
                <c:pt idx="18">
                  <c:v>-3.1606371537208204</c:v>
                </c:pt>
                <c:pt idx="19">
                  <c:v>-3.1606371537208204</c:v>
                </c:pt>
                <c:pt idx="20">
                  <c:v>-3.1606371537208204</c:v>
                </c:pt>
                <c:pt idx="21">
                  <c:v>-3.1606371537208204</c:v>
                </c:pt>
                <c:pt idx="22">
                  <c:v>-3.1606371537208204</c:v>
                </c:pt>
                <c:pt idx="23">
                  <c:v>-3.1606371537208204</c:v>
                </c:pt>
                <c:pt idx="24">
                  <c:v>-3.1606371537208204</c:v>
                </c:pt>
                <c:pt idx="25">
                  <c:v>-3.1606371537208204</c:v>
                </c:pt>
                <c:pt idx="26">
                  <c:v>-3.1606371537208204</c:v>
                </c:pt>
                <c:pt idx="27">
                  <c:v>-3.1606371537208204</c:v>
                </c:pt>
                <c:pt idx="28">
                  <c:v>-3.1606371537208204</c:v>
                </c:pt>
                <c:pt idx="29">
                  <c:v>-3.1606371537208204</c:v>
                </c:pt>
                <c:pt idx="30">
                  <c:v>-3.1606371537208204</c:v>
                </c:pt>
                <c:pt idx="31">
                  <c:v>-3.1606371537208204</c:v>
                </c:pt>
                <c:pt idx="32">
                  <c:v>-3.1606371537208204</c:v>
                </c:pt>
                <c:pt idx="33">
                  <c:v>-3.1606371537208204</c:v>
                </c:pt>
                <c:pt idx="34">
                  <c:v>-3.1606371537208204</c:v>
                </c:pt>
                <c:pt idx="35">
                  <c:v>-3.1606371537208204</c:v>
                </c:pt>
                <c:pt idx="36">
                  <c:v>-3.1606371537208204</c:v>
                </c:pt>
                <c:pt idx="37">
                  <c:v>-3.1606371537208204</c:v>
                </c:pt>
                <c:pt idx="38">
                  <c:v>-3.1606371537208204</c:v>
                </c:pt>
                <c:pt idx="39">
                  <c:v>-3.1606371537208204</c:v>
                </c:pt>
                <c:pt idx="40">
                  <c:v>-3.1606371537208204</c:v>
                </c:pt>
                <c:pt idx="41">
                  <c:v>-3.1606371537208204</c:v>
                </c:pt>
                <c:pt idx="42">
                  <c:v>-3.1606371537208204</c:v>
                </c:pt>
                <c:pt idx="43">
                  <c:v>-3.1606371537208204</c:v>
                </c:pt>
                <c:pt idx="44">
                  <c:v>-3.1606371537208204</c:v>
                </c:pt>
                <c:pt idx="45">
                  <c:v>-3.1606371537208204</c:v>
                </c:pt>
                <c:pt idx="46">
                  <c:v>-3.1606371537208204</c:v>
                </c:pt>
                <c:pt idx="47">
                  <c:v>-3.1606371537208204</c:v>
                </c:pt>
                <c:pt idx="48">
                  <c:v>-3.1606371537208204</c:v>
                </c:pt>
                <c:pt idx="49">
                  <c:v>-3.1606371537208204</c:v>
                </c:pt>
                <c:pt idx="50">
                  <c:v>-3.1606371537208204</c:v>
                </c:pt>
                <c:pt idx="51">
                  <c:v>-3.1606371537208204</c:v>
                </c:pt>
                <c:pt idx="52">
                  <c:v>-3.1606371537208204</c:v>
                </c:pt>
                <c:pt idx="53">
                  <c:v>-3.1606371537208204</c:v>
                </c:pt>
                <c:pt idx="54">
                  <c:v>-3.1606371537208204</c:v>
                </c:pt>
                <c:pt idx="55">
                  <c:v>-3.1606371537208204</c:v>
                </c:pt>
                <c:pt idx="56">
                  <c:v>-3.1606371537208204</c:v>
                </c:pt>
                <c:pt idx="57">
                  <c:v>-3.1606371537208204</c:v>
                </c:pt>
                <c:pt idx="58">
                  <c:v>-3.1606371537208204</c:v>
                </c:pt>
                <c:pt idx="59">
                  <c:v>-3.1606371537208204</c:v>
                </c:pt>
                <c:pt idx="60">
                  <c:v>-3.1606371537208204</c:v>
                </c:pt>
                <c:pt idx="61">
                  <c:v>-3.1606371537208204</c:v>
                </c:pt>
                <c:pt idx="62">
                  <c:v>-3.1606371537208204</c:v>
                </c:pt>
                <c:pt idx="63">
                  <c:v>-3.1606371537208204</c:v>
                </c:pt>
                <c:pt idx="64">
                  <c:v>-3.1606371537208204</c:v>
                </c:pt>
                <c:pt idx="65">
                  <c:v>-3.1606371537208204</c:v>
                </c:pt>
                <c:pt idx="66">
                  <c:v>-3.1606371537208204</c:v>
                </c:pt>
                <c:pt idx="67">
                  <c:v>-3.1606371537208204</c:v>
                </c:pt>
                <c:pt idx="68">
                  <c:v>-3.1606371537208204</c:v>
                </c:pt>
                <c:pt idx="69">
                  <c:v>-3.1606371537208204</c:v>
                </c:pt>
                <c:pt idx="70">
                  <c:v>-3.1606371537208204</c:v>
                </c:pt>
                <c:pt idx="71">
                  <c:v>-3.1606371537208204</c:v>
                </c:pt>
                <c:pt idx="72">
                  <c:v>-3.1606371537208204</c:v>
                </c:pt>
                <c:pt idx="73">
                  <c:v>-3.1606371537208204</c:v>
                </c:pt>
                <c:pt idx="74">
                  <c:v>-3.1606371537208204</c:v>
                </c:pt>
                <c:pt idx="75">
                  <c:v>-3.1606371537208204</c:v>
                </c:pt>
                <c:pt idx="76">
                  <c:v>-3.1606371537208204</c:v>
                </c:pt>
                <c:pt idx="77">
                  <c:v>-3.1606371537208204</c:v>
                </c:pt>
                <c:pt idx="78">
                  <c:v>-3.1606371537208204</c:v>
                </c:pt>
                <c:pt idx="79">
                  <c:v>-3.1606371537208204</c:v>
                </c:pt>
                <c:pt idx="80">
                  <c:v>-3.1606371537208204</c:v>
                </c:pt>
                <c:pt idx="81">
                  <c:v>-3.1606371537208204</c:v>
                </c:pt>
                <c:pt idx="82">
                  <c:v>-3.1606371537208204</c:v>
                </c:pt>
                <c:pt idx="83">
                  <c:v>-3.1606371537208204</c:v>
                </c:pt>
                <c:pt idx="84">
                  <c:v>-3.1606371537208204</c:v>
                </c:pt>
                <c:pt idx="85">
                  <c:v>-3.1606371537208204</c:v>
                </c:pt>
                <c:pt idx="86">
                  <c:v>-3.1606371537208204</c:v>
                </c:pt>
                <c:pt idx="87">
                  <c:v>-3.1606371537208204</c:v>
                </c:pt>
                <c:pt idx="88">
                  <c:v>-3.1606371537208204</c:v>
                </c:pt>
                <c:pt idx="89">
                  <c:v>-3.1606371537208204</c:v>
                </c:pt>
                <c:pt idx="90">
                  <c:v>-3.1606371537208204</c:v>
                </c:pt>
                <c:pt idx="91">
                  <c:v>-3.1606371537208204</c:v>
                </c:pt>
                <c:pt idx="92">
                  <c:v>-3.1606371537208204</c:v>
                </c:pt>
                <c:pt idx="93">
                  <c:v>-3.1606371537208204</c:v>
                </c:pt>
                <c:pt idx="94">
                  <c:v>-3.1606371537208204</c:v>
                </c:pt>
                <c:pt idx="95">
                  <c:v>-3.1606371537208204</c:v>
                </c:pt>
                <c:pt idx="96">
                  <c:v>-3.1606371537208204</c:v>
                </c:pt>
                <c:pt idx="97">
                  <c:v>-3.1606371537208204</c:v>
                </c:pt>
                <c:pt idx="98">
                  <c:v>-3.1606371537208204</c:v>
                </c:pt>
                <c:pt idx="99">
                  <c:v>-3.1606371537208204</c:v>
                </c:pt>
                <c:pt idx="100">
                  <c:v>-3.1606371537208204</c:v>
                </c:pt>
                <c:pt idx="101">
                  <c:v>-3.1606371537208204</c:v>
                </c:pt>
                <c:pt idx="102">
                  <c:v>-3.1606371537208204</c:v>
                </c:pt>
                <c:pt idx="103">
                  <c:v>-3.1606371537208204</c:v>
                </c:pt>
                <c:pt idx="104">
                  <c:v>-3.1606371537208204</c:v>
                </c:pt>
                <c:pt idx="105">
                  <c:v>-3.1606371537208204</c:v>
                </c:pt>
                <c:pt idx="106">
                  <c:v>-3.1606371537208204</c:v>
                </c:pt>
                <c:pt idx="107">
                  <c:v>-3.1606371537208204</c:v>
                </c:pt>
                <c:pt idx="108">
                  <c:v>-3.1606371537208204</c:v>
                </c:pt>
                <c:pt idx="109">
                  <c:v>-3.1606371537208204</c:v>
                </c:pt>
                <c:pt idx="110">
                  <c:v>-3.1606371537208204</c:v>
                </c:pt>
                <c:pt idx="111">
                  <c:v>-3.1606371537208204</c:v>
                </c:pt>
                <c:pt idx="112">
                  <c:v>-3.1606371537208204</c:v>
                </c:pt>
                <c:pt idx="113">
                  <c:v>-3.1606371537208204</c:v>
                </c:pt>
                <c:pt idx="114">
                  <c:v>-3.1606371537208204</c:v>
                </c:pt>
                <c:pt idx="115">
                  <c:v>-3.1606371537208204</c:v>
                </c:pt>
                <c:pt idx="116">
                  <c:v>-3.1606371537208204</c:v>
                </c:pt>
                <c:pt idx="117">
                  <c:v>-3.1606371537208204</c:v>
                </c:pt>
                <c:pt idx="118">
                  <c:v>-3.1606371537208204</c:v>
                </c:pt>
                <c:pt idx="119">
                  <c:v>-3.1606371537208204</c:v>
                </c:pt>
                <c:pt idx="120">
                  <c:v>-3.1606371537208204</c:v>
                </c:pt>
                <c:pt idx="121">
                  <c:v>-3.1606371537208204</c:v>
                </c:pt>
                <c:pt idx="122">
                  <c:v>-3.1606371537208204</c:v>
                </c:pt>
                <c:pt idx="123">
                  <c:v>-3.1606371537208204</c:v>
                </c:pt>
                <c:pt idx="124">
                  <c:v>-3.1606371537208204</c:v>
                </c:pt>
                <c:pt idx="125">
                  <c:v>-3.1606371537208204</c:v>
                </c:pt>
                <c:pt idx="126">
                  <c:v>-3.1606371537208204</c:v>
                </c:pt>
                <c:pt idx="127">
                  <c:v>-3.1606371537208204</c:v>
                </c:pt>
                <c:pt idx="128">
                  <c:v>-3.1606371537208204</c:v>
                </c:pt>
                <c:pt idx="129">
                  <c:v>-3.1606371537208204</c:v>
                </c:pt>
                <c:pt idx="130">
                  <c:v>-3.1606371537208204</c:v>
                </c:pt>
                <c:pt idx="131">
                  <c:v>-3.1606371537208204</c:v>
                </c:pt>
                <c:pt idx="132">
                  <c:v>-3.1606371537208204</c:v>
                </c:pt>
                <c:pt idx="133">
                  <c:v>-3.1606371537208204</c:v>
                </c:pt>
                <c:pt idx="134">
                  <c:v>-3.1606371537208204</c:v>
                </c:pt>
                <c:pt idx="135">
                  <c:v>-3.1606371537208204</c:v>
                </c:pt>
                <c:pt idx="136">
                  <c:v>-3.1606371537208204</c:v>
                </c:pt>
                <c:pt idx="137">
                  <c:v>-3.1606371537208204</c:v>
                </c:pt>
                <c:pt idx="138">
                  <c:v>-3.1606371537208204</c:v>
                </c:pt>
                <c:pt idx="139">
                  <c:v>-3.1606371537208204</c:v>
                </c:pt>
                <c:pt idx="140">
                  <c:v>-3.1606371537208204</c:v>
                </c:pt>
                <c:pt idx="141">
                  <c:v>-3.1606371537208204</c:v>
                </c:pt>
                <c:pt idx="142">
                  <c:v>-3.1606371537208204</c:v>
                </c:pt>
                <c:pt idx="143">
                  <c:v>-3.1606371537208204</c:v>
                </c:pt>
                <c:pt idx="144">
                  <c:v>-3.1606371537208204</c:v>
                </c:pt>
                <c:pt idx="145">
                  <c:v>-3.1606371537208204</c:v>
                </c:pt>
                <c:pt idx="146">
                  <c:v>-3.1606371537208204</c:v>
                </c:pt>
                <c:pt idx="147">
                  <c:v>-3.1606371537208204</c:v>
                </c:pt>
                <c:pt idx="148">
                  <c:v>-3.1606371537208204</c:v>
                </c:pt>
                <c:pt idx="149">
                  <c:v>-3.1606371537208204</c:v>
                </c:pt>
                <c:pt idx="150">
                  <c:v>-3.1606371537208204</c:v>
                </c:pt>
                <c:pt idx="151">
                  <c:v>-3.1606371537208204</c:v>
                </c:pt>
                <c:pt idx="152">
                  <c:v>-3.1606371537208204</c:v>
                </c:pt>
                <c:pt idx="153">
                  <c:v>-3.1606371537208204</c:v>
                </c:pt>
                <c:pt idx="154">
                  <c:v>-3.1606371537208204</c:v>
                </c:pt>
                <c:pt idx="155">
                  <c:v>-3.1606371537208204</c:v>
                </c:pt>
                <c:pt idx="156">
                  <c:v>-3.1606371537208204</c:v>
                </c:pt>
                <c:pt idx="157">
                  <c:v>-3.1606371537208204</c:v>
                </c:pt>
                <c:pt idx="158">
                  <c:v>-3.1606371537208204</c:v>
                </c:pt>
                <c:pt idx="159">
                  <c:v>-3.1606371537208204</c:v>
                </c:pt>
                <c:pt idx="160">
                  <c:v>-3.1606371537208204</c:v>
                </c:pt>
                <c:pt idx="161">
                  <c:v>-3.1606371537208204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Results!$AG$4:$AG$165</c:f>
              <c:numCache>
                <c:formatCode>0.00</c:formatCode>
                <c:ptCount val="162"/>
                <c:pt idx="0">
                  <c:v>-8.1606371537208204</c:v>
                </c:pt>
                <c:pt idx="1">
                  <c:v>-8.1606371537208204</c:v>
                </c:pt>
                <c:pt idx="2">
                  <c:v>-8.1606371537208204</c:v>
                </c:pt>
                <c:pt idx="3">
                  <c:v>-8.1606371537208204</c:v>
                </c:pt>
                <c:pt idx="4">
                  <c:v>-8.1606371537208204</c:v>
                </c:pt>
                <c:pt idx="5">
                  <c:v>-8.1606371537208204</c:v>
                </c:pt>
                <c:pt idx="6">
                  <c:v>-8.1606371537208204</c:v>
                </c:pt>
                <c:pt idx="7">
                  <c:v>-8.1606371537208204</c:v>
                </c:pt>
                <c:pt idx="8">
                  <c:v>-8.1606371537208204</c:v>
                </c:pt>
                <c:pt idx="9">
                  <c:v>-8.1606371537208204</c:v>
                </c:pt>
                <c:pt idx="10">
                  <c:v>-8.1606371537208204</c:v>
                </c:pt>
                <c:pt idx="11">
                  <c:v>-8.1606371537208204</c:v>
                </c:pt>
                <c:pt idx="12">
                  <c:v>-8.1606371537208204</c:v>
                </c:pt>
                <c:pt idx="13">
                  <c:v>-8.1606371537208204</c:v>
                </c:pt>
                <c:pt idx="14">
                  <c:v>-8.1606371537208204</c:v>
                </c:pt>
                <c:pt idx="15">
                  <c:v>-8.1606371537208204</c:v>
                </c:pt>
                <c:pt idx="16">
                  <c:v>-8.1606371537208204</c:v>
                </c:pt>
                <c:pt idx="17">
                  <c:v>-8.1606371537208204</c:v>
                </c:pt>
                <c:pt idx="18">
                  <c:v>-8.1606371537208204</c:v>
                </c:pt>
                <c:pt idx="19">
                  <c:v>-8.1606371537208204</c:v>
                </c:pt>
                <c:pt idx="20">
                  <c:v>-8.1606371537208204</c:v>
                </c:pt>
                <c:pt idx="21">
                  <c:v>-8.1606371537208204</c:v>
                </c:pt>
                <c:pt idx="22">
                  <c:v>-8.1606371537208204</c:v>
                </c:pt>
                <c:pt idx="23">
                  <c:v>-8.1606371537208204</c:v>
                </c:pt>
                <c:pt idx="24">
                  <c:v>-8.1606371537208204</c:v>
                </c:pt>
                <c:pt idx="25">
                  <c:v>-8.1606371537208204</c:v>
                </c:pt>
                <c:pt idx="26">
                  <c:v>-8.1606371537208204</c:v>
                </c:pt>
                <c:pt idx="27">
                  <c:v>-8.1606371537208204</c:v>
                </c:pt>
                <c:pt idx="28">
                  <c:v>-8.1606371537208204</c:v>
                </c:pt>
                <c:pt idx="29">
                  <c:v>-8.1606371537208204</c:v>
                </c:pt>
                <c:pt idx="30">
                  <c:v>-8.1606371537208204</c:v>
                </c:pt>
                <c:pt idx="31">
                  <c:v>-8.1606371537208204</c:v>
                </c:pt>
                <c:pt idx="32">
                  <c:v>-8.1606371537208204</c:v>
                </c:pt>
                <c:pt idx="33">
                  <c:v>-8.1606371537208204</c:v>
                </c:pt>
                <c:pt idx="34">
                  <c:v>-8.1606371537208204</c:v>
                </c:pt>
                <c:pt idx="35">
                  <c:v>-8.1606371537208204</c:v>
                </c:pt>
                <c:pt idx="36">
                  <c:v>-8.1606371537208204</c:v>
                </c:pt>
                <c:pt idx="37">
                  <c:v>-8.1606371537208204</c:v>
                </c:pt>
                <c:pt idx="38">
                  <c:v>-8.1606371537208204</c:v>
                </c:pt>
                <c:pt idx="39">
                  <c:v>-8.1606371537208204</c:v>
                </c:pt>
                <c:pt idx="40">
                  <c:v>-8.1606371537208204</c:v>
                </c:pt>
                <c:pt idx="41">
                  <c:v>-8.1606371537208204</c:v>
                </c:pt>
                <c:pt idx="42">
                  <c:v>-8.1606371537208204</c:v>
                </c:pt>
                <c:pt idx="43">
                  <c:v>-8.1606371537208204</c:v>
                </c:pt>
                <c:pt idx="44">
                  <c:v>-8.1606371537208204</c:v>
                </c:pt>
                <c:pt idx="45">
                  <c:v>-8.1606371537208204</c:v>
                </c:pt>
                <c:pt idx="46">
                  <c:v>-8.1606371537208204</c:v>
                </c:pt>
                <c:pt idx="47">
                  <c:v>-8.1606371537208204</c:v>
                </c:pt>
                <c:pt idx="48">
                  <c:v>-8.1606371537208204</c:v>
                </c:pt>
                <c:pt idx="49">
                  <c:v>-8.1606371537208204</c:v>
                </c:pt>
                <c:pt idx="50">
                  <c:v>-8.1606371537208204</c:v>
                </c:pt>
                <c:pt idx="51">
                  <c:v>-8.1606371537208204</c:v>
                </c:pt>
                <c:pt idx="52">
                  <c:v>-8.1606371537208204</c:v>
                </c:pt>
                <c:pt idx="53">
                  <c:v>-8.1606371537208204</c:v>
                </c:pt>
                <c:pt idx="54">
                  <c:v>-8.1606371537208204</c:v>
                </c:pt>
                <c:pt idx="55">
                  <c:v>-8.1606371537208204</c:v>
                </c:pt>
                <c:pt idx="56">
                  <c:v>-8.1606371537208204</c:v>
                </c:pt>
                <c:pt idx="57">
                  <c:v>-8.1606371537208204</c:v>
                </c:pt>
                <c:pt idx="58">
                  <c:v>-8.1606371537208204</c:v>
                </c:pt>
                <c:pt idx="59">
                  <c:v>-8.1606371537208204</c:v>
                </c:pt>
                <c:pt idx="60">
                  <c:v>-8.1606371537208204</c:v>
                </c:pt>
                <c:pt idx="61">
                  <c:v>-8.1606371537208204</c:v>
                </c:pt>
                <c:pt idx="62">
                  <c:v>-8.1606371537208204</c:v>
                </c:pt>
                <c:pt idx="63">
                  <c:v>-8.1606371537208204</c:v>
                </c:pt>
                <c:pt idx="64">
                  <c:v>-8.1606371537208204</c:v>
                </c:pt>
                <c:pt idx="65">
                  <c:v>-8.1606371537208204</c:v>
                </c:pt>
                <c:pt idx="66">
                  <c:v>-8.1606371537208204</c:v>
                </c:pt>
                <c:pt idx="67">
                  <c:v>-8.1606371537208204</c:v>
                </c:pt>
                <c:pt idx="68">
                  <c:v>-8.1606371537208204</c:v>
                </c:pt>
                <c:pt idx="69">
                  <c:v>-8.1606371537208204</c:v>
                </c:pt>
                <c:pt idx="70">
                  <c:v>-8.1606371537208204</c:v>
                </c:pt>
                <c:pt idx="71">
                  <c:v>-8.1606371537208204</c:v>
                </c:pt>
                <c:pt idx="72">
                  <c:v>-8.1606371537208204</c:v>
                </c:pt>
                <c:pt idx="73">
                  <c:v>-8.1606371537208204</c:v>
                </c:pt>
                <c:pt idx="74">
                  <c:v>-8.1606371537208204</c:v>
                </c:pt>
                <c:pt idx="75">
                  <c:v>-8.1606371537208204</c:v>
                </c:pt>
                <c:pt idx="76">
                  <c:v>-8.1606371537208204</c:v>
                </c:pt>
                <c:pt idx="77">
                  <c:v>-8.1606371537208204</c:v>
                </c:pt>
                <c:pt idx="78">
                  <c:v>-8.1606371537208204</c:v>
                </c:pt>
                <c:pt idx="79">
                  <c:v>-8.1606371537208204</c:v>
                </c:pt>
                <c:pt idx="80">
                  <c:v>-8.1606371537208204</c:v>
                </c:pt>
                <c:pt idx="81">
                  <c:v>-8.1606371537208204</c:v>
                </c:pt>
                <c:pt idx="82">
                  <c:v>-8.1606371537208204</c:v>
                </c:pt>
                <c:pt idx="83">
                  <c:v>-8.1606371537208204</c:v>
                </c:pt>
                <c:pt idx="84">
                  <c:v>-8.1606371537208204</c:v>
                </c:pt>
                <c:pt idx="85">
                  <c:v>-8.1606371537208204</c:v>
                </c:pt>
                <c:pt idx="86">
                  <c:v>-8.1606371537208204</c:v>
                </c:pt>
                <c:pt idx="87">
                  <c:v>-8.1606371537208204</c:v>
                </c:pt>
                <c:pt idx="88">
                  <c:v>-8.1606371537208204</c:v>
                </c:pt>
                <c:pt idx="89">
                  <c:v>-8.1606371537208204</c:v>
                </c:pt>
                <c:pt idx="90">
                  <c:v>-8.1606371537208204</c:v>
                </c:pt>
                <c:pt idx="91">
                  <c:v>-8.1606371537208204</c:v>
                </c:pt>
                <c:pt idx="92">
                  <c:v>-8.1606371537208204</c:v>
                </c:pt>
                <c:pt idx="93">
                  <c:v>-8.1606371537208204</c:v>
                </c:pt>
                <c:pt idx="94">
                  <c:v>-8.1606371537208204</c:v>
                </c:pt>
                <c:pt idx="95">
                  <c:v>-8.1606371537208204</c:v>
                </c:pt>
                <c:pt idx="96">
                  <c:v>-8.1606371537208204</c:v>
                </c:pt>
                <c:pt idx="97">
                  <c:v>-8.1606371537208204</c:v>
                </c:pt>
                <c:pt idx="98">
                  <c:v>-8.1606371537208204</c:v>
                </c:pt>
                <c:pt idx="99">
                  <c:v>-8.1606371537208204</c:v>
                </c:pt>
                <c:pt idx="100">
                  <c:v>-8.1606371537208204</c:v>
                </c:pt>
                <c:pt idx="101">
                  <c:v>-8.1606371537208204</c:v>
                </c:pt>
                <c:pt idx="102">
                  <c:v>-8.1606371537208204</c:v>
                </c:pt>
                <c:pt idx="103">
                  <c:v>-8.1606371537208204</c:v>
                </c:pt>
                <c:pt idx="104">
                  <c:v>-8.1606371537208204</c:v>
                </c:pt>
                <c:pt idx="105">
                  <c:v>-8.1606371537208204</c:v>
                </c:pt>
                <c:pt idx="106">
                  <c:v>-8.1606371537208204</c:v>
                </c:pt>
                <c:pt idx="107">
                  <c:v>-8.1606371537208204</c:v>
                </c:pt>
                <c:pt idx="108">
                  <c:v>-8.1606371537208204</c:v>
                </c:pt>
                <c:pt idx="109">
                  <c:v>-8.1606371537208204</c:v>
                </c:pt>
                <c:pt idx="110">
                  <c:v>-8.1606371537208204</c:v>
                </c:pt>
                <c:pt idx="111">
                  <c:v>-8.1606371537208204</c:v>
                </c:pt>
                <c:pt idx="112">
                  <c:v>-8.1606371537208204</c:v>
                </c:pt>
                <c:pt idx="113">
                  <c:v>-8.1606371537208204</c:v>
                </c:pt>
                <c:pt idx="114">
                  <c:v>-8.1606371537208204</c:v>
                </c:pt>
                <c:pt idx="115">
                  <c:v>-8.1606371537208204</c:v>
                </c:pt>
                <c:pt idx="116">
                  <c:v>-8.1606371537208204</c:v>
                </c:pt>
                <c:pt idx="117">
                  <c:v>-8.1606371537208204</c:v>
                </c:pt>
                <c:pt idx="118">
                  <c:v>-8.1606371537208204</c:v>
                </c:pt>
                <c:pt idx="119">
                  <c:v>-8.1606371537208204</c:v>
                </c:pt>
                <c:pt idx="120">
                  <c:v>-8.1606371537208204</c:v>
                </c:pt>
                <c:pt idx="121">
                  <c:v>-8.1606371537208204</c:v>
                </c:pt>
                <c:pt idx="122">
                  <c:v>-8.1606371537208204</c:v>
                </c:pt>
                <c:pt idx="123">
                  <c:v>-8.1606371537208204</c:v>
                </c:pt>
                <c:pt idx="124">
                  <c:v>-8.1606371537208204</c:v>
                </c:pt>
                <c:pt idx="125">
                  <c:v>-8.1606371537208204</c:v>
                </c:pt>
                <c:pt idx="126">
                  <c:v>-8.1606371537208204</c:v>
                </c:pt>
                <c:pt idx="127">
                  <c:v>-8.1606371537208204</c:v>
                </c:pt>
                <c:pt idx="128">
                  <c:v>-8.1606371537208204</c:v>
                </c:pt>
                <c:pt idx="129">
                  <c:v>-8.1606371537208204</c:v>
                </c:pt>
                <c:pt idx="130">
                  <c:v>-8.1606371537208204</c:v>
                </c:pt>
                <c:pt idx="131">
                  <c:v>-8.1606371537208204</c:v>
                </c:pt>
                <c:pt idx="132">
                  <c:v>-8.1606371537208204</c:v>
                </c:pt>
                <c:pt idx="133">
                  <c:v>-8.1606371537208204</c:v>
                </c:pt>
                <c:pt idx="134">
                  <c:v>-8.1606371537208204</c:v>
                </c:pt>
                <c:pt idx="135">
                  <c:v>-8.1606371537208204</c:v>
                </c:pt>
                <c:pt idx="136">
                  <c:v>-8.1606371537208204</c:v>
                </c:pt>
                <c:pt idx="137">
                  <c:v>-8.1606371537208204</c:v>
                </c:pt>
                <c:pt idx="138">
                  <c:v>-8.1606371537208204</c:v>
                </c:pt>
                <c:pt idx="139">
                  <c:v>-8.1606371537208204</c:v>
                </c:pt>
                <c:pt idx="140">
                  <c:v>-8.1606371537208204</c:v>
                </c:pt>
                <c:pt idx="141">
                  <c:v>-8.1606371537208204</c:v>
                </c:pt>
                <c:pt idx="142">
                  <c:v>-8.1606371537208204</c:v>
                </c:pt>
                <c:pt idx="143">
                  <c:v>-8.1606371537208204</c:v>
                </c:pt>
                <c:pt idx="144">
                  <c:v>-8.1606371537208204</c:v>
                </c:pt>
                <c:pt idx="145">
                  <c:v>-8.1606371537208204</c:v>
                </c:pt>
                <c:pt idx="146">
                  <c:v>-8.1606371537208204</c:v>
                </c:pt>
                <c:pt idx="147">
                  <c:v>-8.1606371537208204</c:v>
                </c:pt>
                <c:pt idx="148">
                  <c:v>-8.1606371537208204</c:v>
                </c:pt>
                <c:pt idx="149">
                  <c:v>-8.1606371537208204</c:v>
                </c:pt>
                <c:pt idx="150">
                  <c:v>-8.1606371537208204</c:v>
                </c:pt>
                <c:pt idx="151">
                  <c:v>-8.1606371537208204</c:v>
                </c:pt>
                <c:pt idx="152">
                  <c:v>-8.1606371537208204</c:v>
                </c:pt>
                <c:pt idx="153">
                  <c:v>-8.1606371537208204</c:v>
                </c:pt>
                <c:pt idx="154">
                  <c:v>-8.1606371537208204</c:v>
                </c:pt>
                <c:pt idx="155">
                  <c:v>-8.1606371537208204</c:v>
                </c:pt>
                <c:pt idx="156">
                  <c:v>-8.1606371537208204</c:v>
                </c:pt>
                <c:pt idx="157">
                  <c:v>-8.1606371537208204</c:v>
                </c:pt>
                <c:pt idx="158">
                  <c:v>-8.1606371537208204</c:v>
                </c:pt>
                <c:pt idx="159">
                  <c:v>-8.1606371537208204</c:v>
                </c:pt>
                <c:pt idx="160">
                  <c:v>-8.1606371537208204</c:v>
                </c:pt>
                <c:pt idx="161">
                  <c:v>-8.1606371537208204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Results!$AH$4:$AH$165</c:f>
              <c:numCache>
                <c:formatCode>0.00</c:formatCode>
                <c:ptCount val="162"/>
                <c:pt idx="0">
                  <c:v>1.8393628462791796</c:v>
                </c:pt>
                <c:pt idx="1">
                  <c:v>1.8393628462791796</c:v>
                </c:pt>
                <c:pt idx="2">
                  <c:v>1.8393628462791796</c:v>
                </c:pt>
                <c:pt idx="3">
                  <c:v>1.8393628462791796</c:v>
                </c:pt>
                <c:pt idx="4">
                  <c:v>1.8393628462791796</c:v>
                </c:pt>
                <c:pt idx="5">
                  <c:v>1.8393628462791796</c:v>
                </c:pt>
                <c:pt idx="6">
                  <c:v>1.8393628462791796</c:v>
                </c:pt>
                <c:pt idx="7">
                  <c:v>1.8393628462791796</c:v>
                </c:pt>
                <c:pt idx="8">
                  <c:v>1.8393628462791796</c:v>
                </c:pt>
                <c:pt idx="9">
                  <c:v>1.8393628462791796</c:v>
                </c:pt>
                <c:pt idx="10">
                  <c:v>1.8393628462791796</c:v>
                </c:pt>
                <c:pt idx="11">
                  <c:v>1.8393628462791796</c:v>
                </c:pt>
                <c:pt idx="12">
                  <c:v>1.8393628462791796</c:v>
                </c:pt>
                <c:pt idx="13">
                  <c:v>1.8393628462791796</c:v>
                </c:pt>
                <c:pt idx="14">
                  <c:v>1.8393628462791796</c:v>
                </c:pt>
                <c:pt idx="15">
                  <c:v>1.8393628462791796</c:v>
                </c:pt>
                <c:pt idx="16">
                  <c:v>1.8393628462791796</c:v>
                </c:pt>
                <c:pt idx="17">
                  <c:v>1.8393628462791796</c:v>
                </c:pt>
                <c:pt idx="18">
                  <c:v>1.8393628462791796</c:v>
                </c:pt>
                <c:pt idx="19">
                  <c:v>1.8393628462791796</c:v>
                </c:pt>
                <c:pt idx="20">
                  <c:v>1.8393628462791796</c:v>
                </c:pt>
                <c:pt idx="21">
                  <c:v>1.8393628462791796</c:v>
                </c:pt>
                <c:pt idx="22">
                  <c:v>1.8393628462791796</c:v>
                </c:pt>
                <c:pt idx="23">
                  <c:v>1.8393628462791796</c:v>
                </c:pt>
                <c:pt idx="24">
                  <c:v>1.8393628462791796</c:v>
                </c:pt>
                <c:pt idx="25">
                  <c:v>1.8393628462791796</c:v>
                </c:pt>
                <c:pt idx="26">
                  <c:v>1.8393628462791796</c:v>
                </c:pt>
                <c:pt idx="27">
                  <c:v>1.8393628462791796</c:v>
                </c:pt>
                <c:pt idx="28">
                  <c:v>1.8393628462791796</c:v>
                </c:pt>
                <c:pt idx="29">
                  <c:v>1.8393628462791796</c:v>
                </c:pt>
                <c:pt idx="30">
                  <c:v>1.8393628462791796</c:v>
                </c:pt>
                <c:pt idx="31">
                  <c:v>1.8393628462791796</c:v>
                </c:pt>
                <c:pt idx="32">
                  <c:v>1.8393628462791796</c:v>
                </c:pt>
                <c:pt idx="33">
                  <c:v>1.8393628462791796</c:v>
                </c:pt>
                <c:pt idx="34">
                  <c:v>1.8393628462791796</c:v>
                </c:pt>
                <c:pt idx="35">
                  <c:v>1.8393628462791796</c:v>
                </c:pt>
                <c:pt idx="36">
                  <c:v>1.8393628462791796</c:v>
                </c:pt>
                <c:pt idx="37">
                  <c:v>1.8393628462791796</c:v>
                </c:pt>
                <c:pt idx="38">
                  <c:v>1.8393628462791796</c:v>
                </c:pt>
                <c:pt idx="39">
                  <c:v>1.8393628462791796</c:v>
                </c:pt>
                <c:pt idx="40">
                  <c:v>1.8393628462791796</c:v>
                </c:pt>
                <c:pt idx="41">
                  <c:v>1.8393628462791796</c:v>
                </c:pt>
                <c:pt idx="42">
                  <c:v>1.8393628462791796</c:v>
                </c:pt>
                <c:pt idx="43">
                  <c:v>1.8393628462791796</c:v>
                </c:pt>
                <c:pt idx="44">
                  <c:v>1.8393628462791796</c:v>
                </c:pt>
                <c:pt idx="45">
                  <c:v>1.8393628462791796</c:v>
                </c:pt>
                <c:pt idx="46">
                  <c:v>1.8393628462791796</c:v>
                </c:pt>
                <c:pt idx="47">
                  <c:v>1.8393628462791796</c:v>
                </c:pt>
                <c:pt idx="48">
                  <c:v>1.8393628462791796</c:v>
                </c:pt>
                <c:pt idx="49">
                  <c:v>1.8393628462791796</c:v>
                </c:pt>
                <c:pt idx="50">
                  <c:v>1.8393628462791796</c:v>
                </c:pt>
                <c:pt idx="51">
                  <c:v>1.8393628462791796</c:v>
                </c:pt>
                <c:pt idx="52">
                  <c:v>1.8393628462791796</c:v>
                </c:pt>
                <c:pt idx="53">
                  <c:v>1.8393628462791796</c:v>
                </c:pt>
                <c:pt idx="54">
                  <c:v>1.8393628462791796</c:v>
                </c:pt>
                <c:pt idx="55">
                  <c:v>1.8393628462791796</c:v>
                </c:pt>
                <c:pt idx="56">
                  <c:v>1.8393628462791796</c:v>
                </c:pt>
                <c:pt idx="57">
                  <c:v>1.8393628462791796</c:v>
                </c:pt>
                <c:pt idx="58">
                  <c:v>1.8393628462791796</c:v>
                </c:pt>
                <c:pt idx="59">
                  <c:v>1.8393628462791796</c:v>
                </c:pt>
                <c:pt idx="60">
                  <c:v>1.8393628462791796</c:v>
                </c:pt>
                <c:pt idx="61">
                  <c:v>1.8393628462791796</c:v>
                </c:pt>
                <c:pt idx="62">
                  <c:v>1.8393628462791796</c:v>
                </c:pt>
                <c:pt idx="63">
                  <c:v>1.8393628462791796</c:v>
                </c:pt>
                <c:pt idx="64">
                  <c:v>1.8393628462791796</c:v>
                </c:pt>
                <c:pt idx="65">
                  <c:v>1.8393628462791796</c:v>
                </c:pt>
                <c:pt idx="66">
                  <c:v>1.8393628462791796</c:v>
                </c:pt>
                <c:pt idx="67">
                  <c:v>1.8393628462791796</c:v>
                </c:pt>
                <c:pt idx="68">
                  <c:v>1.8393628462791796</c:v>
                </c:pt>
                <c:pt idx="69">
                  <c:v>1.8393628462791796</c:v>
                </c:pt>
                <c:pt idx="70">
                  <c:v>1.8393628462791796</c:v>
                </c:pt>
                <c:pt idx="71">
                  <c:v>1.8393628462791796</c:v>
                </c:pt>
                <c:pt idx="72">
                  <c:v>1.8393628462791796</c:v>
                </c:pt>
                <c:pt idx="73">
                  <c:v>1.8393628462791796</c:v>
                </c:pt>
                <c:pt idx="74">
                  <c:v>1.8393628462791796</c:v>
                </c:pt>
                <c:pt idx="75">
                  <c:v>1.8393628462791796</c:v>
                </c:pt>
                <c:pt idx="76">
                  <c:v>1.8393628462791796</c:v>
                </c:pt>
                <c:pt idx="77">
                  <c:v>1.8393628462791796</c:v>
                </c:pt>
                <c:pt idx="78">
                  <c:v>1.8393628462791796</c:v>
                </c:pt>
                <c:pt idx="79">
                  <c:v>1.8393628462791796</c:v>
                </c:pt>
                <c:pt idx="80">
                  <c:v>1.8393628462791796</c:v>
                </c:pt>
                <c:pt idx="81">
                  <c:v>1.8393628462791796</c:v>
                </c:pt>
                <c:pt idx="82">
                  <c:v>1.8393628462791796</c:v>
                </c:pt>
                <c:pt idx="83">
                  <c:v>1.8393628462791796</c:v>
                </c:pt>
                <c:pt idx="84">
                  <c:v>1.8393628462791796</c:v>
                </c:pt>
                <c:pt idx="85">
                  <c:v>1.8393628462791796</c:v>
                </c:pt>
                <c:pt idx="86">
                  <c:v>1.8393628462791796</c:v>
                </c:pt>
                <c:pt idx="87">
                  <c:v>1.8393628462791796</c:v>
                </c:pt>
                <c:pt idx="88">
                  <c:v>1.8393628462791796</c:v>
                </c:pt>
                <c:pt idx="89">
                  <c:v>1.8393628462791796</c:v>
                </c:pt>
                <c:pt idx="90">
                  <c:v>1.8393628462791796</c:v>
                </c:pt>
                <c:pt idx="91">
                  <c:v>1.8393628462791796</c:v>
                </c:pt>
                <c:pt idx="92">
                  <c:v>1.8393628462791796</c:v>
                </c:pt>
                <c:pt idx="93">
                  <c:v>1.8393628462791796</c:v>
                </c:pt>
                <c:pt idx="94">
                  <c:v>1.8393628462791796</c:v>
                </c:pt>
                <c:pt idx="95">
                  <c:v>1.8393628462791796</c:v>
                </c:pt>
                <c:pt idx="96">
                  <c:v>1.8393628462791796</c:v>
                </c:pt>
                <c:pt idx="97">
                  <c:v>1.8393628462791796</c:v>
                </c:pt>
                <c:pt idx="98">
                  <c:v>1.8393628462791796</c:v>
                </c:pt>
                <c:pt idx="99">
                  <c:v>1.8393628462791796</c:v>
                </c:pt>
                <c:pt idx="100">
                  <c:v>1.8393628462791796</c:v>
                </c:pt>
                <c:pt idx="101">
                  <c:v>1.8393628462791796</c:v>
                </c:pt>
                <c:pt idx="102">
                  <c:v>1.8393628462791796</c:v>
                </c:pt>
                <c:pt idx="103">
                  <c:v>1.8393628462791796</c:v>
                </c:pt>
                <c:pt idx="104">
                  <c:v>1.8393628462791796</c:v>
                </c:pt>
                <c:pt idx="105">
                  <c:v>1.8393628462791796</c:v>
                </c:pt>
                <c:pt idx="106">
                  <c:v>1.8393628462791796</c:v>
                </c:pt>
                <c:pt idx="107">
                  <c:v>1.8393628462791796</c:v>
                </c:pt>
                <c:pt idx="108">
                  <c:v>1.8393628462791796</c:v>
                </c:pt>
                <c:pt idx="109">
                  <c:v>1.8393628462791796</c:v>
                </c:pt>
                <c:pt idx="110">
                  <c:v>1.8393628462791796</c:v>
                </c:pt>
                <c:pt idx="111">
                  <c:v>1.8393628462791796</c:v>
                </c:pt>
                <c:pt idx="112">
                  <c:v>1.8393628462791796</c:v>
                </c:pt>
                <c:pt idx="113">
                  <c:v>1.8393628462791796</c:v>
                </c:pt>
                <c:pt idx="114">
                  <c:v>1.8393628462791796</c:v>
                </c:pt>
                <c:pt idx="115">
                  <c:v>1.8393628462791796</c:v>
                </c:pt>
                <c:pt idx="116">
                  <c:v>1.8393628462791796</c:v>
                </c:pt>
                <c:pt idx="117">
                  <c:v>1.8393628462791796</c:v>
                </c:pt>
                <c:pt idx="118">
                  <c:v>1.8393628462791796</c:v>
                </c:pt>
                <c:pt idx="119">
                  <c:v>1.8393628462791796</c:v>
                </c:pt>
                <c:pt idx="120">
                  <c:v>1.8393628462791796</c:v>
                </c:pt>
                <c:pt idx="121">
                  <c:v>1.8393628462791796</c:v>
                </c:pt>
                <c:pt idx="122">
                  <c:v>1.8393628462791796</c:v>
                </c:pt>
                <c:pt idx="123">
                  <c:v>1.8393628462791796</c:v>
                </c:pt>
                <c:pt idx="124">
                  <c:v>1.8393628462791796</c:v>
                </c:pt>
                <c:pt idx="125">
                  <c:v>1.8393628462791796</c:v>
                </c:pt>
                <c:pt idx="126">
                  <c:v>1.8393628462791796</c:v>
                </c:pt>
                <c:pt idx="127">
                  <c:v>1.8393628462791796</c:v>
                </c:pt>
                <c:pt idx="128">
                  <c:v>1.8393628462791796</c:v>
                </c:pt>
                <c:pt idx="129">
                  <c:v>1.8393628462791796</c:v>
                </c:pt>
                <c:pt idx="130">
                  <c:v>1.8393628462791796</c:v>
                </c:pt>
                <c:pt idx="131">
                  <c:v>1.8393628462791796</c:v>
                </c:pt>
                <c:pt idx="132">
                  <c:v>1.8393628462791796</c:v>
                </c:pt>
                <c:pt idx="133">
                  <c:v>1.8393628462791796</c:v>
                </c:pt>
                <c:pt idx="134">
                  <c:v>1.8393628462791796</c:v>
                </c:pt>
                <c:pt idx="135">
                  <c:v>1.8393628462791796</c:v>
                </c:pt>
                <c:pt idx="136">
                  <c:v>1.8393628462791796</c:v>
                </c:pt>
                <c:pt idx="137">
                  <c:v>1.8393628462791796</c:v>
                </c:pt>
                <c:pt idx="138">
                  <c:v>1.8393628462791796</c:v>
                </c:pt>
                <c:pt idx="139">
                  <c:v>1.8393628462791796</c:v>
                </c:pt>
                <c:pt idx="140">
                  <c:v>1.8393628462791796</c:v>
                </c:pt>
                <c:pt idx="141">
                  <c:v>1.8393628462791796</c:v>
                </c:pt>
                <c:pt idx="142">
                  <c:v>1.8393628462791796</c:v>
                </c:pt>
                <c:pt idx="143">
                  <c:v>1.8393628462791796</c:v>
                </c:pt>
                <c:pt idx="144">
                  <c:v>1.8393628462791796</c:v>
                </c:pt>
                <c:pt idx="145">
                  <c:v>1.8393628462791796</c:v>
                </c:pt>
                <c:pt idx="146">
                  <c:v>1.8393628462791796</c:v>
                </c:pt>
                <c:pt idx="147">
                  <c:v>1.8393628462791796</c:v>
                </c:pt>
                <c:pt idx="148">
                  <c:v>1.8393628462791796</c:v>
                </c:pt>
                <c:pt idx="149">
                  <c:v>1.8393628462791796</c:v>
                </c:pt>
                <c:pt idx="150">
                  <c:v>1.8393628462791796</c:v>
                </c:pt>
                <c:pt idx="151">
                  <c:v>1.8393628462791796</c:v>
                </c:pt>
                <c:pt idx="152">
                  <c:v>1.8393628462791796</c:v>
                </c:pt>
                <c:pt idx="153">
                  <c:v>1.8393628462791796</c:v>
                </c:pt>
                <c:pt idx="154">
                  <c:v>1.8393628462791796</c:v>
                </c:pt>
                <c:pt idx="155">
                  <c:v>1.8393628462791796</c:v>
                </c:pt>
                <c:pt idx="156">
                  <c:v>1.8393628462791796</c:v>
                </c:pt>
                <c:pt idx="157">
                  <c:v>1.8393628462791796</c:v>
                </c:pt>
                <c:pt idx="158">
                  <c:v>1.8393628462791796</c:v>
                </c:pt>
                <c:pt idx="159">
                  <c:v>1.8393628462791796</c:v>
                </c:pt>
                <c:pt idx="160">
                  <c:v>1.8393628462791796</c:v>
                </c:pt>
                <c:pt idx="161">
                  <c:v>1.8393628462791796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Results!$AI$4:$AI$165</c:f>
              <c:numCache>
                <c:formatCode>0.00</c:formatCode>
                <c:ptCount val="162"/>
                <c:pt idx="0">
                  <c:v>-14.928728054682859</c:v>
                </c:pt>
                <c:pt idx="1">
                  <c:v>-14.928728054682859</c:v>
                </c:pt>
                <c:pt idx="2">
                  <c:v>-14.928728054682859</c:v>
                </c:pt>
                <c:pt idx="3">
                  <c:v>-14.928728054682859</c:v>
                </c:pt>
                <c:pt idx="4">
                  <c:v>-14.928728054682859</c:v>
                </c:pt>
                <c:pt idx="5">
                  <c:v>-14.928728054682859</c:v>
                </c:pt>
                <c:pt idx="6">
                  <c:v>-14.928728054682859</c:v>
                </c:pt>
                <c:pt idx="7">
                  <c:v>-14.928728054682859</c:v>
                </c:pt>
                <c:pt idx="8">
                  <c:v>-14.928728054682859</c:v>
                </c:pt>
                <c:pt idx="9">
                  <c:v>-14.928728054682859</c:v>
                </c:pt>
                <c:pt idx="10">
                  <c:v>-14.928728054682859</c:v>
                </c:pt>
                <c:pt idx="11">
                  <c:v>-14.928728054682859</c:v>
                </c:pt>
                <c:pt idx="12">
                  <c:v>-14.928728054682859</c:v>
                </c:pt>
                <c:pt idx="13">
                  <c:v>-14.928728054682859</c:v>
                </c:pt>
                <c:pt idx="14">
                  <c:v>-14.928728054682859</c:v>
                </c:pt>
                <c:pt idx="15">
                  <c:v>-14.928728054682859</c:v>
                </c:pt>
                <c:pt idx="16">
                  <c:v>-14.928728054682859</c:v>
                </c:pt>
                <c:pt idx="17">
                  <c:v>-14.928728054682859</c:v>
                </c:pt>
                <c:pt idx="18">
                  <c:v>-14.928728054682859</c:v>
                </c:pt>
                <c:pt idx="19">
                  <c:v>-14.928728054682859</c:v>
                </c:pt>
                <c:pt idx="20">
                  <c:v>-14.928728054682859</c:v>
                </c:pt>
                <c:pt idx="21">
                  <c:v>-14.928728054682859</c:v>
                </c:pt>
                <c:pt idx="22">
                  <c:v>-14.928728054682859</c:v>
                </c:pt>
                <c:pt idx="23">
                  <c:v>-14.928728054682859</c:v>
                </c:pt>
                <c:pt idx="24">
                  <c:v>-14.928728054682859</c:v>
                </c:pt>
                <c:pt idx="25">
                  <c:v>-14.928728054682859</c:v>
                </c:pt>
                <c:pt idx="26">
                  <c:v>-14.928728054682859</c:v>
                </c:pt>
                <c:pt idx="27">
                  <c:v>-14.928728054682859</c:v>
                </c:pt>
                <c:pt idx="28">
                  <c:v>-14.928728054682859</c:v>
                </c:pt>
                <c:pt idx="29">
                  <c:v>-14.928728054682859</c:v>
                </c:pt>
                <c:pt idx="30">
                  <c:v>-14.928728054682859</c:v>
                </c:pt>
                <c:pt idx="31">
                  <c:v>-14.928728054682859</c:v>
                </c:pt>
                <c:pt idx="32">
                  <c:v>-14.928728054682859</c:v>
                </c:pt>
                <c:pt idx="33">
                  <c:v>-14.928728054682859</c:v>
                </c:pt>
                <c:pt idx="34">
                  <c:v>-14.928728054682859</c:v>
                </c:pt>
                <c:pt idx="35">
                  <c:v>-14.928728054682859</c:v>
                </c:pt>
                <c:pt idx="36">
                  <c:v>-14.928728054682859</c:v>
                </c:pt>
                <c:pt idx="37">
                  <c:v>-14.928728054682859</c:v>
                </c:pt>
                <c:pt idx="38">
                  <c:v>-14.928728054682859</c:v>
                </c:pt>
                <c:pt idx="39">
                  <c:v>-14.928728054682859</c:v>
                </c:pt>
                <c:pt idx="40">
                  <c:v>-14.928728054682859</c:v>
                </c:pt>
                <c:pt idx="41">
                  <c:v>-14.928728054682859</c:v>
                </c:pt>
                <c:pt idx="42">
                  <c:v>-14.928728054682859</c:v>
                </c:pt>
                <c:pt idx="43">
                  <c:v>-14.928728054682859</c:v>
                </c:pt>
                <c:pt idx="44">
                  <c:v>-14.928728054682859</c:v>
                </c:pt>
                <c:pt idx="45">
                  <c:v>-14.928728054682859</c:v>
                </c:pt>
                <c:pt idx="46">
                  <c:v>-14.928728054682859</c:v>
                </c:pt>
                <c:pt idx="47">
                  <c:v>-14.928728054682859</c:v>
                </c:pt>
                <c:pt idx="48">
                  <c:v>-14.928728054682859</c:v>
                </c:pt>
                <c:pt idx="49">
                  <c:v>-14.928728054682859</c:v>
                </c:pt>
                <c:pt idx="50">
                  <c:v>-14.928728054682859</c:v>
                </c:pt>
                <c:pt idx="51">
                  <c:v>-14.928728054682859</c:v>
                </c:pt>
                <c:pt idx="52">
                  <c:v>-14.928728054682859</c:v>
                </c:pt>
                <c:pt idx="53">
                  <c:v>-14.928728054682859</c:v>
                </c:pt>
                <c:pt idx="54">
                  <c:v>-14.928728054682859</c:v>
                </c:pt>
                <c:pt idx="55">
                  <c:v>-14.928728054682859</c:v>
                </c:pt>
                <c:pt idx="56">
                  <c:v>-14.928728054682859</c:v>
                </c:pt>
                <c:pt idx="57">
                  <c:v>-14.928728054682859</c:v>
                </c:pt>
                <c:pt idx="58">
                  <c:v>-14.928728054682859</c:v>
                </c:pt>
                <c:pt idx="59">
                  <c:v>-14.928728054682859</c:v>
                </c:pt>
                <c:pt idx="60">
                  <c:v>-14.928728054682859</c:v>
                </c:pt>
                <c:pt idx="61">
                  <c:v>-14.928728054682859</c:v>
                </c:pt>
                <c:pt idx="62">
                  <c:v>-14.928728054682859</c:v>
                </c:pt>
                <c:pt idx="63">
                  <c:v>-14.928728054682859</c:v>
                </c:pt>
                <c:pt idx="64">
                  <c:v>-14.928728054682859</c:v>
                </c:pt>
                <c:pt idx="65">
                  <c:v>-14.928728054682859</c:v>
                </c:pt>
                <c:pt idx="66">
                  <c:v>-14.928728054682859</c:v>
                </c:pt>
                <c:pt idx="67">
                  <c:v>-14.928728054682859</c:v>
                </c:pt>
                <c:pt idx="68">
                  <c:v>-14.928728054682859</c:v>
                </c:pt>
                <c:pt idx="69">
                  <c:v>-14.928728054682859</c:v>
                </c:pt>
                <c:pt idx="70">
                  <c:v>-14.928728054682859</c:v>
                </c:pt>
                <c:pt idx="71">
                  <c:v>-14.928728054682859</c:v>
                </c:pt>
                <c:pt idx="72">
                  <c:v>-14.928728054682859</c:v>
                </c:pt>
                <c:pt idx="73">
                  <c:v>-14.928728054682859</c:v>
                </c:pt>
                <c:pt idx="74">
                  <c:v>-14.928728054682859</c:v>
                </c:pt>
                <c:pt idx="75">
                  <c:v>-14.928728054682859</c:v>
                </c:pt>
                <c:pt idx="76">
                  <c:v>-14.928728054682859</c:v>
                </c:pt>
                <c:pt idx="77">
                  <c:v>-14.928728054682859</c:v>
                </c:pt>
                <c:pt idx="78">
                  <c:v>-14.928728054682859</c:v>
                </c:pt>
                <c:pt idx="79">
                  <c:v>-14.928728054682859</c:v>
                </c:pt>
                <c:pt idx="80">
                  <c:v>-14.928728054682859</c:v>
                </c:pt>
                <c:pt idx="81">
                  <c:v>-14.928728054682859</c:v>
                </c:pt>
                <c:pt idx="82">
                  <c:v>-14.928728054682859</c:v>
                </c:pt>
                <c:pt idx="83">
                  <c:v>-14.928728054682859</c:v>
                </c:pt>
                <c:pt idx="84">
                  <c:v>-14.928728054682859</c:v>
                </c:pt>
                <c:pt idx="85">
                  <c:v>-14.928728054682859</c:v>
                </c:pt>
                <c:pt idx="86">
                  <c:v>-14.928728054682859</c:v>
                </c:pt>
                <c:pt idx="87">
                  <c:v>-14.928728054682859</c:v>
                </c:pt>
                <c:pt idx="88">
                  <c:v>-14.928728054682859</c:v>
                </c:pt>
                <c:pt idx="89">
                  <c:v>-14.928728054682859</c:v>
                </c:pt>
                <c:pt idx="90">
                  <c:v>-14.928728054682859</c:v>
                </c:pt>
                <c:pt idx="91">
                  <c:v>-14.928728054682859</c:v>
                </c:pt>
                <c:pt idx="92">
                  <c:v>-14.928728054682859</c:v>
                </c:pt>
                <c:pt idx="93">
                  <c:v>-14.928728054682859</c:v>
                </c:pt>
                <c:pt idx="94">
                  <c:v>-14.928728054682859</c:v>
                </c:pt>
                <c:pt idx="95">
                  <c:v>-14.928728054682859</c:v>
                </c:pt>
                <c:pt idx="96">
                  <c:v>-14.928728054682859</c:v>
                </c:pt>
                <c:pt idx="97">
                  <c:v>-14.928728054682859</c:v>
                </c:pt>
                <c:pt idx="98">
                  <c:v>-14.928728054682859</c:v>
                </c:pt>
                <c:pt idx="99">
                  <c:v>-14.928728054682859</c:v>
                </c:pt>
                <c:pt idx="100">
                  <c:v>-14.928728054682859</c:v>
                </c:pt>
                <c:pt idx="101">
                  <c:v>-14.928728054682859</c:v>
                </c:pt>
                <c:pt idx="102">
                  <c:v>-14.928728054682859</c:v>
                </c:pt>
                <c:pt idx="103">
                  <c:v>-14.928728054682859</c:v>
                </c:pt>
                <c:pt idx="104">
                  <c:v>-14.928728054682859</c:v>
                </c:pt>
                <c:pt idx="105">
                  <c:v>-14.928728054682859</c:v>
                </c:pt>
                <c:pt idx="106">
                  <c:v>-14.928728054682859</c:v>
                </c:pt>
                <c:pt idx="107">
                  <c:v>-14.928728054682859</c:v>
                </c:pt>
                <c:pt idx="108">
                  <c:v>-14.928728054682859</c:v>
                </c:pt>
                <c:pt idx="109">
                  <c:v>-14.928728054682859</c:v>
                </c:pt>
                <c:pt idx="110">
                  <c:v>-14.928728054682859</c:v>
                </c:pt>
                <c:pt idx="111">
                  <c:v>-14.928728054682859</c:v>
                </c:pt>
                <c:pt idx="112">
                  <c:v>-14.928728054682859</c:v>
                </c:pt>
                <c:pt idx="113">
                  <c:v>-14.928728054682859</c:v>
                </c:pt>
                <c:pt idx="114">
                  <c:v>-14.928728054682859</c:v>
                </c:pt>
                <c:pt idx="115">
                  <c:v>-14.928728054682859</c:v>
                </c:pt>
                <c:pt idx="116">
                  <c:v>-14.928728054682859</c:v>
                </c:pt>
                <c:pt idx="117">
                  <c:v>-14.928728054682859</c:v>
                </c:pt>
                <c:pt idx="118">
                  <c:v>-14.928728054682859</c:v>
                </c:pt>
                <c:pt idx="119">
                  <c:v>-14.928728054682859</c:v>
                </c:pt>
                <c:pt idx="120">
                  <c:v>-14.928728054682859</c:v>
                </c:pt>
                <c:pt idx="121">
                  <c:v>-14.928728054682859</c:v>
                </c:pt>
                <c:pt idx="122">
                  <c:v>-14.928728054682859</c:v>
                </c:pt>
                <c:pt idx="123">
                  <c:v>-14.928728054682859</c:v>
                </c:pt>
                <c:pt idx="124">
                  <c:v>-14.928728054682859</c:v>
                </c:pt>
                <c:pt idx="125">
                  <c:v>-14.928728054682859</c:v>
                </c:pt>
                <c:pt idx="126">
                  <c:v>-14.928728054682859</c:v>
                </c:pt>
                <c:pt idx="127">
                  <c:v>-14.928728054682859</c:v>
                </c:pt>
                <c:pt idx="128">
                  <c:v>-14.928728054682859</c:v>
                </c:pt>
                <c:pt idx="129">
                  <c:v>-14.928728054682859</c:v>
                </c:pt>
                <c:pt idx="130">
                  <c:v>-14.928728054682859</c:v>
                </c:pt>
                <c:pt idx="131">
                  <c:v>-14.928728054682859</c:v>
                </c:pt>
                <c:pt idx="132">
                  <c:v>-14.928728054682859</c:v>
                </c:pt>
                <c:pt idx="133">
                  <c:v>-14.928728054682859</c:v>
                </c:pt>
                <c:pt idx="134">
                  <c:v>-14.928728054682859</c:v>
                </c:pt>
                <c:pt idx="135">
                  <c:v>-14.928728054682859</c:v>
                </c:pt>
                <c:pt idx="136">
                  <c:v>-14.928728054682859</c:v>
                </c:pt>
                <c:pt idx="137">
                  <c:v>-14.928728054682859</c:v>
                </c:pt>
                <c:pt idx="138">
                  <c:v>-14.928728054682859</c:v>
                </c:pt>
                <c:pt idx="139">
                  <c:v>-14.928728054682859</c:v>
                </c:pt>
                <c:pt idx="140">
                  <c:v>-14.928728054682859</c:v>
                </c:pt>
                <c:pt idx="141">
                  <c:v>-14.928728054682859</c:v>
                </c:pt>
                <c:pt idx="142">
                  <c:v>-14.928728054682859</c:v>
                </c:pt>
                <c:pt idx="143">
                  <c:v>-14.928728054682859</c:v>
                </c:pt>
                <c:pt idx="144">
                  <c:v>-14.928728054682859</c:v>
                </c:pt>
                <c:pt idx="145">
                  <c:v>-14.928728054682859</c:v>
                </c:pt>
                <c:pt idx="146">
                  <c:v>-14.928728054682859</c:v>
                </c:pt>
                <c:pt idx="147">
                  <c:v>-14.928728054682859</c:v>
                </c:pt>
                <c:pt idx="148">
                  <c:v>-14.928728054682859</c:v>
                </c:pt>
                <c:pt idx="149">
                  <c:v>-14.928728054682859</c:v>
                </c:pt>
                <c:pt idx="150">
                  <c:v>-14.928728054682859</c:v>
                </c:pt>
                <c:pt idx="151">
                  <c:v>-14.928728054682859</c:v>
                </c:pt>
                <c:pt idx="152">
                  <c:v>-14.928728054682859</c:v>
                </c:pt>
                <c:pt idx="153">
                  <c:v>-14.928728054682859</c:v>
                </c:pt>
                <c:pt idx="154">
                  <c:v>-14.928728054682859</c:v>
                </c:pt>
                <c:pt idx="155">
                  <c:v>-14.928728054682859</c:v>
                </c:pt>
                <c:pt idx="156">
                  <c:v>-14.928728054682859</c:v>
                </c:pt>
                <c:pt idx="157">
                  <c:v>-14.928728054682859</c:v>
                </c:pt>
                <c:pt idx="158">
                  <c:v>-14.928728054682859</c:v>
                </c:pt>
                <c:pt idx="159">
                  <c:v>-14.928728054682859</c:v>
                </c:pt>
                <c:pt idx="160">
                  <c:v>-14.928728054682859</c:v>
                </c:pt>
                <c:pt idx="161">
                  <c:v>-14.928728054682859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Results!$AJ$4:$AJ$165</c:f>
              <c:numCache>
                <c:formatCode>0.00</c:formatCode>
                <c:ptCount val="162"/>
                <c:pt idx="0">
                  <c:v>8.6074537472412178</c:v>
                </c:pt>
                <c:pt idx="1">
                  <c:v>8.6074537472412178</c:v>
                </c:pt>
                <c:pt idx="2">
                  <c:v>8.6074537472412178</c:v>
                </c:pt>
                <c:pt idx="3">
                  <c:v>8.6074537472412178</c:v>
                </c:pt>
                <c:pt idx="4">
                  <c:v>8.6074537472412178</c:v>
                </c:pt>
                <c:pt idx="5">
                  <c:v>8.6074537472412178</c:v>
                </c:pt>
                <c:pt idx="6">
                  <c:v>8.6074537472412178</c:v>
                </c:pt>
                <c:pt idx="7">
                  <c:v>8.6074537472412178</c:v>
                </c:pt>
                <c:pt idx="8">
                  <c:v>8.6074537472412178</c:v>
                </c:pt>
                <c:pt idx="9">
                  <c:v>8.6074537472412178</c:v>
                </c:pt>
                <c:pt idx="10">
                  <c:v>8.6074537472412178</c:v>
                </c:pt>
                <c:pt idx="11">
                  <c:v>8.6074537472412178</c:v>
                </c:pt>
                <c:pt idx="12">
                  <c:v>8.6074537472412178</c:v>
                </c:pt>
                <c:pt idx="13">
                  <c:v>8.6074537472412178</c:v>
                </c:pt>
                <c:pt idx="14">
                  <c:v>8.6074537472412178</c:v>
                </c:pt>
                <c:pt idx="15">
                  <c:v>8.6074537472412178</c:v>
                </c:pt>
                <c:pt idx="16">
                  <c:v>8.6074537472412178</c:v>
                </c:pt>
                <c:pt idx="17">
                  <c:v>8.6074537472412178</c:v>
                </c:pt>
                <c:pt idx="18">
                  <c:v>8.6074537472412178</c:v>
                </c:pt>
                <c:pt idx="19">
                  <c:v>8.6074537472412178</c:v>
                </c:pt>
                <c:pt idx="20">
                  <c:v>8.6074537472412178</c:v>
                </c:pt>
                <c:pt idx="21">
                  <c:v>8.6074537472412178</c:v>
                </c:pt>
                <c:pt idx="22">
                  <c:v>8.6074537472412178</c:v>
                </c:pt>
                <c:pt idx="23">
                  <c:v>8.6074537472412178</c:v>
                </c:pt>
                <c:pt idx="24">
                  <c:v>8.6074537472412178</c:v>
                </c:pt>
                <c:pt idx="25">
                  <c:v>8.6074537472412178</c:v>
                </c:pt>
                <c:pt idx="26">
                  <c:v>8.6074537472412178</c:v>
                </c:pt>
                <c:pt idx="27">
                  <c:v>8.6074537472412178</c:v>
                </c:pt>
                <c:pt idx="28">
                  <c:v>8.6074537472412178</c:v>
                </c:pt>
                <c:pt idx="29">
                  <c:v>8.6074537472412178</c:v>
                </c:pt>
                <c:pt idx="30">
                  <c:v>8.6074537472412178</c:v>
                </c:pt>
                <c:pt idx="31">
                  <c:v>8.6074537472412178</c:v>
                </c:pt>
                <c:pt idx="32">
                  <c:v>8.6074537472412178</c:v>
                </c:pt>
                <c:pt idx="33">
                  <c:v>8.6074537472412178</c:v>
                </c:pt>
                <c:pt idx="34">
                  <c:v>8.6074537472412178</c:v>
                </c:pt>
                <c:pt idx="35">
                  <c:v>8.6074537472412178</c:v>
                </c:pt>
                <c:pt idx="36">
                  <c:v>8.6074537472412178</c:v>
                </c:pt>
                <c:pt idx="37">
                  <c:v>8.6074537472412178</c:v>
                </c:pt>
                <c:pt idx="38">
                  <c:v>8.6074537472412178</c:v>
                </c:pt>
                <c:pt idx="39">
                  <c:v>8.6074537472412178</c:v>
                </c:pt>
                <c:pt idx="40">
                  <c:v>8.6074537472412178</c:v>
                </c:pt>
                <c:pt idx="41">
                  <c:v>8.6074537472412178</c:v>
                </c:pt>
                <c:pt idx="42">
                  <c:v>8.6074537472412178</c:v>
                </c:pt>
                <c:pt idx="43">
                  <c:v>8.6074537472412178</c:v>
                </c:pt>
                <c:pt idx="44">
                  <c:v>8.6074537472412178</c:v>
                </c:pt>
                <c:pt idx="45">
                  <c:v>8.6074537472412178</c:v>
                </c:pt>
                <c:pt idx="46">
                  <c:v>8.6074537472412178</c:v>
                </c:pt>
                <c:pt idx="47">
                  <c:v>8.6074537472412178</c:v>
                </c:pt>
                <c:pt idx="48">
                  <c:v>8.6074537472412178</c:v>
                </c:pt>
                <c:pt idx="49">
                  <c:v>8.6074537472412178</c:v>
                </c:pt>
                <c:pt idx="50">
                  <c:v>8.6074537472412178</c:v>
                </c:pt>
                <c:pt idx="51">
                  <c:v>8.6074537472412178</c:v>
                </c:pt>
                <c:pt idx="52">
                  <c:v>8.6074537472412178</c:v>
                </c:pt>
                <c:pt idx="53">
                  <c:v>8.6074537472412178</c:v>
                </c:pt>
                <c:pt idx="54">
                  <c:v>8.6074537472412178</c:v>
                </c:pt>
                <c:pt idx="55">
                  <c:v>8.6074537472412178</c:v>
                </c:pt>
                <c:pt idx="56">
                  <c:v>8.6074537472412178</c:v>
                </c:pt>
                <c:pt idx="57">
                  <c:v>8.6074537472412178</c:v>
                </c:pt>
                <c:pt idx="58">
                  <c:v>8.6074537472412178</c:v>
                </c:pt>
                <c:pt idx="59">
                  <c:v>8.6074537472412178</c:v>
                </c:pt>
                <c:pt idx="60">
                  <c:v>8.6074537472412178</c:v>
                </c:pt>
                <c:pt idx="61">
                  <c:v>8.6074537472412178</c:v>
                </c:pt>
                <c:pt idx="62">
                  <c:v>8.6074537472412178</c:v>
                </c:pt>
                <c:pt idx="63">
                  <c:v>8.6074537472412178</c:v>
                </c:pt>
                <c:pt idx="64">
                  <c:v>8.6074537472412178</c:v>
                </c:pt>
                <c:pt idx="65">
                  <c:v>8.6074537472412178</c:v>
                </c:pt>
                <c:pt idx="66">
                  <c:v>8.6074537472412178</c:v>
                </c:pt>
                <c:pt idx="67">
                  <c:v>8.6074537472412178</c:v>
                </c:pt>
                <c:pt idx="68">
                  <c:v>8.6074537472412178</c:v>
                </c:pt>
                <c:pt idx="69">
                  <c:v>8.6074537472412178</c:v>
                </c:pt>
                <c:pt idx="70">
                  <c:v>8.6074537472412178</c:v>
                </c:pt>
                <c:pt idx="71">
                  <c:v>8.6074537472412178</c:v>
                </c:pt>
                <c:pt idx="72">
                  <c:v>8.6074537472412178</c:v>
                </c:pt>
                <c:pt idx="73">
                  <c:v>8.6074537472412178</c:v>
                </c:pt>
                <c:pt idx="74">
                  <c:v>8.6074537472412178</c:v>
                </c:pt>
                <c:pt idx="75">
                  <c:v>8.6074537472412178</c:v>
                </c:pt>
                <c:pt idx="76">
                  <c:v>8.6074537472412178</c:v>
                </c:pt>
                <c:pt idx="77">
                  <c:v>8.6074537472412178</c:v>
                </c:pt>
                <c:pt idx="78">
                  <c:v>8.6074537472412178</c:v>
                </c:pt>
                <c:pt idx="79">
                  <c:v>8.6074537472412178</c:v>
                </c:pt>
                <c:pt idx="80">
                  <c:v>8.6074537472412178</c:v>
                </c:pt>
                <c:pt idx="81">
                  <c:v>8.6074537472412178</c:v>
                </c:pt>
                <c:pt idx="82">
                  <c:v>8.6074537472412178</c:v>
                </c:pt>
                <c:pt idx="83">
                  <c:v>8.6074537472412178</c:v>
                </c:pt>
                <c:pt idx="84">
                  <c:v>8.6074537472412178</c:v>
                </c:pt>
                <c:pt idx="85">
                  <c:v>8.6074537472412178</c:v>
                </c:pt>
                <c:pt idx="86">
                  <c:v>8.6074537472412178</c:v>
                </c:pt>
                <c:pt idx="87">
                  <c:v>8.6074537472412178</c:v>
                </c:pt>
                <c:pt idx="88">
                  <c:v>8.6074537472412178</c:v>
                </c:pt>
                <c:pt idx="89">
                  <c:v>8.6074537472412178</c:v>
                </c:pt>
                <c:pt idx="90">
                  <c:v>8.6074537472412178</c:v>
                </c:pt>
                <c:pt idx="91">
                  <c:v>8.6074537472412178</c:v>
                </c:pt>
                <c:pt idx="92">
                  <c:v>8.6074537472412178</c:v>
                </c:pt>
                <c:pt idx="93">
                  <c:v>8.6074537472412178</c:v>
                </c:pt>
                <c:pt idx="94">
                  <c:v>8.6074537472412178</c:v>
                </c:pt>
                <c:pt idx="95">
                  <c:v>8.6074537472412178</c:v>
                </c:pt>
                <c:pt idx="96">
                  <c:v>8.6074537472412178</c:v>
                </c:pt>
                <c:pt idx="97">
                  <c:v>8.6074537472412178</c:v>
                </c:pt>
                <c:pt idx="98">
                  <c:v>8.6074537472412178</c:v>
                </c:pt>
                <c:pt idx="99">
                  <c:v>8.6074537472412178</c:v>
                </c:pt>
                <c:pt idx="100">
                  <c:v>8.6074537472412178</c:v>
                </c:pt>
                <c:pt idx="101">
                  <c:v>8.6074537472412178</c:v>
                </c:pt>
                <c:pt idx="102">
                  <c:v>8.6074537472412178</c:v>
                </c:pt>
                <c:pt idx="103">
                  <c:v>8.6074537472412178</c:v>
                </c:pt>
                <c:pt idx="104">
                  <c:v>8.6074537472412178</c:v>
                </c:pt>
                <c:pt idx="105">
                  <c:v>8.6074537472412178</c:v>
                </c:pt>
                <c:pt idx="106">
                  <c:v>8.6074537472412178</c:v>
                </c:pt>
                <c:pt idx="107">
                  <c:v>8.6074537472412178</c:v>
                </c:pt>
                <c:pt idx="108">
                  <c:v>8.6074537472412178</c:v>
                </c:pt>
                <c:pt idx="109">
                  <c:v>8.6074537472412178</c:v>
                </c:pt>
                <c:pt idx="110">
                  <c:v>8.6074537472412178</c:v>
                </c:pt>
                <c:pt idx="111">
                  <c:v>8.6074537472412178</c:v>
                </c:pt>
                <c:pt idx="112">
                  <c:v>8.6074537472412178</c:v>
                </c:pt>
                <c:pt idx="113">
                  <c:v>8.6074537472412178</c:v>
                </c:pt>
                <c:pt idx="114">
                  <c:v>8.6074537472412178</c:v>
                </c:pt>
                <c:pt idx="115">
                  <c:v>8.6074537472412178</c:v>
                </c:pt>
                <c:pt idx="116">
                  <c:v>8.6074537472412178</c:v>
                </c:pt>
                <c:pt idx="117">
                  <c:v>8.6074537472412178</c:v>
                </c:pt>
                <c:pt idx="118">
                  <c:v>8.6074537472412178</c:v>
                </c:pt>
                <c:pt idx="119">
                  <c:v>8.6074537472412178</c:v>
                </c:pt>
                <c:pt idx="120">
                  <c:v>8.6074537472412178</c:v>
                </c:pt>
                <c:pt idx="121">
                  <c:v>8.6074537472412178</c:v>
                </c:pt>
                <c:pt idx="122">
                  <c:v>8.6074537472412178</c:v>
                </c:pt>
                <c:pt idx="123">
                  <c:v>8.6074537472412178</c:v>
                </c:pt>
                <c:pt idx="124">
                  <c:v>8.6074537472412178</c:v>
                </c:pt>
                <c:pt idx="125">
                  <c:v>8.6074537472412178</c:v>
                </c:pt>
                <c:pt idx="126">
                  <c:v>8.6074537472412178</c:v>
                </c:pt>
                <c:pt idx="127">
                  <c:v>8.6074537472412178</c:v>
                </c:pt>
                <c:pt idx="128">
                  <c:v>8.6074537472412178</c:v>
                </c:pt>
                <c:pt idx="129">
                  <c:v>8.6074537472412178</c:v>
                </c:pt>
                <c:pt idx="130">
                  <c:v>8.6074537472412178</c:v>
                </c:pt>
                <c:pt idx="131">
                  <c:v>8.6074537472412178</c:v>
                </c:pt>
                <c:pt idx="132">
                  <c:v>8.6074537472412178</c:v>
                </c:pt>
                <c:pt idx="133">
                  <c:v>8.6074537472412178</c:v>
                </c:pt>
                <c:pt idx="134">
                  <c:v>8.6074537472412178</c:v>
                </c:pt>
                <c:pt idx="135">
                  <c:v>8.6074537472412178</c:v>
                </c:pt>
                <c:pt idx="136">
                  <c:v>8.6074537472412178</c:v>
                </c:pt>
                <c:pt idx="137">
                  <c:v>8.6074537472412178</c:v>
                </c:pt>
                <c:pt idx="138">
                  <c:v>8.6074537472412178</c:v>
                </c:pt>
                <c:pt idx="139">
                  <c:v>8.6074537472412178</c:v>
                </c:pt>
                <c:pt idx="140">
                  <c:v>8.6074537472412178</c:v>
                </c:pt>
                <c:pt idx="141">
                  <c:v>8.6074537472412178</c:v>
                </c:pt>
                <c:pt idx="142">
                  <c:v>8.6074537472412178</c:v>
                </c:pt>
                <c:pt idx="143">
                  <c:v>8.6074537472412178</c:v>
                </c:pt>
                <c:pt idx="144">
                  <c:v>8.6074537472412178</c:v>
                </c:pt>
                <c:pt idx="145">
                  <c:v>8.6074537472412178</c:v>
                </c:pt>
                <c:pt idx="146">
                  <c:v>8.6074537472412178</c:v>
                </c:pt>
                <c:pt idx="147">
                  <c:v>8.6074537472412178</c:v>
                </c:pt>
                <c:pt idx="148">
                  <c:v>8.6074537472412178</c:v>
                </c:pt>
                <c:pt idx="149">
                  <c:v>8.6074537472412178</c:v>
                </c:pt>
                <c:pt idx="150">
                  <c:v>8.6074537472412178</c:v>
                </c:pt>
                <c:pt idx="151">
                  <c:v>8.6074537472412178</c:v>
                </c:pt>
                <c:pt idx="152">
                  <c:v>8.6074537472412178</c:v>
                </c:pt>
                <c:pt idx="153">
                  <c:v>8.6074537472412178</c:v>
                </c:pt>
                <c:pt idx="154">
                  <c:v>8.6074537472412178</c:v>
                </c:pt>
                <c:pt idx="155">
                  <c:v>8.6074537472412178</c:v>
                </c:pt>
                <c:pt idx="156">
                  <c:v>8.6074537472412178</c:v>
                </c:pt>
                <c:pt idx="157">
                  <c:v>8.6074537472412178</c:v>
                </c:pt>
                <c:pt idx="158">
                  <c:v>8.6074537472412178</c:v>
                </c:pt>
                <c:pt idx="159">
                  <c:v>8.6074537472412178</c:v>
                </c:pt>
                <c:pt idx="160">
                  <c:v>8.6074537472412178</c:v>
                </c:pt>
                <c:pt idx="161">
                  <c:v>8.6074537472412178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2021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Results!$T$4:$T$165</c:f>
              <c:numCache>
                <c:formatCode>0.00</c:formatCode>
                <c:ptCount val="162"/>
                <c:pt idx="0">
                  <c:v>-2.5214884440118743E-2</c:v>
                </c:pt>
                <c:pt idx="1">
                  <c:v>1.6192356327599609</c:v>
                </c:pt>
                <c:pt idx="2">
                  <c:v>-2.5257098459539504</c:v>
                </c:pt>
                <c:pt idx="3">
                  <c:v>-2.0061056638015313</c:v>
                </c:pt>
                <c:pt idx="4">
                  <c:v>-2.0166811916388236</c:v>
                </c:pt>
                <c:pt idx="5">
                  <c:v>0.58934638145686657</c:v>
                </c:pt>
                <c:pt idx="6">
                  <c:v>-0.79787125784515789</c:v>
                </c:pt>
                <c:pt idx="7">
                  <c:v>0.11091121212932306</c:v>
                </c:pt>
                <c:pt idx="8">
                  <c:v>-13.818849908946657</c:v>
                </c:pt>
                <c:pt idx="9">
                  <c:v>-2.7447340709198365</c:v>
                </c:pt>
                <c:pt idx="10">
                  <c:v>-2.5471476360013732</c:v>
                </c:pt>
                <c:pt idx="11">
                  <c:v>-4.3868992237616613</c:v>
                </c:pt>
                <c:pt idx="12">
                  <c:v>-2.2231402277026646</c:v>
                </c:pt>
                <c:pt idx="13">
                  <c:v>-0.34190418017138818</c:v>
                </c:pt>
                <c:pt idx="14">
                  <c:v>-0.99372527995215543</c:v>
                </c:pt>
                <c:pt idx="15">
                  <c:v>1.867389101776765</c:v>
                </c:pt>
                <c:pt idx="16">
                  <c:v>2.0057746482319487</c:v>
                </c:pt>
                <c:pt idx="17">
                  <c:v>0.46906474063787673</c:v>
                </c:pt>
                <c:pt idx="18">
                  <c:v>-3.7440545243533783</c:v>
                </c:pt>
                <c:pt idx="19">
                  <c:v>-5.7975433935897289</c:v>
                </c:pt>
                <c:pt idx="20">
                  <c:v>-3.1070771256123617</c:v>
                </c:pt>
                <c:pt idx="21">
                  <c:v>-2.9598532148849093</c:v>
                </c:pt>
                <c:pt idx="22">
                  <c:v>-1.9797040388354286</c:v>
                </c:pt>
                <c:pt idx="23">
                  <c:v>-0.29290611251110682</c:v>
                </c:pt>
                <c:pt idx="24">
                  <c:v>-4.8418602967907409</c:v>
                </c:pt>
                <c:pt idx="25">
                  <c:v>-4.2917555238007488</c:v>
                </c:pt>
                <c:pt idx="26">
                  <c:v>-2.8781824174602026</c:v>
                </c:pt>
                <c:pt idx="27">
                  <c:v>-2.4212833817549453</c:v>
                </c:pt>
                <c:pt idx="28">
                  <c:v>-6.9500062802473215</c:v>
                </c:pt>
                <c:pt idx="29">
                  <c:v>-6.0936692404226482</c:v>
                </c:pt>
                <c:pt idx="30">
                  <c:v>-3.8852240983517596</c:v>
                </c:pt>
                <c:pt idx="31">
                  <c:v>-2.0307582790790728</c:v>
                </c:pt>
                <c:pt idx="32">
                  <c:v>-1.4728872790182983</c:v>
                </c:pt>
                <c:pt idx="33">
                  <c:v>-4.3503778209511177</c:v>
                </c:pt>
                <c:pt idx="34">
                  <c:v>16.848260845960951</c:v>
                </c:pt>
                <c:pt idx="35">
                  <c:v>-0.44010085067526855</c:v>
                </c:pt>
                <c:pt idx="36">
                  <c:v>-0.28681801555355863</c:v>
                </c:pt>
                <c:pt idx="37">
                  <c:v>-0.9365434478599941</c:v>
                </c:pt>
                <c:pt idx="38">
                  <c:v>-5.9599439586240832</c:v>
                </c:pt>
                <c:pt idx="39">
                  <c:v>-2.9807781059944563</c:v>
                </c:pt>
                <c:pt idx="40">
                  <c:v>-2.6652863410281831</c:v>
                </c:pt>
                <c:pt idx="41">
                  <c:v>3.2308513625443873</c:v>
                </c:pt>
                <c:pt idx="42">
                  <c:v>1.6853491688135935</c:v>
                </c:pt>
                <c:pt idx="43">
                  <c:v>1.1299858896741659</c:v>
                </c:pt>
                <c:pt idx="44">
                  <c:v>1.0636239974009214</c:v>
                </c:pt>
                <c:pt idx="45">
                  <c:v>-4.3488583870238688</c:v>
                </c:pt>
                <c:pt idx="46">
                  <c:v>-4.9204482854213794</c:v>
                </c:pt>
                <c:pt idx="47">
                  <c:v>-10.075752922022806</c:v>
                </c:pt>
                <c:pt idx="48">
                  <c:v>-6.4367558266765883</c:v>
                </c:pt>
                <c:pt idx="49">
                  <c:v>7.1516339257623893E-2</c:v>
                </c:pt>
                <c:pt idx="50">
                  <c:v>-0.98324035863271431</c:v>
                </c:pt>
                <c:pt idx="51">
                  <c:v>0.70935012964709165</c:v>
                </c:pt>
                <c:pt idx="52">
                  <c:v>0.11218012284688794</c:v>
                </c:pt>
                <c:pt idx="53">
                  <c:v>6.0178320644740664E-2</c:v>
                </c:pt>
                <c:pt idx="54">
                  <c:v>-2.0289564239103264</c:v>
                </c:pt>
                <c:pt idx="55">
                  <c:v>3.2424316498920169</c:v>
                </c:pt>
                <c:pt idx="56">
                  <c:v>-4.7232185061792835</c:v>
                </c:pt>
                <c:pt idx="57">
                  <c:v>-0.38710761980883801</c:v>
                </c:pt>
                <c:pt idx="58">
                  <c:v>-0.10666830936792895</c:v>
                </c:pt>
                <c:pt idx="59">
                  <c:v>0.94531068611946789</c:v>
                </c:pt>
                <c:pt idx="60">
                  <c:v>0.33663713613359653</c:v>
                </c:pt>
                <c:pt idx="61">
                  <c:v>1.2258244888391816</c:v>
                </c:pt>
                <c:pt idx="62">
                  <c:v>0.7440396234296438</c:v>
                </c:pt>
                <c:pt idx="63">
                  <c:v>-5.2175263638772593</c:v>
                </c:pt>
                <c:pt idx="64">
                  <c:v>2.1002175091842274</c:v>
                </c:pt>
                <c:pt idx="65">
                  <c:v>-1.1322058893452491</c:v>
                </c:pt>
                <c:pt idx="66">
                  <c:v>-10.843799854372611</c:v>
                </c:pt>
                <c:pt idx="67">
                  <c:v>-1.6647327838518706</c:v>
                </c:pt>
                <c:pt idx="68">
                  <c:v>-1.9386469131774176</c:v>
                </c:pt>
                <c:pt idx="69">
                  <c:v>1.2560158360366269</c:v>
                </c:pt>
                <c:pt idx="70">
                  <c:v>0.33447642515056369</c:v>
                </c:pt>
                <c:pt idx="71">
                  <c:v>0.44382069865545665</c:v>
                </c:pt>
                <c:pt idx="72">
                  <c:v>-13.307914085920631</c:v>
                </c:pt>
                <c:pt idx="73">
                  <c:v>-21.34044906603372</c:v>
                </c:pt>
                <c:pt idx="74">
                  <c:v>-12.009884838253731</c:v>
                </c:pt>
                <c:pt idx="75">
                  <c:v>-6.9037601505005073</c:v>
                </c:pt>
                <c:pt idx="76">
                  <c:v>0.50852274376818907</c:v>
                </c:pt>
                <c:pt idx="77">
                  <c:v>-3.3333405400696994</c:v>
                </c:pt>
                <c:pt idx="78">
                  <c:v>-6.0755605623138269</c:v>
                </c:pt>
                <c:pt idx="79">
                  <c:v>1.2312182455215264</c:v>
                </c:pt>
                <c:pt idx="80">
                  <c:v>1.443209411610203</c:v>
                </c:pt>
                <c:pt idx="81">
                  <c:v>-29.590507284116274</c:v>
                </c:pt>
                <c:pt idx="82">
                  <c:v>-11.813701992131403</c:v>
                </c:pt>
                <c:pt idx="83">
                  <c:v>-5.7810061319640855</c:v>
                </c:pt>
                <c:pt idx="84">
                  <c:v>-4.9922968771303324</c:v>
                </c:pt>
                <c:pt idx="85">
                  <c:v>-3.5931718808262243</c:v>
                </c:pt>
                <c:pt idx="86">
                  <c:v>-9.5413449688566701</c:v>
                </c:pt>
                <c:pt idx="87">
                  <c:v>-0.34993550330893075</c:v>
                </c:pt>
                <c:pt idx="88">
                  <c:v>-0.61039821074544465</c:v>
                </c:pt>
                <c:pt idx="89">
                  <c:v>-0.77182191487298624</c:v>
                </c:pt>
                <c:pt idx="90">
                  <c:v>-16.637194205783853</c:v>
                </c:pt>
                <c:pt idx="91">
                  <c:v>-22.332354461470842</c:v>
                </c:pt>
                <c:pt idx="92">
                  <c:v>-17.271550799216694</c:v>
                </c:pt>
                <c:pt idx="93">
                  <c:v>-3.6926727529268621</c:v>
                </c:pt>
                <c:pt idx="94">
                  <c:v>-5.6630069373855676</c:v>
                </c:pt>
                <c:pt idx="95">
                  <c:v>-0.62143992391695246</c:v>
                </c:pt>
                <c:pt idx="96">
                  <c:v>0.38454686066957755</c:v>
                </c:pt>
                <c:pt idx="97">
                  <c:v>1.880819777426316</c:v>
                </c:pt>
                <c:pt idx="98">
                  <c:v>1.6761493844544368</c:v>
                </c:pt>
                <c:pt idx="99">
                  <c:v>-11.889164159795127</c:v>
                </c:pt>
                <c:pt idx="100">
                  <c:v>-3.2520408100977853</c:v>
                </c:pt>
                <c:pt idx="101">
                  <c:v>-3.2817728377699855</c:v>
                </c:pt>
                <c:pt idx="102">
                  <c:v>-3.6107776884259124</c:v>
                </c:pt>
                <c:pt idx="103">
                  <c:v>-1.7429582348424473</c:v>
                </c:pt>
                <c:pt idx="104">
                  <c:v>-1.4309255109696499</c:v>
                </c:pt>
                <c:pt idx="105">
                  <c:v>-0.15752006429966237</c:v>
                </c:pt>
                <c:pt idx="106">
                  <c:v>-0.37551203100245584</c:v>
                </c:pt>
                <c:pt idx="107">
                  <c:v>-0.66134604910964068</c:v>
                </c:pt>
                <c:pt idx="108">
                  <c:v>-19.160392049195423</c:v>
                </c:pt>
                <c:pt idx="109">
                  <c:v>-12.663821481899209</c:v>
                </c:pt>
                <c:pt idx="110">
                  <c:v>-10.981853121390621</c:v>
                </c:pt>
                <c:pt idx="111">
                  <c:v>-11.351102078745702</c:v>
                </c:pt>
                <c:pt idx="112">
                  <c:v>-8.7948107254598824</c:v>
                </c:pt>
                <c:pt idx="113">
                  <c:v>-7.986346863793556</c:v>
                </c:pt>
                <c:pt idx="114">
                  <c:v>-4.0854575980239911</c:v>
                </c:pt>
                <c:pt idx="115">
                  <c:v>-1.6180861984365944</c:v>
                </c:pt>
                <c:pt idx="116">
                  <c:v>-2.2310919477209334</c:v>
                </c:pt>
                <c:pt idx="117">
                  <c:v>1.0965214525110731</c:v>
                </c:pt>
                <c:pt idx="118">
                  <c:v>-2.6935756143771479</c:v>
                </c:pt>
                <c:pt idx="119">
                  <c:v>2.2045885844901649</c:v>
                </c:pt>
                <c:pt idx="120">
                  <c:v>-3.0684717568110225</c:v>
                </c:pt>
                <c:pt idx="121">
                  <c:v>2.0197820274071278E-2</c:v>
                </c:pt>
                <c:pt idx="122">
                  <c:v>3.6052379965071548</c:v>
                </c:pt>
                <c:pt idx="123">
                  <c:v>0.42855638558911741</c:v>
                </c:pt>
                <c:pt idx="124">
                  <c:v>1.5714818152059304</c:v>
                </c:pt>
                <c:pt idx="125">
                  <c:v>1.3650010828178203</c:v>
                </c:pt>
                <c:pt idx="126">
                  <c:v>-3.3797331359937863</c:v>
                </c:pt>
                <c:pt idx="127">
                  <c:v>-7.363801489237348</c:v>
                </c:pt>
                <c:pt idx="128">
                  <c:v>-14.388983717617279</c:v>
                </c:pt>
                <c:pt idx="129">
                  <c:v>-2.8151169020319688</c:v>
                </c:pt>
                <c:pt idx="130">
                  <c:v>-0.20731778916571153</c:v>
                </c:pt>
                <c:pt idx="131">
                  <c:v>-0.66240345599456685</c:v>
                </c:pt>
                <c:pt idx="132">
                  <c:v>2.1046014505723907</c:v>
                </c:pt>
                <c:pt idx="133">
                  <c:v>0.40806292959177859</c:v>
                </c:pt>
                <c:pt idx="134">
                  <c:v>0.28302927905036335</c:v>
                </c:pt>
                <c:pt idx="135">
                  <c:v>-15.998871441366051</c:v>
                </c:pt>
                <c:pt idx="136">
                  <c:v>-11.35028881719751</c:v>
                </c:pt>
                <c:pt idx="137">
                  <c:v>-5.453033419755319</c:v>
                </c:pt>
                <c:pt idx="138">
                  <c:v>-0.87189915220362479</c:v>
                </c:pt>
                <c:pt idx="139">
                  <c:v>-1.6780439839456893</c:v>
                </c:pt>
                <c:pt idx="140">
                  <c:v>-0.79716003805259172</c:v>
                </c:pt>
                <c:pt idx="141">
                  <c:v>-0.91994194673474738</c:v>
                </c:pt>
                <c:pt idx="142">
                  <c:v>2.0181573485807309</c:v>
                </c:pt>
                <c:pt idx="143">
                  <c:v>1.7076631203016155</c:v>
                </c:pt>
                <c:pt idx="144">
                  <c:v>-1.0518877098908856</c:v>
                </c:pt>
                <c:pt idx="145">
                  <c:v>-2.50894131177047</c:v>
                </c:pt>
                <c:pt idx="146">
                  <c:v>-19.502376127478048</c:v>
                </c:pt>
                <c:pt idx="147">
                  <c:v>-6.3987834662367487</c:v>
                </c:pt>
                <c:pt idx="148">
                  <c:v>-4.3697379182923379</c:v>
                </c:pt>
                <c:pt idx="149">
                  <c:v>-11.087197604812699</c:v>
                </c:pt>
                <c:pt idx="150">
                  <c:v>-8.1148415645510497</c:v>
                </c:pt>
                <c:pt idx="151">
                  <c:v>1.7864096996014469</c:v>
                </c:pt>
                <c:pt idx="152">
                  <c:v>1.0805786706665246</c:v>
                </c:pt>
                <c:pt idx="153">
                  <c:v>-6.0803981694788449</c:v>
                </c:pt>
                <c:pt idx="154">
                  <c:v>-6.7629130824998889</c:v>
                </c:pt>
                <c:pt idx="155">
                  <c:v>-8.3260519831588855</c:v>
                </c:pt>
                <c:pt idx="156">
                  <c:v>-0.56969826004743318</c:v>
                </c:pt>
                <c:pt idx="157">
                  <c:v>-7.7565693462470318</c:v>
                </c:pt>
                <c:pt idx="158">
                  <c:v>1.7959486921966199</c:v>
                </c:pt>
                <c:pt idx="159">
                  <c:v>-1.8734883154342086</c:v>
                </c:pt>
                <c:pt idx="160">
                  <c:v>1.8502966865488402</c:v>
                </c:pt>
                <c:pt idx="161">
                  <c:v>1.4066968644057896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(-1.96%)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Results!$AK$4:$AK$165</c:f>
              <c:numCache>
                <c:formatCode>0.00</c:formatCode>
                <c:ptCount val="162"/>
                <c:pt idx="0">
                  <c:v>-1.9591754760064231</c:v>
                </c:pt>
                <c:pt idx="1">
                  <c:v>-1.9591754760064231</c:v>
                </c:pt>
                <c:pt idx="2">
                  <c:v>-1.9591754760064231</c:v>
                </c:pt>
                <c:pt idx="3">
                  <c:v>-1.9591754760064231</c:v>
                </c:pt>
                <c:pt idx="4">
                  <c:v>-1.9591754760064231</c:v>
                </c:pt>
                <c:pt idx="5">
                  <c:v>-1.9591754760064231</c:v>
                </c:pt>
                <c:pt idx="6">
                  <c:v>-1.9591754760064231</c:v>
                </c:pt>
                <c:pt idx="7">
                  <c:v>-1.9591754760064231</c:v>
                </c:pt>
                <c:pt idx="8">
                  <c:v>-1.9591754760064231</c:v>
                </c:pt>
                <c:pt idx="9">
                  <c:v>-1.9591754760064231</c:v>
                </c:pt>
                <c:pt idx="10">
                  <c:v>-1.9591754760064231</c:v>
                </c:pt>
                <c:pt idx="11">
                  <c:v>-1.9591754760064231</c:v>
                </c:pt>
                <c:pt idx="12">
                  <c:v>-1.9591754760064231</c:v>
                </c:pt>
                <c:pt idx="13">
                  <c:v>-1.9591754760064231</c:v>
                </c:pt>
                <c:pt idx="14">
                  <c:v>-1.9591754760064231</c:v>
                </c:pt>
                <c:pt idx="15">
                  <c:v>-1.9591754760064231</c:v>
                </c:pt>
                <c:pt idx="16">
                  <c:v>-1.9591754760064231</c:v>
                </c:pt>
                <c:pt idx="17">
                  <c:v>-1.9591754760064231</c:v>
                </c:pt>
                <c:pt idx="18">
                  <c:v>-1.9591754760064231</c:v>
                </c:pt>
                <c:pt idx="19">
                  <c:v>-1.9591754760064231</c:v>
                </c:pt>
                <c:pt idx="20">
                  <c:v>-1.9591754760064231</c:v>
                </c:pt>
                <c:pt idx="21">
                  <c:v>-1.9591754760064231</c:v>
                </c:pt>
                <c:pt idx="22">
                  <c:v>-1.9591754760064231</c:v>
                </c:pt>
                <c:pt idx="23">
                  <c:v>-1.9591754760064231</c:v>
                </c:pt>
                <c:pt idx="24">
                  <c:v>-1.9591754760064231</c:v>
                </c:pt>
                <c:pt idx="25">
                  <c:v>-1.9591754760064231</c:v>
                </c:pt>
                <c:pt idx="26">
                  <c:v>-1.9591754760064231</c:v>
                </c:pt>
                <c:pt idx="27">
                  <c:v>-1.9591754760064231</c:v>
                </c:pt>
                <c:pt idx="28">
                  <c:v>-1.9591754760064231</c:v>
                </c:pt>
                <c:pt idx="29">
                  <c:v>-1.9591754760064231</c:v>
                </c:pt>
                <c:pt idx="30">
                  <c:v>-1.9591754760064231</c:v>
                </c:pt>
                <c:pt idx="31">
                  <c:v>-1.9591754760064231</c:v>
                </c:pt>
                <c:pt idx="32">
                  <c:v>-1.9591754760064231</c:v>
                </c:pt>
                <c:pt idx="33">
                  <c:v>-1.9591754760064231</c:v>
                </c:pt>
                <c:pt idx="34">
                  <c:v>-1.9591754760064231</c:v>
                </c:pt>
                <c:pt idx="35">
                  <c:v>-1.9591754760064231</c:v>
                </c:pt>
                <c:pt idx="36">
                  <c:v>-1.9591754760064231</c:v>
                </c:pt>
                <c:pt idx="37">
                  <c:v>-1.9591754760064231</c:v>
                </c:pt>
                <c:pt idx="38">
                  <c:v>-1.9591754760064231</c:v>
                </c:pt>
                <c:pt idx="39">
                  <c:v>-1.9591754760064231</c:v>
                </c:pt>
                <c:pt idx="40">
                  <c:v>-1.9591754760064231</c:v>
                </c:pt>
                <c:pt idx="41">
                  <c:v>-1.9591754760064231</c:v>
                </c:pt>
                <c:pt idx="42">
                  <c:v>-1.9591754760064231</c:v>
                </c:pt>
                <c:pt idx="43">
                  <c:v>-1.9591754760064231</c:v>
                </c:pt>
                <c:pt idx="44">
                  <c:v>-1.9591754760064231</c:v>
                </c:pt>
                <c:pt idx="45">
                  <c:v>-1.9591754760064231</c:v>
                </c:pt>
                <c:pt idx="46">
                  <c:v>-1.9591754760064231</c:v>
                </c:pt>
                <c:pt idx="47">
                  <c:v>-1.9591754760064231</c:v>
                </c:pt>
                <c:pt idx="48">
                  <c:v>-1.9591754760064231</c:v>
                </c:pt>
                <c:pt idx="49">
                  <c:v>-1.9591754760064231</c:v>
                </c:pt>
                <c:pt idx="50">
                  <c:v>-1.9591754760064231</c:v>
                </c:pt>
                <c:pt idx="51">
                  <c:v>-1.9591754760064231</c:v>
                </c:pt>
                <c:pt idx="52">
                  <c:v>-1.9591754760064231</c:v>
                </c:pt>
                <c:pt idx="53">
                  <c:v>-1.9591754760064231</c:v>
                </c:pt>
                <c:pt idx="54">
                  <c:v>-1.9591754760064231</c:v>
                </c:pt>
                <c:pt idx="55">
                  <c:v>-1.9591754760064231</c:v>
                </c:pt>
                <c:pt idx="56">
                  <c:v>-1.9591754760064231</c:v>
                </c:pt>
                <c:pt idx="57">
                  <c:v>-1.9591754760064231</c:v>
                </c:pt>
                <c:pt idx="58">
                  <c:v>-1.9591754760064231</c:v>
                </c:pt>
                <c:pt idx="59">
                  <c:v>-1.9591754760064231</c:v>
                </c:pt>
                <c:pt idx="60">
                  <c:v>-1.9591754760064231</c:v>
                </c:pt>
                <c:pt idx="61">
                  <c:v>-1.9591754760064231</c:v>
                </c:pt>
                <c:pt idx="62">
                  <c:v>-1.9591754760064231</c:v>
                </c:pt>
                <c:pt idx="63">
                  <c:v>-1.9591754760064231</c:v>
                </c:pt>
                <c:pt idx="64">
                  <c:v>-1.9591754760064231</c:v>
                </c:pt>
                <c:pt idx="65">
                  <c:v>-1.9591754760064231</c:v>
                </c:pt>
                <c:pt idx="66">
                  <c:v>-1.9591754760064231</c:v>
                </c:pt>
                <c:pt idx="67">
                  <c:v>-1.9591754760064231</c:v>
                </c:pt>
                <c:pt idx="68">
                  <c:v>-1.9591754760064231</c:v>
                </c:pt>
                <c:pt idx="69">
                  <c:v>-1.9591754760064231</c:v>
                </c:pt>
                <c:pt idx="70">
                  <c:v>-1.9591754760064231</c:v>
                </c:pt>
                <c:pt idx="71">
                  <c:v>-1.9591754760064231</c:v>
                </c:pt>
                <c:pt idx="72">
                  <c:v>-1.9591754760064231</c:v>
                </c:pt>
                <c:pt idx="73">
                  <c:v>-1.9591754760064231</c:v>
                </c:pt>
                <c:pt idx="74">
                  <c:v>-1.9591754760064231</c:v>
                </c:pt>
                <c:pt idx="75">
                  <c:v>-1.9591754760064231</c:v>
                </c:pt>
                <c:pt idx="76">
                  <c:v>-1.9591754760064231</c:v>
                </c:pt>
                <c:pt idx="77">
                  <c:v>-1.9591754760064231</c:v>
                </c:pt>
                <c:pt idx="78">
                  <c:v>-1.9591754760064231</c:v>
                </c:pt>
                <c:pt idx="79">
                  <c:v>-1.9591754760064231</c:v>
                </c:pt>
                <c:pt idx="80">
                  <c:v>-1.9591754760064231</c:v>
                </c:pt>
                <c:pt idx="81">
                  <c:v>-1.9591754760064231</c:v>
                </c:pt>
                <c:pt idx="82">
                  <c:v>-1.9591754760064231</c:v>
                </c:pt>
                <c:pt idx="83">
                  <c:v>-1.9591754760064231</c:v>
                </c:pt>
                <c:pt idx="84">
                  <c:v>-1.9591754760064231</c:v>
                </c:pt>
                <c:pt idx="85">
                  <c:v>-1.9591754760064231</c:v>
                </c:pt>
                <c:pt idx="86">
                  <c:v>-1.9591754760064231</c:v>
                </c:pt>
                <c:pt idx="87">
                  <c:v>-1.9591754760064231</c:v>
                </c:pt>
                <c:pt idx="88">
                  <c:v>-1.9591754760064231</c:v>
                </c:pt>
                <c:pt idx="89">
                  <c:v>-1.9591754760064231</c:v>
                </c:pt>
                <c:pt idx="90">
                  <c:v>-1.9591754760064231</c:v>
                </c:pt>
                <c:pt idx="91">
                  <c:v>-1.9591754760064231</c:v>
                </c:pt>
                <c:pt idx="92">
                  <c:v>-1.9591754760064231</c:v>
                </c:pt>
                <c:pt idx="93">
                  <c:v>-1.9591754760064231</c:v>
                </c:pt>
                <c:pt idx="94">
                  <c:v>-1.9591754760064231</c:v>
                </c:pt>
                <c:pt idx="95">
                  <c:v>-1.9591754760064231</c:v>
                </c:pt>
                <c:pt idx="96">
                  <c:v>-1.9591754760064231</c:v>
                </c:pt>
                <c:pt idx="97">
                  <c:v>-1.9591754760064231</c:v>
                </c:pt>
                <c:pt idx="98">
                  <c:v>-1.9591754760064231</c:v>
                </c:pt>
                <c:pt idx="99">
                  <c:v>-1.9591754760064231</c:v>
                </c:pt>
                <c:pt idx="100">
                  <c:v>-1.9591754760064231</c:v>
                </c:pt>
                <c:pt idx="101">
                  <c:v>-1.9591754760064231</c:v>
                </c:pt>
                <c:pt idx="102">
                  <c:v>-1.9591754760064231</c:v>
                </c:pt>
                <c:pt idx="103">
                  <c:v>-1.9591754760064231</c:v>
                </c:pt>
                <c:pt idx="104">
                  <c:v>-1.9591754760064231</c:v>
                </c:pt>
                <c:pt idx="105">
                  <c:v>-1.9591754760064231</c:v>
                </c:pt>
                <c:pt idx="106">
                  <c:v>-1.9591754760064231</c:v>
                </c:pt>
                <c:pt idx="107">
                  <c:v>-1.9591754760064231</c:v>
                </c:pt>
                <c:pt idx="108">
                  <c:v>-1.9591754760064231</c:v>
                </c:pt>
                <c:pt idx="109">
                  <c:v>-1.9591754760064231</c:v>
                </c:pt>
                <c:pt idx="110">
                  <c:v>-1.9591754760064231</c:v>
                </c:pt>
                <c:pt idx="111">
                  <c:v>-1.9591754760064231</c:v>
                </c:pt>
                <c:pt idx="112">
                  <c:v>-1.9591754760064231</c:v>
                </c:pt>
                <c:pt idx="113">
                  <c:v>-1.9591754760064231</c:v>
                </c:pt>
                <c:pt idx="114">
                  <c:v>-1.9591754760064231</c:v>
                </c:pt>
                <c:pt idx="115">
                  <c:v>-1.9591754760064231</c:v>
                </c:pt>
                <c:pt idx="116">
                  <c:v>-1.9591754760064231</c:v>
                </c:pt>
                <c:pt idx="117">
                  <c:v>-1.9591754760064231</c:v>
                </c:pt>
                <c:pt idx="118">
                  <c:v>-1.9591754760064231</c:v>
                </c:pt>
                <c:pt idx="119">
                  <c:v>-1.9591754760064231</c:v>
                </c:pt>
                <c:pt idx="120">
                  <c:v>-1.9591754760064231</c:v>
                </c:pt>
                <c:pt idx="121">
                  <c:v>-1.9591754760064231</c:v>
                </c:pt>
                <c:pt idx="122">
                  <c:v>-1.9591754760064231</c:v>
                </c:pt>
                <c:pt idx="123">
                  <c:v>-1.9591754760064231</c:v>
                </c:pt>
                <c:pt idx="124">
                  <c:v>-1.9591754760064231</c:v>
                </c:pt>
                <c:pt idx="125">
                  <c:v>-1.9591754760064231</c:v>
                </c:pt>
                <c:pt idx="126">
                  <c:v>-1.9591754760064231</c:v>
                </c:pt>
                <c:pt idx="127">
                  <c:v>-1.9591754760064231</c:v>
                </c:pt>
                <c:pt idx="128">
                  <c:v>-1.9591754760064231</c:v>
                </c:pt>
                <c:pt idx="129">
                  <c:v>-1.9591754760064231</c:v>
                </c:pt>
                <c:pt idx="130">
                  <c:v>-1.9591754760064231</c:v>
                </c:pt>
                <c:pt idx="131">
                  <c:v>-1.9591754760064231</c:v>
                </c:pt>
                <c:pt idx="132">
                  <c:v>-1.9591754760064231</c:v>
                </c:pt>
                <c:pt idx="133">
                  <c:v>-1.9591754760064231</c:v>
                </c:pt>
                <c:pt idx="134">
                  <c:v>-1.9591754760064231</c:v>
                </c:pt>
                <c:pt idx="135">
                  <c:v>-1.9591754760064231</c:v>
                </c:pt>
                <c:pt idx="136">
                  <c:v>-1.9591754760064231</c:v>
                </c:pt>
                <c:pt idx="137">
                  <c:v>-1.9591754760064231</c:v>
                </c:pt>
                <c:pt idx="138">
                  <c:v>-1.9591754760064231</c:v>
                </c:pt>
                <c:pt idx="139">
                  <c:v>-1.9591754760064231</c:v>
                </c:pt>
                <c:pt idx="140">
                  <c:v>-1.9591754760064231</c:v>
                </c:pt>
                <c:pt idx="141">
                  <c:v>-1.9591754760064231</c:v>
                </c:pt>
                <c:pt idx="142">
                  <c:v>-1.9591754760064231</c:v>
                </c:pt>
                <c:pt idx="143">
                  <c:v>-1.9591754760064231</c:v>
                </c:pt>
                <c:pt idx="144">
                  <c:v>-1.9591754760064231</c:v>
                </c:pt>
                <c:pt idx="145">
                  <c:v>-1.9591754760064231</c:v>
                </c:pt>
                <c:pt idx="146">
                  <c:v>-1.9591754760064231</c:v>
                </c:pt>
                <c:pt idx="147">
                  <c:v>-1.9591754760064231</c:v>
                </c:pt>
                <c:pt idx="148">
                  <c:v>-1.9591754760064231</c:v>
                </c:pt>
                <c:pt idx="149">
                  <c:v>-1.9591754760064231</c:v>
                </c:pt>
                <c:pt idx="150">
                  <c:v>-1.9591754760064231</c:v>
                </c:pt>
                <c:pt idx="151">
                  <c:v>-1.9591754760064231</c:v>
                </c:pt>
                <c:pt idx="152">
                  <c:v>-1.9591754760064231</c:v>
                </c:pt>
                <c:pt idx="153">
                  <c:v>-1.9591754760064231</c:v>
                </c:pt>
                <c:pt idx="154">
                  <c:v>-1.9591754760064231</c:v>
                </c:pt>
                <c:pt idx="155">
                  <c:v>-1.9591754760064231</c:v>
                </c:pt>
                <c:pt idx="156">
                  <c:v>-1.9591754760064231</c:v>
                </c:pt>
                <c:pt idx="157">
                  <c:v>-1.9591754760064231</c:v>
                </c:pt>
                <c:pt idx="158">
                  <c:v>-1.9591754760064231</c:v>
                </c:pt>
                <c:pt idx="159">
                  <c:v>-1.9591754760064231</c:v>
                </c:pt>
                <c:pt idx="160">
                  <c:v>-1.9591754760064231</c:v>
                </c:pt>
                <c:pt idx="161">
                  <c:v>-1.9591754760064231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Results!$AL$4:$AL$165</c:f>
              <c:numCache>
                <c:formatCode>0.00</c:formatCode>
                <c:ptCount val="162"/>
                <c:pt idx="0">
                  <c:v>-6.9591754760064228</c:v>
                </c:pt>
                <c:pt idx="1">
                  <c:v>-6.9591754760064228</c:v>
                </c:pt>
                <c:pt idx="2">
                  <c:v>-6.9591754760064228</c:v>
                </c:pt>
                <c:pt idx="3">
                  <c:v>-6.9591754760064228</c:v>
                </c:pt>
                <c:pt idx="4">
                  <c:v>-6.9591754760064228</c:v>
                </c:pt>
                <c:pt idx="5">
                  <c:v>-6.9591754760064228</c:v>
                </c:pt>
                <c:pt idx="6">
                  <c:v>-6.9591754760064228</c:v>
                </c:pt>
                <c:pt idx="7">
                  <c:v>-6.9591754760064228</c:v>
                </c:pt>
                <c:pt idx="8">
                  <c:v>-6.9591754760064228</c:v>
                </c:pt>
                <c:pt idx="9">
                  <c:v>-6.9591754760064228</c:v>
                </c:pt>
                <c:pt idx="10">
                  <c:v>-6.9591754760064228</c:v>
                </c:pt>
                <c:pt idx="11">
                  <c:v>-6.9591754760064228</c:v>
                </c:pt>
                <c:pt idx="12">
                  <c:v>-6.9591754760064228</c:v>
                </c:pt>
                <c:pt idx="13">
                  <c:v>-6.9591754760064228</c:v>
                </c:pt>
                <c:pt idx="14">
                  <c:v>-6.9591754760064228</c:v>
                </c:pt>
                <c:pt idx="15">
                  <c:v>-6.9591754760064228</c:v>
                </c:pt>
                <c:pt idx="16">
                  <c:v>-6.9591754760064228</c:v>
                </c:pt>
                <c:pt idx="17">
                  <c:v>-6.9591754760064228</c:v>
                </c:pt>
                <c:pt idx="18">
                  <c:v>-6.9591754760064228</c:v>
                </c:pt>
                <c:pt idx="19">
                  <c:v>-6.9591754760064228</c:v>
                </c:pt>
                <c:pt idx="20">
                  <c:v>-6.9591754760064228</c:v>
                </c:pt>
                <c:pt idx="21">
                  <c:v>-6.9591754760064228</c:v>
                </c:pt>
                <c:pt idx="22">
                  <c:v>-6.9591754760064228</c:v>
                </c:pt>
                <c:pt idx="23">
                  <c:v>-6.9591754760064228</c:v>
                </c:pt>
                <c:pt idx="24">
                  <c:v>-6.9591754760064228</c:v>
                </c:pt>
                <c:pt idx="25">
                  <c:v>-6.9591754760064228</c:v>
                </c:pt>
                <c:pt idx="26">
                  <c:v>-6.9591754760064228</c:v>
                </c:pt>
                <c:pt idx="27">
                  <c:v>-6.9591754760064228</c:v>
                </c:pt>
                <c:pt idx="28">
                  <c:v>-6.9591754760064228</c:v>
                </c:pt>
                <c:pt idx="29">
                  <c:v>-6.9591754760064228</c:v>
                </c:pt>
                <c:pt idx="30">
                  <c:v>-6.9591754760064228</c:v>
                </c:pt>
                <c:pt idx="31">
                  <c:v>-6.9591754760064228</c:v>
                </c:pt>
                <c:pt idx="32">
                  <c:v>-6.9591754760064228</c:v>
                </c:pt>
                <c:pt idx="33">
                  <c:v>-6.9591754760064228</c:v>
                </c:pt>
                <c:pt idx="34">
                  <c:v>-6.9591754760064228</c:v>
                </c:pt>
                <c:pt idx="35">
                  <c:v>-6.9591754760064228</c:v>
                </c:pt>
                <c:pt idx="36">
                  <c:v>-6.9591754760064228</c:v>
                </c:pt>
                <c:pt idx="37">
                  <c:v>-6.9591754760064228</c:v>
                </c:pt>
                <c:pt idx="38">
                  <c:v>-6.9591754760064228</c:v>
                </c:pt>
                <c:pt idx="39">
                  <c:v>-6.9591754760064228</c:v>
                </c:pt>
                <c:pt idx="40">
                  <c:v>-6.9591754760064228</c:v>
                </c:pt>
                <c:pt idx="41">
                  <c:v>-6.9591754760064228</c:v>
                </c:pt>
                <c:pt idx="42">
                  <c:v>-6.9591754760064228</c:v>
                </c:pt>
                <c:pt idx="43">
                  <c:v>-6.9591754760064228</c:v>
                </c:pt>
                <c:pt idx="44">
                  <c:v>-6.9591754760064228</c:v>
                </c:pt>
                <c:pt idx="45">
                  <c:v>-6.9591754760064228</c:v>
                </c:pt>
                <c:pt idx="46">
                  <c:v>-6.9591754760064228</c:v>
                </c:pt>
                <c:pt idx="47">
                  <c:v>-6.9591754760064228</c:v>
                </c:pt>
                <c:pt idx="48">
                  <c:v>-6.9591754760064228</c:v>
                </c:pt>
                <c:pt idx="49">
                  <c:v>-6.9591754760064228</c:v>
                </c:pt>
                <c:pt idx="50">
                  <c:v>-6.9591754760064228</c:v>
                </c:pt>
                <c:pt idx="51">
                  <c:v>-6.9591754760064228</c:v>
                </c:pt>
                <c:pt idx="52">
                  <c:v>-6.9591754760064228</c:v>
                </c:pt>
                <c:pt idx="53">
                  <c:v>-6.9591754760064228</c:v>
                </c:pt>
                <c:pt idx="54">
                  <c:v>-6.9591754760064228</c:v>
                </c:pt>
                <c:pt idx="55">
                  <c:v>-6.9591754760064228</c:v>
                </c:pt>
                <c:pt idx="56">
                  <c:v>-6.9591754760064228</c:v>
                </c:pt>
                <c:pt idx="57">
                  <c:v>-6.9591754760064228</c:v>
                </c:pt>
                <c:pt idx="58">
                  <c:v>-6.9591754760064228</c:v>
                </c:pt>
                <c:pt idx="59">
                  <c:v>-6.9591754760064228</c:v>
                </c:pt>
                <c:pt idx="60">
                  <c:v>-6.9591754760064228</c:v>
                </c:pt>
                <c:pt idx="61">
                  <c:v>-6.9591754760064228</c:v>
                </c:pt>
                <c:pt idx="62">
                  <c:v>-6.9591754760064228</c:v>
                </c:pt>
                <c:pt idx="63">
                  <c:v>-6.9591754760064228</c:v>
                </c:pt>
                <c:pt idx="64">
                  <c:v>-6.9591754760064228</c:v>
                </c:pt>
                <c:pt idx="65">
                  <c:v>-6.9591754760064228</c:v>
                </c:pt>
                <c:pt idx="66">
                  <c:v>-6.9591754760064228</c:v>
                </c:pt>
                <c:pt idx="67">
                  <c:v>-6.9591754760064228</c:v>
                </c:pt>
                <c:pt idx="68">
                  <c:v>-6.9591754760064228</c:v>
                </c:pt>
                <c:pt idx="69">
                  <c:v>-6.9591754760064228</c:v>
                </c:pt>
                <c:pt idx="70">
                  <c:v>-6.9591754760064228</c:v>
                </c:pt>
                <c:pt idx="71">
                  <c:v>-6.9591754760064228</c:v>
                </c:pt>
                <c:pt idx="72">
                  <c:v>-6.9591754760064228</c:v>
                </c:pt>
                <c:pt idx="73">
                  <c:v>-6.9591754760064228</c:v>
                </c:pt>
                <c:pt idx="74">
                  <c:v>-6.9591754760064228</c:v>
                </c:pt>
                <c:pt idx="75">
                  <c:v>-6.9591754760064228</c:v>
                </c:pt>
                <c:pt idx="76">
                  <c:v>-6.9591754760064228</c:v>
                </c:pt>
                <c:pt idx="77">
                  <c:v>-6.9591754760064228</c:v>
                </c:pt>
                <c:pt idx="78">
                  <c:v>-6.9591754760064228</c:v>
                </c:pt>
                <c:pt idx="79">
                  <c:v>-6.9591754760064228</c:v>
                </c:pt>
                <c:pt idx="80">
                  <c:v>-6.9591754760064228</c:v>
                </c:pt>
                <c:pt idx="81">
                  <c:v>-6.9591754760064228</c:v>
                </c:pt>
                <c:pt idx="82">
                  <c:v>-6.9591754760064228</c:v>
                </c:pt>
                <c:pt idx="83">
                  <c:v>-6.9591754760064228</c:v>
                </c:pt>
                <c:pt idx="84">
                  <c:v>-6.9591754760064228</c:v>
                </c:pt>
                <c:pt idx="85">
                  <c:v>-6.9591754760064228</c:v>
                </c:pt>
                <c:pt idx="86">
                  <c:v>-6.9591754760064228</c:v>
                </c:pt>
                <c:pt idx="87">
                  <c:v>-6.9591754760064228</c:v>
                </c:pt>
                <c:pt idx="88">
                  <c:v>-6.9591754760064228</c:v>
                </c:pt>
                <c:pt idx="89">
                  <c:v>-6.9591754760064228</c:v>
                </c:pt>
                <c:pt idx="90">
                  <c:v>-6.9591754760064228</c:v>
                </c:pt>
                <c:pt idx="91">
                  <c:v>-6.9591754760064228</c:v>
                </c:pt>
                <c:pt idx="92">
                  <c:v>-6.9591754760064228</c:v>
                </c:pt>
                <c:pt idx="93">
                  <c:v>-6.9591754760064228</c:v>
                </c:pt>
                <c:pt idx="94">
                  <c:v>-6.9591754760064228</c:v>
                </c:pt>
                <c:pt idx="95">
                  <c:v>-6.9591754760064228</c:v>
                </c:pt>
                <c:pt idx="96">
                  <c:v>-6.9591754760064228</c:v>
                </c:pt>
                <c:pt idx="97">
                  <c:v>-6.9591754760064228</c:v>
                </c:pt>
                <c:pt idx="98">
                  <c:v>-6.9591754760064228</c:v>
                </c:pt>
                <c:pt idx="99">
                  <c:v>-6.9591754760064228</c:v>
                </c:pt>
                <c:pt idx="100">
                  <c:v>-6.9591754760064228</c:v>
                </c:pt>
                <c:pt idx="101">
                  <c:v>-6.9591754760064228</c:v>
                </c:pt>
                <c:pt idx="102">
                  <c:v>-6.9591754760064228</c:v>
                </c:pt>
                <c:pt idx="103">
                  <c:v>-6.9591754760064228</c:v>
                </c:pt>
                <c:pt idx="104">
                  <c:v>-6.9591754760064228</c:v>
                </c:pt>
                <c:pt idx="105">
                  <c:v>-6.9591754760064228</c:v>
                </c:pt>
                <c:pt idx="106">
                  <c:v>-6.9591754760064228</c:v>
                </c:pt>
                <c:pt idx="107">
                  <c:v>-6.9591754760064228</c:v>
                </c:pt>
                <c:pt idx="108">
                  <c:v>-6.9591754760064228</c:v>
                </c:pt>
                <c:pt idx="109">
                  <c:v>-6.9591754760064228</c:v>
                </c:pt>
                <c:pt idx="110">
                  <c:v>-6.9591754760064228</c:v>
                </c:pt>
                <c:pt idx="111">
                  <c:v>-6.9591754760064228</c:v>
                </c:pt>
                <c:pt idx="112">
                  <c:v>-6.9591754760064228</c:v>
                </c:pt>
                <c:pt idx="113">
                  <c:v>-6.9591754760064228</c:v>
                </c:pt>
                <c:pt idx="114">
                  <c:v>-6.9591754760064228</c:v>
                </c:pt>
                <c:pt idx="115">
                  <c:v>-6.9591754760064228</c:v>
                </c:pt>
                <c:pt idx="116">
                  <c:v>-6.9591754760064228</c:v>
                </c:pt>
                <c:pt idx="117">
                  <c:v>-6.9591754760064228</c:v>
                </c:pt>
                <c:pt idx="118">
                  <c:v>-6.9591754760064228</c:v>
                </c:pt>
                <c:pt idx="119">
                  <c:v>-6.9591754760064228</c:v>
                </c:pt>
                <c:pt idx="120">
                  <c:v>-6.9591754760064228</c:v>
                </c:pt>
                <c:pt idx="121">
                  <c:v>-6.9591754760064228</c:v>
                </c:pt>
                <c:pt idx="122">
                  <c:v>-6.9591754760064228</c:v>
                </c:pt>
                <c:pt idx="123">
                  <c:v>-6.9591754760064228</c:v>
                </c:pt>
                <c:pt idx="124">
                  <c:v>-6.9591754760064228</c:v>
                </c:pt>
                <c:pt idx="125">
                  <c:v>-6.9591754760064228</c:v>
                </c:pt>
                <c:pt idx="126">
                  <c:v>-6.9591754760064228</c:v>
                </c:pt>
                <c:pt idx="127">
                  <c:v>-6.9591754760064228</c:v>
                </c:pt>
                <c:pt idx="128">
                  <c:v>-6.9591754760064228</c:v>
                </c:pt>
                <c:pt idx="129">
                  <c:v>-6.9591754760064228</c:v>
                </c:pt>
                <c:pt idx="130">
                  <c:v>-6.9591754760064228</c:v>
                </c:pt>
                <c:pt idx="131">
                  <c:v>-6.9591754760064228</c:v>
                </c:pt>
                <c:pt idx="132">
                  <c:v>-6.9591754760064228</c:v>
                </c:pt>
                <c:pt idx="133">
                  <c:v>-6.9591754760064228</c:v>
                </c:pt>
                <c:pt idx="134">
                  <c:v>-6.9591754760064228</c:v>
                </c:pt>
                <c:pt idx="135">
                  <c:v>-6.9591754760064228</c:v>
                </c:pt>
                <c:pt idx="136">
                  <c:v>-6.9591754760064228</c:v>
                </c:pt>
                <c:pt idx="137">
                  <c:v>-6.9591754760064228</c:v>
                </c:pt>
                <c:pt idx="138">
                  <c:v>-6.9591754760064228</c:v>
                </c:pt>
                <c:pt idx="139">
                  <c:v>-6.9591754760064228</c:v>
                </c:pt>
                <c:pt idx="140">
                  <c:v>-6.9591754760064228</c:v>
                </c:pt>
                <c:pt idx="141">
                  <c:v>-6.9591754760064228</c:v>
                </c:pt>
                <c:pt idx="142">
                  <c:v>-6.9591754760064228</c:v>
                </c:pt>
                <c:pt idx="143">
                  <c:v>-6.9591754760064228</c:v>
                </c:pt>
                <c:pt idx="144">
                  <c:v>-6.9591754760064228</c:v>
                </c:pt>
                <c:pt idx="145">
                  <c:v>-6.9591754760064228</c:v>
                </c:pt>
                <c:pt idx="146">
                  <c:v>-6.9591754760064228</c:v>
                </c:pt>
                <c:pt idx="147">
                  <c:v>-6.9591754760064228</c:v>
                </c:pt>
                <c:pt idx="148">
                  <c:v>-6.9591754760064228</c:v>
                </c:pt>
                <c:pt idx="149">
                  <c:v>-6.9591754760064228</c:v>
                </c:pt>
                <c:pt idx="150">
                  <c:v>-6.9591754760064228</c:v>
                </c:pt>
                <c:pt idx="151">
                  <c:v>-6.9591754760064228</c:v>
                </c:pt>
                <c:pt idx="152">
                  <c:v>-6.9591754760064228</c:v>
                </c:pt>
                <c:pt idx="153">
                  <c:v>-6.9591754760064228</c:v>
                </c:pt>
                <c:pt idx="154">
                  <c:v>-6.9591754760064228</c:v>
                </c:pt>
                <c:pt idx="155">
                  <c:v>-6.9591754760064228</c:v>
                </c:pt>
                <c:pt idx="156">
                  <c:v>-6.9591754760064228</c:v>
                </c:pt>
                <c:pt idx="157">
                  <c:v>-6.9591754760064228</c:v>
                </c:pt>
                <c:pt idx="158">
                  <c:v>-6.9591754760064228</c:v>
                </c:pt>
                <c:pt idx="159">
                  <c:v>-6.9591754760064228</c:v>
                </c:pt>
                <c:pt idx="160">
                  <c:v>-6.9591754760064228</c:v>
                </c:pt>
                <c:pt idx="161">
                  <c:v>-6.9591754760064228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Results!$AM$4:$AM$165</c:f>
              <c:numCache>
                <c:formatCode>0.00</c:formatCode>
                <c:ptCount val="162"/>
                <c:pt idx="0">
                  <c:v>3.0408245239935772</c:v>
                </c:pt>
                <c:pt idx="1">
                  <c:v>3.0408245239935772</c:v>
                </c:pt>
                <c:pt idx="2">
                  <c:v>3.0408245239935772</c:v>
                </c:pt>
                <c:pt idx="3">
                  <c:v>3.0408245239935772</c:v>
                </c:pt>
                <c:pt idx="4">
                  <c:v>3.0408245239935772</c:v>
                </c:pt>
                <c:pt idx="5">
                  <c:v>3.0408245239935772</c:v>
                </c:pt>
                <c:pt idx="6">
                  <c:v>3.0408245239935772</c:v>
                </c:pt>
                <c:pt idx="7">
                  <c:v>3.0408245239935772</c:v>
                </c:pt>
                <c:pt idx="8">
                  <c:v>3.0408245239935772</c:v>
                </c:pt>
                <c:pt idx="9">
                  <c:v>3.0408245239935772</c:v>
                </c:pt>
                <c:pt idx="10">
                  <c:v>3.0408245239935772</c:v>
                </c:pt>
                <c:pt idx="11">
                  <c:v>3.0408245239935772</c:v>
                </c:pt>
                <c:pt idx="12">
                  <c:v>3.0408245239935772</c:v>
                </c:pt>
                <c:pt idx="13">
                  <c:v>3.0408245239935772</c:v>
                </c:pt>
                <c:pt idx="14">
                  <c:v>3.0408245239935772</c:v>
                </c:pt>
                <c:pt idx="15">
                  <c:v>3.0408245239935772</c:v>
                </c:pt>
                <c:pt idx="16">
                  <c:v>3.0408245239935772</c:v>
                </c:pt>
                <c:pt idx="17">
                  <c:v>3.0408245239935772</c:v>
                </c:pt>
                <c:pt idx="18">
                  <c:v>3.0408245239935772</c:v>
                </c:pt>
                <c:pt idx="19">
                  <c:v>3.0408245239935772</c:v>
                </c:pt>
                <c:pt idx="20">
                  <c:v>3.0408245239935772</c:v>
                </c:pt>
                <c:pt idx="21">
                  <c:v>3.0408245239935772</c:v>
                </c:pt>
                <c:pt idx="22">
                  <c:v>3.0408245239935772</c:v>
                </c:pt>
                <c:pt idx="23">
                  <c:v>3.0408245239935772</c:v>
                </c:pt>
                <c:pt idx="24">
                  <c:v>3.0408245239935772</c:v>
                </c:pt>
                <c:pt idx="25">
                  <c:v>3.0408245239935772</c:v>
                </c:pt>
                <c:pt idx="26">
                  <c:v>3.0408245239935772</c:v>
                </c:pt>
                <c:pt idx="27">
                  <c:v>3.0408245239935772</c:v>
                </c:pt>
                <c:pt idx="28">
                  <c:v>3.0408245239935772</c:v>
                </c:pt>
                <c:pt idx="29">
                  <c:v>3.0408245239935772</c:v>
                </c:pt>
                <c:pt idx="30">
                  <c:v>3.0408245239935772</c:v>
                </c:pt>
                <c:pt idx="31">
                  <c:v>3.0408245239935772</c:v>
                </c:pt>
                <c:pt idx="32">
                  <c:v>3.0408245239935772</c:v>
                </c:pt>
                <c:pt idx="33">
                  <c:v>3.0408245239935772</c:v>
                </c:pt>
                <c:pt idx="34">
                  <c:v>3.0408245239935772</c:v>
                </c:pt>
                <c:pt idx="35">
                  <c:v>3.0408245239935772</c:v>
                </c:pt>
                <c:pt idx="36">
                  <c:v>3.0408245239935772</c:v>
                </c:pt>
                <c:pt idx="37">
                  <c:v>3.0408245239935772</c:v>
                </c:pt>
                <c:pt idx="38">
                  <c:v>3.0408245239935772</c:v>
                </c:pt>
                <c:pt idx="39">
                  <c:v>3.0408245239935772</c:v>
                </c:pt>
                <c:pt idx="40">
                  <c:v>3.0408245239935772</c:v>
                </c:pt>
                <c:pt idx="41">
                  <c:v>3.0408245239935772</c:v>
                </c:pt>
                <c:pt idx="42">
                  <c:v>3.0408245239935772</c:v>
                </c:pt>
                <c:pt idx="43">
                  <c:v>3.0408245239935772</c:v>
                </c:pt>
                <c:pt idx="44">
                  <c:v>3.0408245239935772</c:v>
                </c:pt>
                <c:pt idx="45">
                  <c:v>3.0408245239935772</c:v>
                </c:pt>
                <c:pt idx="46">
                  <c:v>3.0408245239935772</c:v>
                </c:pt>
                <c:pt idx="47">
                  <c:v>3.0408245239935772</c:v>
                </c:pt>
                <c:pt idx="48">
                  <c:v>3.0408245239935772</c:v>
                </c:pt>
                <c:pt idx="49">
                  <c:v>3.0408245239935772</c:v>
                </c:pt>
                <c:pt idx="50">
                  <c:v>3.0408245239935772</c:v>
                </c:pt>
                <c:pt idx="51">
                  <c:v>3.0408245239935772</c:v>
                </c:pt>
                <c:pt idx="52">
                  <c:v>3.0408245239935772</c:v>
                </c:pt>
                <c:pt idx="53">
                  <c:v>3.0408245239935772</c:v>
                </c:pt>
                <c:pt idx="54">
                  <c:v>3.0408245239935772</c:v>
                </c:pt>
                <c:pt idx="55">
                  <c:v>3.0408245239935772</c:v>
                </c:pt>
                <c:pt idx="56">
                  <c:v>3.0408245239935772</c:v>
                </c:pt>
                <c:pt idx="57">
                  <c:v>3.0408245239935772</c:v>
                </c:pt>
                <c:pt idx="58">
                  <c:v>3.0408245239935772</c:v>
                </c:pt>
                <c:pt idx="59">
                  <c:v>3.0408245239935772</c:v>
                </c:pt>
                <c:pt idx="60">
                  <c:v>3.0408245239935772</c:v>
                </c:pt>
                <c:pt idx="61">
                  <c:v>3.0408245239935772</c:v>
                </c:pt>
                <c:pt idx="62">
                  <c:v>3.0408245239935772</c:v>
                </c:pt>
                <c:pt idx="63">
                  <c:v>3.0408245239935772</c:v>
                </c:pt>
                <c:pt idx="64">
                  <c:v>3.0408245239935772</c:v>
                </c:pt>
                <c:pt idx="65">
                  <c:v>3.0408245239935772</c:v>
                </c:pt>
                <c:pt idx="66">
                  <c:v>3.0408245239935772</c:v>
                </c:pt>
                <c:pt idx="67">
                  <c:v>3.0408245239935772</c:v>
                </c:pt>
                <c:pt idx="68">
                  <c:v>3.0408245239935772</c:v>
                </c:pt>
                <c:pt idx="69">
                  <c:v>3.0408245239935772</c:v>
                </c:pt>
                <c:pt idx="70">
                  <c:v>3.0408245239935772</c:v>
                </c:pt>
                <c:pt idx="71">
                  <c:v>3.0408245239935772</c:v>
                </c:pt>
                <c:pt idx="72">
                  <c:v>3.0408245239935772</c:v>
                </c:pt>
                <c:pt idx="73">
                  <c:v>3.0408245239935772</c:v>
                </c:pt>
                <c:pt idx="74">
                  <c:v>3.0408245239935772</c:v>
                </c:pt>
                <c:pt idx="75">
                  <c:v>3.0408245239935772</c:v>
                </c:pt>
                <c:pt idx="76">
                  <c:v>3.0408245239935772</c:v>
                </c:pt>
                <c:pt idx="77">
                  <c:v>3.0408245239935772</c:v>
                </c:pt>
                <c:pt idx="78">
                  <c:v>3.0408245239935772</c:v>
                </c:pt>
                <c:pt idx="79">
                  <c:v>3.0408245239935772</c:v>
                </c:pt>
                <c:pt idx="80">
                  <c:v>3.0408245239935772</c:v>
                </c:pt>
                <c:pt idx="81">
                  <c:v>3.0408245239935772</c:v>
                </c:pt>
                <c:pt idx="82">
                  <c:v>3.0408245239935772</c:v>
                </c:pt>
                <c:pt idx="83">
                  <c:v>3.0408245239935772</c:v>
                </c:pt>
                <c:pt idx="84">
                  <c:v>3.0408245239935772</c:v>
                </c:pt>
                <c:pt idx="85">
                  <c:v>3.0408245239935772</c:v>
                </c:pt>
                <c:pt idx="86">
                  <c:v>3.0408245239935772</c:v>
                </c:pt>
                <c:pt idx="87">
                  <c:v>3.0408245239935772</c:v>
                </c:pt>
                <c:pt idx="88">
                  <c:v>3.0408245239935772</c:v>
                </c:pt>
                <c:pt idx="89">
                  <c:v>3.0408245239935772</c:v>
                </c:pt>
                <c:pt idx="90">
                  <c:v>3.0408245239935772</c:v>
                </c:pt>
                <c:pt idx="91">
                  <c:v>3.0408245239935772</c:v>
                </c:pt>
                <c:pt idx="92">
                  <c:v>3.0408245239935772</c:v>
                </c:pt>
                <c:pt idx="93">
                  <c:v>3.0408245239935772</c:v>
                </c:pt>
                <c:pt idx="94">
                  <c:v>3.0408245239935772</c:v>
                </c:pt>
                <c:pt idx="95">
                  <c:v>3.0408245239935772</c:v>
                </c:pt>
                <c:pt idx="96">
                  <c:v>3.0408245239935772</c:v>
                </c:pt>
                <c:pt idx="97">
                  <c:v>3.0408245239935772</c:v>
                </c:pt>
                <c:pt idx="98">
                  <c:v>3.0408245239935772</c:v>
                </c:pt>
                <c:pt idx="99">
                  <c:v>3.0408245239935772</c:v>
                </c:pt>
                <c:pt idx="100">
                  <c:v>3.0408245239935772</c:v>
                </c:pt>
                <c:pt idx="101">
                  <c:v>3.0408245239935772</c:v>
                </c:pt>
                <c:pt idx="102">
                  <c:v>3.0408245239935772</c:v>
                </c:pt>
                <c:pt idx="103">
                  <c:v>3.0408245239935772</c:v>
                </c:pt>
                <c:pt idx="104">
                  <c:v>3.0408245239935772</c:v>
                </c:pt>
                <c:pt idx="105">
                  <c:v>3.0408245239935772</c:v>
                </c:pt>
                <c:pt idx="106">
                  <c:v>3.0408245239935772</c:v>
                </c:pt>
                <c:pt idx="107">
                  <c:v>3.0408245239935772</c:v>
                </c:pt>
                <c:pt idx="108">
                  <c:v>3.0408245239935772</c:v>
                </c:pt>
                <c:pt idx="109">
                  <c:v>3.0408245239935772</c:v>
                </c:pt>
                <c:pt idx="110">
                  <c:v>3.0408245239935772</c:v>
                </c:pt>
                <c:pt idx="111">
                  <c:v>3.0408245239935772</c:v>
                </c:pt>
                <c:pt idx="112">
                  <c:v>3.0408245239935772</c:v>
                </c:pt>
                <c:pt idx="113">
                  <c:v>3.0408245239935772</c:v>
                </c:pt>
                <c:pt idx="114">
                  <c:v>3.0408245239935772</c:v>
                </c:pt>
                <c:pt idx="115">
                  <c:v>3.0408245239935772</c:v>
                </c:pt>
                <c:pt idx="116">
                  <c:v>3.0408245239935772</c:v>
                </c:pt>
                <c:pt idx="117">
                  <c:v>3.0408245239935772</c:v>
                </c:pt>
                <c:pt idx="118">
                  <c:v>3.0408245239935772</c:v>
                </c:pt>
                <c:pt idx="119">
                  <c:v>3.0408245239935772</c:v>
                </c:pt>
                <c:pt idx="120">
                  <c:v>3.0408245239935772</c:v>
                </c:pt>
                <c:pt idx="121">
                  <c:v>3.0408245239935772</c:v>
                </c:pt>
                <c:pt idx="122">
                  <c:v>3.0408245239935772</c:v>
                </c:pt>
                <c:pt idx="123">
                  <c:v>3.0408245239935772</c:v>
                </c:pt>
                <c:pt idx="124">
                  <c:v>3.0408245239935772</c:v>
                </c:pt>
                <c:pt idx="125">
                  <c:v>3.0408245239935772</c:v>
                </c:pt>
                <c:pt idx="126">
                  <c:v>3.0408245239935772</c:v>
                </c:pt>
                <c:pt idx="127">
                  <c:v>3.0408245239935772</c:v>
                </c:pt>
                <c:pt idx="128">
                  <c:v>3.0408245239935772</c:v>
                </c:pt>
                <c:pt idx="129">
                  <c:v>3.0408245239935772</c:v>
                </c:pt>
                <c:pt idx="130">
                  <c:v>3.0408245239935772</c:v>
                </c:pt>
                <c:pt idx="131">
                  <c:v>3.0408245239935772</c:v>
                </c:pt>
                <c:pt idx="132">
                  <c:v>3.0408245239935772</c:v>
                </c:pt>
                <c:pt idx="133">
                  <c:v>3.0408245239935772</c:v>
                </c:pt>
                <c:pt idx="134">
                  <c:v>3.0408245239935772</c:v>
                </c:pt>
                <c:pt idx="135">
                  <c:v>3.0408245239935772</c:v>
                </c:pt>
                <c:pt idx="136">
                  <c:v>3.0408245239935772</c:v>
                </c:pt>
                <c:pt idx="137">
                  <c:v>3.0408245239935772</c:v>
                </c:pt>
                <c:pt idx="138">
                  <c:v>3.0408245239935772</c:v>
                </c:pt>
                <c:pt idx="139">
                  <c:v>3.0408245239935772</c:v>
                </c:pt>
                <c:pt idx="140">
                  <c:v>3.0408245239935772</c:v>
                </c:pt>
                <c:pt idx="141">
                  <c:v>3.0408245239935772</c:v>
                </c:pt>
                <c:pt idx="142">
                  <c:v>3.0408245239935772</c:v>
                </c:pt>
                <c:pt idx="143">
                  <c:v>3.0408245239935772</c:v>
                </c:pt>
                <c:pt idx="144">
                  <c:v>3.0408245239935772</c:v>
                </c:pt>
                <c:pt idx="145">
                  <c:v>3.0408245239935772</c:v>
                </c:pt>
                <c:pt idx="146">
                  <c:v>3.0408245239935772</c:v>
                </c:pt>
                <c:pt idx="147">
                  <c:v>3.0408245239935772</c:v>
                </c:pt>
                <c:pt idx="148">
                  <c:v>3.0408245239935772</c:v>
                </c:pt>
                <c:pt idx="149">
                  <c:v>3.0408245239935772</c:v>
                </c:pt>
                <c:pt idx="150">
                  <c:v>3.0408245239935772</c:v>
                </c:pt>
                <c:pt idx="151">
                  <c:v>3.0408245239935772</c:v>
                </c:pt>
                <c:pt idx="152">
                  <c:v>3.0408245239935772</c:v>
                </c:pt>
                <c:pt idx="153">
                  <c:v>3.0408245239935772</c:v>
                </c:pt>
                <c:pt idx="154">
                  <c:v>3.0408245239935772</c:v>
                </c:pt>
                <c:pt idx="155">
                  <c:v>3.0408245239935772</c:v>
                </c:pt>
                <c:pt idx="156">
                  <c:v>3.0408245239935772</c:v>
                </c:pt>
                <c:pt idx="157">
                  <c:v>3.0408245239935772</c:v>
                </c:pt>
                <c:pt idx="158">
                  <c:v>3.0408245239935772</c:v>
                </c:pt>
                <c:pt idx="159">
                  <c:v>3.0408245239935772</c:v>
                </c:pt>
                <c:pt idx="160">
                  <c:v>3.0408245239935772</c:v>
                </c:pt>
                <c:pt idx="161">
                  <c:v>3.0408245239935772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Results!$AN$4:$AN$165</c:f>
              <c:numCache>
                <c:formatCode>0.00</c:formatCode>
                <c:ptCount val="162"/>
                <c:pt idx="0">
                  <c:v>-14.670305115171695</c:v>
                </c:pt>
                <c:pt idx="1">
                  <c:v>-14.670305115171695</c:v>
                </c:pt>
                <c:pt idx="2">
                  <c:v>-14.670305115171695</c:v>
                </c:pt>
                <c:pt idx="3">
                  <c:v>-14.670305115171695</c:v>
                </c:pt>
                <c:pt idx="4">
                  <c:v>-14.670305115171695</c:v>
                </c:pt>
                <c:pt idx="5">
                  <c:v>-14.670305115171695</c:v>
                </c:pt>
                <c:pt idx="6">
                  <c:v>-14.670305115171695</c:v>
                </c:pt>
                <c:pt idx="7">
                  <c:v>-14.670305115171695</c:v>
                </c:pt>
                <c:pt idx="8">
                  <c:v>-14.670305115171695</c:v>
                </c:pt>
                <c:pt idx="9">
                  <c:v>-14.670305115171695</c:v>
                </c:pt>
                <c:pt idx="10">
                  <c:v>-14.670305115171695</c:v>
                </c:pt>
                <c:pt idx="11">
                  <c:v>-14.670305115171695</c:v>
                </c:pt>
                <c:pt idx="12">
                  <c:v>-14.670305115171695</c:v>
                </c:pt>
                <c:pt idx="13">
                  <c:v>-14.670305115171695</c:v>
                </c:pt>
                <c:pt idx="14">
                  <c:v>-14.670305115171695</c:v>
                </c:pt>
                <c:pt idx="15">
                  <c:v>-14.670305115171695</c:v>
                </c:pt>
                <c:pt idx="16">
                  <c:v>-14.670305115171695</c:v>
                </c:pt>
                <c:pt idx="17">
                  <c:v>-14.670305115171695</c:v>
                </c:pt>
                <c:pt idx="18">
                  <c:v>-14.670305115171695</c:v>
                </c:pt>
                <c:pt idx="19">
                  <c:v>-14.670305115171695</c:v>
                </c:pt>
                <c:pt idx="20">
                  <c:v>-14.670305115171695</c:v>
                </c:pt>
                <c:pt idx="21">
                  <c:v>-14.670305115171695</c:v>
                </c:pt>
                <c:pt idx="22">
                  <c:v>-14.670305115171695</c:v>
                </c:pt>
                <c:pt idx="23">
                  <c:v>-14.670305115171695</c:v>
                </c:pt>
                <c:pt idx="24">
                  <c:v>-14.670305115171695</c:v>
                </c:pt>
                <c:pt idx="25">
                  <c:v>-14.670305115171695</c:v>
                </c:pt>
                <c:pt idx="26">
                  <c:v>-14.670305115171695</c:v>
                </c:pt>
                <c:pt idx="27">
                  <c:v>-14.670305115171695</c:v>
                </c:pt>
                <c:pt idx="28">
                  <c:v>-14.670305115171695</c:v>
                </c:pt>
                <c:pt idx="29">
                  <c:v>-14.670305115171695</c:v>
                </c:pt>
                <c:pt idx="30">
                  <c:v>-14.670305115171695</c:v>
                </c:pt>
                <c:pt idx="31">
                  <c:v>-14.670305115171695</c:v>
                </c:pt>
                <c:pt idx="32">
                  <c:v>-14.670305115171695</c:v>
                </c:pt>
                <c:pt idx="33">
                  <c:v>-14.670305115171695</c:v>
                </c:pt>
                <c:pt idx="34">
                  <c:v>-14.670305115171695</c:v>
                </c:pt>
                <c:pt idx="35">
                  <c:v>-14.670305115171695</c:v>
                </c:pt>
                <c:pt idx="36">
                  <c:v>-14.670305115171695</c:v>
                </c:pt>
                <c:pt idx="37">
                  <c:v>-14.670305115171695</c:v>
                </c:pt>
                <c:pt idx="38">
                  <c:v>-14.670305115171695</c:v>
                </c:pt>
                <c:pt idx="39">
                  <c:v>-14.670305115171695</c:v>
                </c:pt>
                <c:pt idx="40">
                  <c:v>-14.670305115171695</c:v>
                </c:pt>
                <c:pt idx="41">
                  <c:v>-14.670305115171695</c:v>
                </c:pt>
                <c:pt idx="42">
                  <c:v>-14.670305115171695</c:v>
                </c:pt>
                <c:pt idx="43">
                  <c:v>-14.670305115171695</c:v>
                </c:pt>
                <c:pt idx="44">
                  <c:v>-14.670305115171695</c:v>
                </c:pt>
                <c:pt idx="45">
                  <c:v>-14.670305115171695</c:v>
                </c:pt>
                <c:pt idx="46">
                  <c:v>-14.670305115171695</c:v>
                </c:pt>
                <c:pt idx="47">
                  <c:v>-14.670305115171695</c:v>
                </c:pt>
                <c:pt idx="48">
                  <c:v>-14.670305115171695</c:v>
                </c:pt>
                <c:pt idx="49">
                  <c:v>-14.670305115171695</c:v>
                </c:pt>
                <c:pt idx="50">
                  <c:v>-14.670305115171695</c:v>
                </c:pt>
                <c:pt idx="51">
                  <c:v>-14.670305115171695</c:v>
                </c:pt>
                <c:pt idx="52">
                  <c:v>-14.670305115171695</c:v>
                </c:pt>
                <c:pt idx="53">
                  <c:v>-14.670305115171695</c:v>
                </c:pt>
                <c:pt idx="54">
                  <c:v>-14.670305115171695</c:v>
                </c:pt>
                <c:pt idx="55">
                  <c:v>-14.670305115171695</c:v>
                </c:pt>
                <c:pt idx="56">
                  <c:v>-14.670305115171695</c:v>
                </c:pt>
                <c:pt idx="57">
                  <c:v>-14.670305115171695</c:v>
                </c:pt>
                <c:pt idx="58">
                  <c:v>-14.670305115171695</c:v>
                </c:pt>
                <c:pt idx="59">
                  <c:v>-14.670305115171695</c:v>
                </c:pt>
                <c:pt idx="60">
                  <c:v>-14.670305115171695</c:v>
                </c:pt>
                <c:pt idx="61">
                  <c:v>-14.670305115171695</c:v>
                </c:pt>
                <c:pt idx="62">
                  <c:v>-14.670305115171695</c:v>
                </c:pt>
                <c:pt idx="63">
                  <c:v>-14.670305115171695</c:v>
                </c:pt>
                <c:pt idx="64">
                  <c:v>-14.670305115171695</c:v>
                </c:pt>
                <c:pt idx="65">
                  <c:v>-14.670305115171695</c:v>
                </c:pt>
                <c:pt idx="66">
                  <c:v>-14.670305115171695</c:v>
                </c:pt>
                <c:pt idx="67">
                  <c:v>-14.670305115171695</c:v>
                </c:pt>
                <c:pt idx="68">
                  <c:v>-14.670305115171695</c:v>
                </c:pt>
                <c:pt idx="69">
                  <c:v>-14.670305115171695</c:v>
                </c:pt>
                <c:pt idx="70">
                  <c:v>-14.670305115171695</c:v>
                </c:pt>
                <c:pt idx="71">
                  <c:v>-14.670305115171695</c:v>
                </c:pt>
                <c:pt idx="72">
                  <c:v>-14.670305115171695</c:v>
                </c:pt>
                <c:pt idx="73">
                  <c:v>-14.670305115171695</c:v>
                </c:pt>
                <c:pt idx="74">
                  <c:v>-14.670305115171695</c:v>
                </c:pt>
                <c:pt idx="75">
                  <c:v>-14.670305115171695</c:v>
                </c:pt>
                <c:pt idx="76">
                  <c:v>-14.670305115171695</c:v>
                </c:pt>
                <c:pt idx="77">
                  <c:v>-14.670305115171695</c:v>
                </c:pt>
                <c:pt idx="78">
                  <c:v>-14.670305115171695</c:v>
                </c:pt>
                <c:pt idx="79">
                  <c:v>-14.670305115171695</c:v>
                </c:pt>
                <c:pt idx="80">
                  <c:v>-14.670305115171695</c:v>
                </c:pt>
                <c:pt idx="81">
                  <c:v>-14.670305115171695</c:v>
                </c:pt>
                <c:pt idx="82">
                  <c:v>-14.670305115171695</c:v>
                </c:pt>
                <c:pt idx="83">
                  <c:v>-14.670305115171695</c:v>
                </c:pt>
                <c:pt idx="84">
                  <c:v>-14.670305115171695</c:v>
                </c:pt>
                <c:pt idx="85">
                  <c:v>-14.670305115171695</c:v>
                </c:pt>
                <c:pt idx="86">
                  <c:v>-14.670305115171695</c:v>
                </c:pt>
                <c:pt idx="87">
                  <c:v>-14.670305115171695</c:v>
                </c:pt>
                <c:pt idx="88">
                  <c:v>-14.670305115171695</c:v>
                </c:pt>
                <c:pt idx="89">
                  <c:v>-14.670305115171695</c:v>
                </c:pt>
                <c:pt idx="90">
                  <c:v>-14.670305115171695</c:v>
                </c:pt>
                <c:pt idx="91">
                  <c:v>-14.670305115171695</c:v>
                </c:pt>
                <c:pt idx="92">
                  <c:v>-14.670305115171695</c:v>
                </c:pt>
                <c:pt idx="93">
                  <c:v>-14.670305115171695</c:v>
                </c:pt>
                <c:pt idx="94">
                  <c:v>-14.670305115171695</c:v>
                </c:pt>
                <c:pt idx="95">
                  <c:v>-14.670305115171695</c:v>
                </c:pt>
                <c:pt idx="96">
                  <c:v>-14.670305115171695</c:v>
                </c:pt>
                <c:pt idx="97">
                  <c:v>-14.670305115171695</c:v>
                </c:pt>
                <c:pt idx="98">
                  <c:v>-14.670305115171695</c:v>
                </c:pt>
                <c:pt idx="99">
                  <c:v>-14.670305115171695</c:v>
                </c:pt>
                <c:pt idx="100">
                  <c:v>-14.670305115171695</c:v>
                </c:pt>
                <c:pt idx="101">
                  <c:v>-14.670305115171695</c:v>
                </c:pt>
                <c:pt idx="102">
                  <c:v>-14.670305115171695</c:v>
                </c:pt>
                <c:pt idx="103">
                  <c:v>-14.670305115171695</c:v>
                </c:pt>
                <c:pt idx="104">
                  <c:v>-14.670305115171695</c:v>
                </c:pt>
                <c:pt idx="105">
                  <c:v>-14.670305115171695</c:v>
                </c:pt>
                <c:pt idx="106">
                  <c:v>-14.670305115171695</c:v>
                </c:pt>
                <c:pt idx="107">
                  <c:v>-14.670305115171695</c:v>
                </c:pt>
                <c:pt idx="108">
                  <c:v>-14.670305115171695</c:v>
                </c:pt>
                <c:pt idx="109">
                  <c:v>-14.670305115171695</c:v>
                </c:pt>
                <c:pt idx="110">
                  <c:v>-14.670305115171695</c:v>
                </c:pt>
                <c:pt idx="111">
                  <c:v>-14.670305115171695</c:v>
                </c:pt>
                <c:pt idx="112">
                  <c:v>-14.670305115171695</c:v>
                </c:pt>
                <c:pt idx="113">
                  <c:v>-14.670305115171695</c:v>
                </c:pt>
                <c:pt idx="114">
                  <c:v>-14.670305115171695</c:v>
                </c:pt>
                <c:pt idx="115">
                  <c:v>-14.670305115171695</c:v>
                </c:pt>
                <c:pt idx="116">
                  <c:v>-14.670305115171695</c:v>
                </c:pt>
                <c:pt idx="117">
                  <c:v>-14.670305115171695</c:v>
                </c:pt>
                <c:pt idx="118">
                  <c:v>-14.670305115171695</c:v>
                </c:pt>
                <c:pt idx="119">
                  <c:v>-14.670305115171695</c:v>
                </c:pt>
                <c:pt idx="120">
                  <c:v>-14.670305115171695</c:v>
                </c:pt>
                <c:pt idx="121">
                  <c:v>-14.670305115171695</c:v>
                </c:pt>
                <c:pt idx="122">
                  <c:v>-14.670305115171695</c:v>
                </c:pt>
                <c:pt idx="123">
                  <c:v>-14.670305115171695</c:v>
                </c:pt>
                <c:pt idx="124">
                  <c:v>-14.670305115171695</c:v>
                </c:pt>
                <c:pt idx="125">
                  <c:v>-14.670305115171695</c:v>
                </c:pt>
                <c:pt idx="126">
                  <c:v>-14.670305115171695</c:v>
                </c:pt>
                <c:pt idx="127">
                  <c:v>-14.670305115171695</c:v>
                </c:pt>
                <c:pt idx="128">
                  <c:v>-14.670305115171695</c:v>
                </c:pt>
                <c:pt idx="129">
                  <c:v>-14.670305115171695</c:v>
                </c:pt>
                <c:pt idx="130">
                  <c:v>-14.670305115171695</c:v>
                </c:pt>
                <c:pt idx="131">
                  <c:v>-14.670305115171695</c:v>
                </c:pt>
                <c:pt idx="132">
                  <c:v>-14.670305115171695</c:v>
                </c:pt>
                <c:pt idx="133">
                  <c:v>-14.670305115171695</c:v>
                </c:pt>
                <c:pt idx="134">
                  <c:v>-14.670305115171695</c:v>
                </c:pt>
                <c:pt idx="135">
                  <c:v>-14.670305115171695</c:v>
                </c:pt>
                <c:pt idx="136">
                  <c:v>-14.670305115171695</c:v>
                </c:pt>
                <c:pt idx="137">
                  <c:v>-14.670305115171695</c:v>
                </c:pt>
                <c:pt idx="138">
                  <c:v>-14.670305115171695</c:v>
                </c:pt>
                <c:pt idx="139">
                  <c:v>-14.670305115171695</c:v>
                </c:pt>
                <c:pt idx="140">
                  <c:v>-14.670305115171695</c:v>
                </c:pt>
                <c:pt idx="141">
                  <c:v>-14.670305115171695</c:v>
                </c:pt>
                <c:pt idx="142">
                  <c:v>-14.670305115171695</c:v>
                </c:pt>
                <c:pt idx="143">
                  <c:v>-14.670305115171695</c:v>
                </c:pt>
                <c:pt idx="144">
                  <c:v>-14.670305115171695</c:v>
                </c:pt>
                <c:pt idx="145">
                  <c:v>-14.670305115171695</c:v>
                </c:pt>
                <c:pt idx="146">
                  <c:v>-14.670305115171695</c:v>
                </c:pt>
                <c:pt idx="147">
                  <c:v>-14.670305115171695</c:v>
                </c:pt>
                <c:pt idx="148">
                  <c:v>-14.670305115171695</c:v>
                </c:pt>
                <c:pt idx="149">
                  <c:v>-14.670305115171695</c:v>
                </c:pt>
                <c:pt idx="150">
                  <c:v>-14.670305115171695</c:v>
                </c:pt>
                <c:pt idx="151">
                  <c:v>-14.670305115171695</c:v>
                </c:pt>
                <c:pt idx="152">
                  <c:v>-14.670305115171695</c:v>
                </c:pt>
                <c:pt idx="153">
                  <c:v>-14.670305115171695</c:v>
                </c:pt>
                <c:pt idx="154">
                  <c:v>-14.670305115171695</c:v>
                </c:pt>
                <c:pt idx="155">
                  <c:v>-14.670305115171695</c:v>
                </c:pt>
                <c:pt idx="156">
                  <c:v>-14.670305115171695</c:v>
                </c:pt>
                <c:pt idx="157">
                  <c:v>-14.670305115171695</c:v>
                </c:pt>
                <c:pt idx="158">
                  <c:v>-14.670305115171695</c:v>
                </c:pt>
                <c:pt idx="159">
                  <c:v>-14.670305115171695</c:v>
                </c:pt>
                <c:pt idx="160">
                  <c:v>-14.670305115171695</c:v>
                </c:pt>
                <c:pt idx="161">
                  <c:v>-14.670305115171695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Results!$AO$4:$AO$165</c:f>
              <c:numCache>
                <c:formatCode>0.00</c:formatCode>
                <c:ptCount val="162"/>
                <c:pt idx="0">
                  <c:v>10.751954163158848</c:v>
                </c:pt>
                <c:pt idx="1">
                  <c:v>10.751954163158848</c:v>
                </c:pt>
                <c:pt idx="2">
                  <c:v>10.751954163158848</c:v>
                </c:pt>
                <c:pt idx="3">
                  <c:v>10.751954163158848</c:v>
                </c:pt>
                <c:pt idx="4">
                  <c:v>10.751954163158848</c:v>
                </c:pt>
                <c:pt idx="5">
                  <c:v>10.751954163158848</c:v>
                </c:pt>
                <c:pt idx="6">
                  <c:v>10.751954163158848</c:v>
                </c:pt>
                <c:pt idx="7">
                  <c:v>10.751954163158848</c:v>
                </c:pt>
                <c:pt idx="8">
                  <c:v>10.751954163158848</c:v>
                </c:pt>
                <c:pt idx="9">
                  <c:v>10.751954163158848</c:v>
                </c:pt>
                <c:pt idx="10">
                  <c:v>10.751954163158848</c:v>
                </c:pt>
                <c:pt idx="11">
                  <c:v>10.751954163158848</c:v>
                </c:pt>
                <c:pt idx="12">
                  <c:v>10.751954163158848</c:v>
                </c:pt>
                <c:pt idx="13">
                  <c:v>10.751954163158848</c:v>
                </c:pt>
                <c:pt idx="14">
                  <c:v>10.751954163158848</c:v>
                </c:pt>
                <c:pt idx="15">
                  <c:v>10.751954163158848</c:v>
                </c:pt>
                <c:pt idx="16">
                  <c:v>10.751954163158848</c:v>
                </c:pt>
                <c:pt idx="17">
                  <c:v>10.751954163158848</c:v>
                </c:pt>
                <c:pt idx="18">
                  <c:v>10.751954163158848</c:v>
                </c:pt>
                <c:pt idx="19">
                  <c:v>10.751954163158848</c:v>
                </c:pt>
                <c:pt idx="20">
                  <c:v>10.751954163158848</c:v>
                </c:pt>
                <c:pt idx="21">
                  <c:v>10.751954163158848</c:v>
                </c:pt>
                <c:pt idx="22">
                  <c:v>10.751954163158848</c:v>
                </c:pt>
                <c:pt idx="23">
                  <c:v>10.751954163158848</c:v>
                </c:pt>
                <c:pt idx="24">
                  <c:v>10.751954163158848</c:v>
                </c:pt>
                <c:pt idx="25">
                  <c:v>10.751954163158848</c:v>
                </c:pt>
                <c:pt idx="26">
                  <c:v>10.751954163158848</c:v>
                </c:pt>
                <c:pt idx="27">
                  <c:v>10.751954163158848</c:v>
                </c:pt>
                <c:pt idx="28">
                  <c:v>10.751954163158848</c:v>
                </c:pt>
                <c:pt idx="29">
                  <c:v>10.751954163158848</c:v>
                </c:pt>
                <c:pt idx="30">
                  <c:v>10.751954163158848</c:v>
                </c:pt>
                <c:pt idx="31">
                  <c:v>10.751954163158848</c:v>
                </c:pt>
                <c:pt idx="32">
                  <c:v>10.751954163158848</c:v>
                </c:pt>
                <c:pt idx="33">
                  <c:v>10.751954163158848</c:v>
                </c:pt>
                <c:pt idx="34">
                  <c:v>10.751954163158848</c:v>
                </c:pt>
                <c:pt idx="35">
                  <c:v>10.751954163158848</c:v>
                </c:pt>
                <c:pt idx="36">
                  <c:v>10.751954163158848</c:v>
                </c:pt>
                <c:pt idx="37">
                  <c:v>10.751954163158848</c:v>
                </c:pt>
                <c:pt idx="38">
                  <c:v>10.751954163158848</c:v>
                </c:pt>
                <c:pt idx="39">
                  <c:v>10.751954163158848</c:v>
                </c:pt>
                <c:pt idx="40">
                  <c:v>10.751954163158848</c:v>
                </c:pt>
                <c:pt idx="41">
                  <c:v>10.751954163158848</c:v>
                </c:pt>
                <c:pt idx="42">
                  <c:v>10.751954163158848</c:v>
                </c:pt>
                <c:pt idx="43">
                  <c:v>10.751954163158848</c:v>
                </c:pt>
                <c:pt idx="44">
                  <c:v>10.751954163158848</c:v>
                </c:pt>
                <c:pt idx="45">
                  <c:v>10.751954163158848</c:v>
                </c:pt>
                <c:pt idx="46">
                  <c:v>10.751954163158848</c:v>
                </c:pt>
                <c:pt idx="47">
                  <c:v>10.751954163158848</c:v>
                </c:pt>
                <c:pt idx="48">
                  <c:v>10.751954163158848</c:v>
                </c:pt>
                <c:pt idx="49">
                  <c:v>10.751954163158848</c:v>
                </c:pt>
                <c:pt idx="50">
                  <c:v>10.751954163158848</c:v>
                </c:pt>
                <c:pt idx="51">
                  <c:v>10.751954163158848</c:v>
                </c:pt>
                <c:pt idx="52">
                  <c:v>10.751954163158848</c:v>
                </c:pt>
                <c:pt idx="53">
                  <c:v>10.751954163158848</c:v>
                </c:pt>
                <c:pt idx="54">
                  <c:v>10.751954163158848</c:v>
                </c:pt>
                <c:pt idx="55">
                  <c:v>10.751954163158848</c:v>
                </c:pt>
                <c:pt idx="56">
                  <c:v>10.751954163158848</c:v>
                </c:pt>
                <c:pt idx="57">
                  <c:v>10.751954163158848</c:v>
                </c:pt>
                <c:pt idx="58">
                  <c:v>10.751954163158848</c:v>
                </c:pt>
                <c:pt idx="59">
                  <c:v>10.751954163158848</c:v>
                </c:pt>
                <c:pt idx="60">
                  <c:v>10.751954163158848</c:v>
                </c:pt>
                <c:pt idx="61">
                  <c:v>10.751954163158848</c:v>
                </c:pt>
                <c:pt idx="62">
                  <c:v>10.751954163158848</c:v>
                </c:pt>
                <c:pt idx="63">
                  <c:v>10.751954163158848</c:v>
                </c:pt>
                <c:pt idx="64">
                  <c:v>10.751954163158848</c:v>
                </c:pt>
                <c:pt idx="65">
                  <c:v>10.751954163158848</c:v>
                </c:pt>
                <c:pt idx="66">
                  <c:v>10.751954163158848</c:v>
                </c:pt>
                <c:pt idx="67">
                  <c:v>10.751954163158848</c:v>
                </c:pt>
                <c:pt idx="68">
                  <c:v>10.751954163158848</c:v>
                </c:pt>
                <c:pt idx="69">
                  <c:v>10.751954163158848</c:v>
                </c:pt>
                <c:pt idx="70">
                  <c:v>10.751954163158848</c:v>
                </c:pt>
                <c:pt idx="71">
                  <c:v>10.751954163158848</c:v>
                </c:pt>
                <c:pt idx="72">
                  <c:v>10.751954163158848</c:v>
                </c:pt>
                <c:pt idx="73">
                  <c:v>10.751954163158848</c:v>
                </c:pt>
                <c:pt idx="74">
                  <c:v>10.751954163158848</c:v>
                </c:pt>
                <c:pt idx="75">
                  <c:v>10.751954163158848</c:v>
                </c:pt>
                <c:pt idx="76">
                  <c:v>10.751954163158848</c:v>
                </c:pt>
                <c:pt idx="77">
                  <c:v>10.751954163158848</c:v>
                </c:pt>
                <c:pt idx="78">
                  <c:v>10.751954163158848</c:v>
                </c:pt>
                <c:pt idx="79">
                  <c:v>10.751954163158848</c:v>
                </c:pt>
                <c:pt idx="80">
                  <c:v>10.751954163158848</c:v>
                </c:pt>
                <c:pt idx="81">
                  <c:v>10.751954163158848</c:v>
                </c:pt>
                <c:pt idx="82">
                  <c:v>10.751954163158848</c:v>
                </c:pt>
                <c:pt idx="83">
                  <c:v>10.751954163158848</c:v>
                </c:pt>
                <c:pt idx="84">
                  <c:v>10.751954163158848</c:v>
                </c:pt>
                <c:pt idx="85">
                  <c:v>10.751954163158848</c:v>
                </c:pt>
                <c:pt idx="86">
                  <c:v>10.751954163158848</c:v>
                </c:pt>
                <c:pt idx="87">
                  <c:v>10.751954163158848</c:v>
                </c:pt>
                <c:pt idx="88">
                  <c:v>10.751954163158848</c:v>
                </c:pt>
                <c:pt idx="89">
                  <c:v>10.751954163158848</c:v>
                </c:pt>
                <c:pt idx="90">
                  <c:v>10.751954163158848</c:v>
                </c:pt>
                <c:pt idx="91">
                  <c:v>10.751954163158848</c:v>
                </c:pt>
                <c:pt idx="92">
                  <c:v>10.751954163158848</c:v>
                </c:pt>
                <c:pt idx="93">
                  <c:v>10.751954163158848</c:v>
                </c:pt>
                <c:pt idx="94">
                  <c:v>10.751954163158848</c:v>
                </c:pt>
                <c:pt idx="95">
                  <c:v>10.751954163158848</c:v>
                </c:pt>
                <c:pt idx="96">
                  <c:v>10.751954163158848</c:v>
                </c:pt>
                <c:pt idx="97">
                  <c:v>10.751954163158848</c:v>
                </c:pt>
                <c:pt idx="98">
                  <c:v>10.751954163158848</c:v>
                </c:pt>
                <c:pt idx="99">
                  <c:v>10.751954163158848</c:v>
                </c:pt>
                <c:pt idx="100">
                  <c:v>10.751954163158848</c:v>
                </c:pt>
                <c:pt idx="101">
                  <c:v>10.751954163158848</c:v>
                </c:pt>
                <c:pt idx="102">
                  <c:v>10.751954163158848</c:v>
                </c:pt>
                <c:pt idx="103">
                  <c:v>10.751954163158848</c:v>
                </c:pt>
                <c:pt idx="104">
                  <c:v>10.751954163158848</c:v>
                </c:pt>
                <c:pt idx="105">
                  <c:v>10.751954163158848</c:v>
                </c:pt>
                <c:pt idx="106">
                  <c:v>10.751954163158848</c:v>
                </c:pt>
                <c:pt idx="107">
                  <c:v>10.751954163158848</c:v>
                </c:pt>
                <c:pt idx="108">
                  <c:v>10.751954163158848</c:v>
                </c:pt>
                <c:pt idx="109">
                  <c:v>10.751954163158848</c:v>
                </c:pt>
                <c:pt idx="110">
                  <c:v>10.751954163158848</c:v>
                </c:pt>
                <c:pt idx="111">
                  <c:v>10.751954163158848</c:v>
                </c:pt>
                <c:pt idx="112">
                  <c:v>10.751954163158848</c:v>
                </c:pt>
                <c:pt idx="113">
                  <c:v>10.751954163158848</c:v>
                </c:pt>
                <c:pt idx="114">
                  <c:v>10.751954163158848</c:v>
                </c:pt>
                <c:pt idx="115">
                  <c:v>10.751954163158848</c:v>
                </c:pt>
                <c:pt idx="116">
                  <c:v>10.751954163158848</c:v>
                </c:pt>
                <c:pt idx="117">
                  <c:v>10.751954163158848</c:v>
                </c:pt>
                <c:pt idx="118">
                  <c:v>10.751954163158848</c:v>
                </c:pt>
                <c:pt idx="119">
                  <c:v>10.751954163158848</c:v>
                </c:pt>
                <c:pt idx="120">
                  <c:v>10.751954163158848</c:v>
                </c:pt>
                <c:pt idx="121">
                  <c:v>10.751954163158848</c:v>
                </c:pt>
                <c:pt idx="122">
                  <c:v>10.751954163158848</c:v>
                </c:pt>
                <c:pt idx="123">
                  <c:v>10.751954163158848</c:v>
                </c:pt>
                <c:pt idx="124">
                  <c:v>10.751954163158848</c:v>
                </c:pt>
                <c:pt idx="125">
                  <c:v>10.751954163158848</c:v>
                </c:pt>
                <c:pt idx="126">
                  <c:v>10.751954163158848</c:v>
                </c:pt>
                <c:pt idx="127">
                  <c:v>10.751954163158848</c:v>
                </c:pt>
                <c:pt idx="128">
                  <c:v>10.751954163158848</c:v>
                </c:pt>
                <c:pt idx="129">
                  <c:v>10.751954163158848</c:v>
                </c:pt>
                <c:pt idx="130">
                  <c:v>10.751954163158848</c:v>
                </c:pt>
                <c:pt idx="131">
                  <c:v>10.751954163158848</c:v>
                </c:pt>
                <c:pt idx="132">
                  <c:v>10.751954163158848</c:v>
                </c:pt>
                <c:pt idx="133">
                  <c:v>10.751954163158848</c:v>
                </c:pt>
                <c:pt idx="134">
                  <c:v>10.751954163158848</c:v>
                </c:pt>
                <c:pt idx="135">
                  <c:v>10.751954163158848</c:v>
                </c:pt>
                <c:pt idx="136">
                  <c:v>10.751954163158848</c:v>
                </c:pt>
                <c:pt idx="137">
                  <c:v>10.751954163158848</c:v>
                </c:pt>
                <c:pt idx="138">
                  <c:v>10.751954163158848</c:v>
                </c:pt>
                <c:pt idx="139">
                  <c:v>10.751954163158848</c:v>
                </c:pt>
                <c:pt idx="140">
                  <c:v>10.751954163158848</c:v>
                </c:pt>
                <c:pt idx="141">
                  <c:v>10.751954163158848</c:v>
                </c:pt>
                <c:pt idx="142">
                  <c:v>10.751954163158848</c:v>
                </c:pt>
                <c:pt idx="143">
                  <c:v>10.751954163158848</c:v>
                </c:pt>
                <c:pt idx="144">
                  <c:v>10.751954163158848</c:v>
                </c:pt>
                <c:pt idx="145">
                  <c:v>10.751954163158848</c:v>
                </c:pt>
                <c:pt idx="146">
                  <c:v>10.751954163158848</c:v>
                </c:pt>
                <c:pt idx="147">
                  <c:v>10.751954163158848</c:v>
                </c:pt>
                <c:pt idx="148">
                  <c:v>10.751954163158848</c:v>
                </c:pt>
                <c:pt idx="149">
                  <c:v>10.751954163158848</c:v>
                </c:pt>
                <c:pt idx="150">
                  <c:v>10.751954163158848</c:v>
                </c:pt>
                <c:pt idx="151">
                  <c:v>10.751954163158848</c:v>
                </c:pt>
                <c:pt idx="152">
                  <c:v>10.751954163158848</c:v>
                </c:pt>
                <c:pt idx="153">
                  <c:v>10.751954163158848</c:v>
                </c:pt>
                <c:pt idx="154">
                  <c:v>10.751954163158848</c:v>
                </c:pt>
                <c:pt idx="155">
                  <c:v>10.751954163158848</c:v>
                </c:pt>
                <c:pt idx="156">
                  <c:v>10.751954163158848</c:v>
                </c:pt>
                <c:pt idx="157">
                  <c:v>10.751954163158848</c:v>
                </c:pt>
                <c:pt idx="158">
                  <c:v>10.751954163158848</c:v>
                </c:pt>
                <c:pt idx="159">
                  <c:v>10.751954163158848</c:v>
                </c:pt>
                <c:pt idx="160">
                  <c:v>10.751954163158848</c:v>
                </c:pt>
                <c:pt idx="161">
                  <c:v>10.751954163158848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2021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Results!$J$4:$J$165</c:f>
              <c:numCache>
                <c:formatCode>0.0</c:formatCode>
                <c:ptCount val="162"/>
                <c:pt idx="0">
                  <c:v>93.0234557568713</c:v>
                </c:pt>
                <c:pt idx="1">
                  <c:v>149.57798004829542</c:v>
                </c:pt>
                <c:pt idx="2">
                  <c:v>293.41070301513599</c:v>
                </c:pt>
                <c:pt idx="3">
                  <c:v>680.6546515149704</c:v>
                </c:pt>
                <c:pt idx="4">
                  <c:v>1405.3412527219857</c:v>
                </c:pt>
                <c:pt idx="5">
                  <c:v>2014.1297989122661</c:v>
                </c:pt>
                <c:pt idx="6">
                  <c:v>4268.0535727262159</c:v>
                </c:pt>
                <c:pt idx="7">
                  <c:v>5580.8102556987669</c:v>
                </c:pt>
                <c:pt idx="8">
                  <c:v>7244.0434983799314</c:v>
                </c:pt>
                <c:pt idx="9">
                  <c:v>92.539976257562444</c:v>
                </c:pt>
                <c:pt idx="10">
                  <c:v>147.76376114897278</c:v>
                </c:pt>
                <c:pt idx="11">
                  <c:v>300.168070766433</c:v>
                </c:pt>
                <c:pt idx="12">
                  <c:v>686.25644305066066</c:v>
                </c:pt>
                <c:pt idx="13">
                  <c:v>1404.8030804552529</c:v>
                </c:pt>
                <c:pt idx="14">
                  <c:v>2019.063948878405</c:v>
                </c:pt>
                <c:pt idx="15">
                  <c:v>4240.8076206643946</c:v>
                </c:pt>
                <c:pt idx="16">
                  <c:v>5602.6239884048146</c:v>
                </c:pt>
                <c:pt idx="17">
                  <c:v>7253.974164897485</c:v>
                </c:pt>
                <c:pt idx="18">
                  <c:v>94.539614722317168</c:v>
                </c:pt>
                <c:pt idx="19">
                  <c:v>147.5545383925172</c:v>
                </c:pt>
                <c:pt idx="20">
                  <c:v>295.17119673515424</c:v>
                </c:pt>
                <c:pt idx="21">
                  <c:v>677.03937160653254</c:v>
                </c:pt>
                <c:pt idx="22">
                  <c:v>1404.811102126813</c:v>
                </c:pt>
                <c:pt idx="23">
                  <c:v>2024.9311471040089</c:v>
                </c:pt>
                <c:pt idx="24">
                  <c:v>4264.4801723284863</c:v>
                </c:pt>
                <c:pt idx="25">
                  <c:v>5608.7122163597051</c:v>
                </c:pt>
                <c:pt idx="26">
                  <c:v>7292.9030534055364</c:v>
                </c:pt>
                <c:pt idx="27">
                  <c:v>95.307668744857281</c:v>
                </c:pt>
                <c:pt idx="28">
                  <c:v>154.7555182364635</c:v>
                </c:pt>
                <c:pt idx="29">
                  <c:v>297.10456978061114</c:v>
                </c:pt>
                <c:pt idx="30">
                  <c:v>676.27479115711424</c:v>
                </c:pt>
                <c:pt idx="31">
                  <c:v>1421.8748410528226</c:v>
                </c:pt>
                <c:pt idx="32">
                  <c:v>2030.9130601102856</c:v>
                </c:pt>
                <c:pt idx="33">
                  <c:v>4247.7951375431157</c:v>
                </c:pt>
                <c:pt idx="34">
                  <c:v>5560.2025678113287</c:v>
                </c:pt>
                <c:pt idx="35">
                  <c:v>7253.9245838006491</c:v>
                </c:pt>
                <c:pt idx="36">
                  <c:v>96.873851658918412</c:v>
                </c:pt>
                <c:pt idx="37">
                  <c:v>145.90243973964957</c:v>
                </c:pt>
                <c:pt idx="38">
                  <c:v>298.73652975748445</c:v>
                </c:pt>
                <c:pt idx="39">
                  <c:v>686.14753551340414</c:v>
                </c:pt>
                <c:pt idx="40">
                  <c:v>1448.6198674608547</c:v>
                </c:pt>
                <c:pt idx="41">
                  <c:v>2014.5692615633793</c:v>
                </c:pt>
                <c:pt idx="42">
                  <c:v>4243.767696402304</c:v>
                </c:pt>
                <c:pt idx="43">
                  <c:v>5585.3562623474418</c:v>
                </c:pt>
                <c:pt idx="44">
                  <c:v>7248.2459170357752</c:v>
                </c:pt>
                <c:pt idx="45">
                  <c:v>95.137390380769745</c:v>
                </c:pt>
                <c:pt idx="46">
                  <c:v>152.50387426654962</c:v>
                </c:pt>
                <c:pt idx="47">
                  <c:v>293.58043973509638</c:v>
                </c:pt>
                <c:pt idx="48">
                  <c:v>689.37327440800868</c:v>
                </c:pt>
                <c:pt idx="49">
                  <c:v>1400.9980574762226</c:v>
                </c:pt>
                <c:pt idx="50">
                  <c:v>2008.7508490522591</c:v>
                </c:pt>
                <c:pt idx="51">
                  <c:v>4248.8607011081649</c:v>
                </c:pt>
                <c:pt idx="52">
                  <c:v>5578.7417606396039</c:v>
                </c:pt>
                <c:pt idx="53">
                  <c:v>7241.6421013962772</c:v>
                </c:pt>
                <c:pt idx="54">
                  <c:v>96.967426835887281</c:v>
                </c:pt>
                <c:pt idx="55">
                  <c:v>148.19488223489554</c:v>
                </c:pt>
                <c:pt idx="56">
                  <c:v>308.57465522076615</c:v>
                </c:pt>
                <c:pt idx="57">
                  <c:v>678.62701689247217</c:v>
                </c:pt>
                <c:pt idx="58">
                  <c:v>1418.5131039461419</c:v>
                </c:pt>
                <c:pt idx="59">
                  <c:v>2012.971168436268</c:v>
                </c:pt>
                <c:pt idx="60">
                  <c:v>4239.7275027548576</c:v>
                </c:pt>
                <c:pt idx="61">
                  <c:v>5590.4706418310698</c:v>
                </c:pt>
                <c:pt idx="62">
                  <c:v>7255.0197781628112</c:v>
                </c:pt>
                <c:pt idx="63">
                  <c:v>96.009311119433377</c:v>
                </c:pt>
                <c:pt idx="64">
                  <c:v>145.93504659928564</c:v>
                </c:pt>
                <c:pt idx="65">
                  <c:v>302.42406305267963</c:v>
                </c:pt>
                <c:pt idx="66">
                  <c:v>745.88194529801808</c:v>
                </c:pt>
                <c:pt idx="67">
                  <c:v>1410.4807352089381</c:v>
                </c:pt>
                <c:pt idx="68">
                  <c:v>2020.1638440028883</c:v>
                </c:pt>
                <c:pt idx="69">
                  <c:v>4254.562027184561</c:v>
                </c:pt>
                <c:pt idx="70">
                  <c:v>5580.3350946639457</c:v>
                </c:pt>
                <c:pt idx="71">
                  <c:v>7284.669130569966</c:v>
                </c:pt>
                <c:pt idx="72">
                  <c:v>93.434134322571495</c:v>
                </c:pt>
                <c:pt idx="73">
                  <c:v>155.09877510287021</c:v>
                </c:pt>
                <c:pt idx="74">
                  <c:v>300.03370209790802</c:v>
                </c:pt>
                <c:pt idx="75">
                  <c:v>673.49658913573285</c:v>
                </c:pt>
                <c:pt idx="76">
                  <c:v>1399.8812852786039</c:v>
                </c:pt>
                <c:pt idx="77">
                  <c:v>2022.4139438793529</c:v>
                </c:pt>
                <c:pt idx="78">
                  <c:v>4266.1952778099139</c:v>
                </c:pt>
                <c:pt idx="79">
                  <c:v>5586.2214226095984</c:v>
                </c:pt>
                <c:pt idx="80">
                  <c:v>7263.1771438776368</c:v>
                </c:pt>
                <c:pt idx="81">
                  <c:v>93.434134322571509</c:v>
                </c:pt>
                <c:pt idx="82">
                  <c:v>156.18140585480833</c:v>
                </c:pt>
                <c:pt idx="83">
                  <c:v>298.89334245537782</c:v>
                </c:pt>
                <c:pt idx="84">
                  <c:v>688.32523943269848</c:v>
                </c:pt>
                <c:pt idx="85">
                  <c:v>1418.9204506438268</c:v>
                </c:pt>
                <c:pt idx="86">
                  <c:v>2205.7881573775821</c:v>
                </c:pt>
                <c:pt idx="87">
                  <c:v>4254.0729114538244</c:v>
                </c:pt>
                <c:pt idx="88">
                  <c:v>5584.7529319713067</c:v>
                </c:pt>
                <c:pt idx="89">
                  <c:v>7252.7820613877675</c:v>
                </c:pt>
                <c:pt idx="90">
                  <c:v>100.85416847212292</c:v>
                </c:pt>
                <c:pt idx="91">
                  <c:v>162.48579260352054</c:v>
                </c:pt>
                <c:pt idx="92">
                  <c:v>304.45404179996802</c:v>
                </c:pt>
                <c:pt idx="93">
                  <c:v>681.29645781724332</c:v>
                </c:pt>
                <c:pt idx="94">
                  <c:v>1401.6681215396115</c:v>
                </c:pt>
                <c:pt idx="95">
                  <c:v>2011.4146399442084</c:v>
                </c:pt>
                <c:pt idx="96">
                  <c:v>4261.4435396224117</c:v>
                </c:pt>
                <c:pt idx="97">
                  <c:v>5556.596862251884</c:v>
                </c:pt>
                <c:pt idx="98">
                  <c:v>7251.9145745984179</c:v>
                </c:pt>
                <c:pt idx="99">
                  <c:v>99.760715196724234</c:v>
                </c:pt>
                <c:pt idx="100">
                  <c:v>147.80673535377809</c:v>
                </c:pt>
                <c:pt idx="101">
                  <c:v>298.80613869735924</c:v>
                </c:pt>
                <c:pt idx="102">
                  <c:v>687.8362373926833</c:v>
                </c:pt>
                <c:pt idx="103">
                  <c:v>1404.4794909440832</c:v>
                </c:pt>
                <c:pt idx="104">
                  <c:v>2029.0339646260734</c:v>
                </c:pt>
                <c:pt idx="105">
                  <c:v>4246.6893878543551</c:v>
                </c:pt>
                <c:pt idx="106">
                  <c:v>5570.9194728580405</c:v>
                </c:pt>
                <c:pt idx="107">
                  <c:v>7258.0004995481195</c:v>
                </c:pt>
                <c:pt idx="108">
                  <c:v>94.446276936997563</c:v>
                </c:pt>
                <c:pt idx="109">
                  <c:v>148.12876198056631</c:v>
                </c:pt>
                <c:pt idx="110">
                  <c:v>295.83855565890434</c:v>
                </c:pt>
                <c:pt idx="111">
                  <c:v>681.61027849070251</c:v>
                </c:pt>
                <c:pt idx="112">
                  <c:v>1411.0381330673349</c:v>
                </c:pt>
                <c:pt idx="113">
                  <c:v>2012.7665154849165</c:v>
                </c:pt>
                <c:pt idx="114">
                  <c:v>4260.6052196687642</c:v>
                </c:pt>
                <c:pt idx="115">
                  <c:v>5575.3946920199414</c:v>
                </c:pt>
                <c:pt idx="116">
                  <c:v>7274.5314862235573</c:v>
                </c:pt>
                <c:pt idx="117">
                  <c:v>91.298888106013479</c:v>
                </c:pt>
                <c:pt idx="118">
                  <c:v>147.16397288682819</c:v>
                </c:pt>
                <c:pt idx="119">
                  <c:v>294.60516809486262</c:v>
                </c:pt>
                <c:pt idx="120">
                  <c:v>685.53546203548274</c:v>
                </c:pt>
                <c:pt idx="121">
                  <c:v>1402.9166414181714</c:v>
                </c:pt>
                <c:pt idx="122">
                  <c:v>2037.1556890503496</c:v>
                </c:pt>
                <c:pt idx="123">
                  <c:v>4276.572475571591</c:v>
                </c:pt>
                <c:pt idx="124">
                  <c:v>5580.7003094754518</c:v>
                </c:pt>
                <c:pt idx="125">
                  <c:v>7229.517014469986</c:v>
                </c:pt>
                <c:pt idx="126">
                  <c:v>95.456163591241634</c:v>
                </c:pt>
                <c:pt idx="127">
                  <c:v>153.73040160262462</c:v>
                </c:pt>
                <c:pt idx="128">
                  <c:v>333.62528843005418</c:v>
                </c:pt>
                <c:pt idx="129">
                  <c:v>685.89885458630272</c:v>
                </c:pt>
                <c:pt idx="130">
                  <c:v>1398.9903558764445</c:v>
                </c:pt>
                <c:pt idx="131">
                  <c:v>2005.6152648281764</c:v>
                </c:pt>
                <c:pt idx="132">
                  <c:v>4235.0882708193158</c:v>
                </c:pt>
                <c:pt idx="133">
                  <c:v>5555.410429450736</c:v>
                </c:pt>
                <c:pt idx="134">
                  <c:v>7258.3467535125583</c:v>
                </c:pt>
                <c:pt idx="135">
                  <c:v>101.54625475116018</c:v>
                </c:pt>
                <c:pt idx="136">
                  <c:v>146.75738732157157</c:v>
                </c:pt>
                <c:pt idx="137">
                  <c:v>309.15851726656587</c:v>
                </c:pt>
                <c:pt idx="138">
                  <c:v>673.7746353332335</c:v>
                </c:pt>
                <c:pt idx="139">
                  <c:v>1407.8239043311787</c:v>
                </c:pt>
                <c:pt idx="140">
                  <c:v>2012.5431900597048</c:v>
                </c:pt>
                <c:pt idx="141">
                  <c:v>4314.8945246899839</c:v>
                </c:pt>
                <c:pt idx="142">
                  <c:v>5544.7972665021825</c:v>
                </c:pt>
                <c:pt idx="143">
                  <c:v>7210.8627560592122</c:v>
                </c:pt>
                <c:pt idx="144">
                  <c:v>91.361015291482644</c:v>
                </c:pt>
                <c:pt idx="145">
                  <c:v>149.75732335300523</c:v>
                </c:pt>
                <c:pt idx="146">
                  <c:v>322.99090021805176</c:v>
                </c:pt>
                <c:pt idx="147">
                  <c:v>680.54671038407423</c:v>
                </c:pt>
                <c:pt idx="148">
                  <c:v>1390.773141313397</c:v>
                </c:pt>
                <c:pt idx="149">
                  <c:v>2013.2083926947394</c:v>
                </c:pt>
                <c:pt idx="150">
                  <c:v>4287.9612628277982</c:v>
                </c:pt>
                <c:pt idx="151">
                  <c:v>5531.190280328794</c:v>
                </c:pt>
                <c:pt idx="152">
                  <c:v>7212.0679322105525</c:v>
                </c:pt>
                <c:pt idx="153">
                  <c:v>92.312997830262319</c:v>
                </c:pt>
                <c:pt idx="154">
                  <c:v>144.79216850635132</c:v>
                </c:pt>
                <c:pt idx="155">
                  <c:v>294.63114204526335</c:v>
                </c:pt>
                <c:pt idx="156">
                  <c:v>664.48556268890513</c:v>
                </c:pt>
                <c:pt idx="157">
                  <c:v>1534.6350303401314</c:v>
                </c:pt>
                <c:pt idx="158">
                  <c:v>2006.9560982013918</c:v>
                </c:pt>
                <c:pt idx="159">
                  <c:v>4341.3343925788922</c:v>
                </c:pt>
                <c:pt idx="160">
                  <c:v>5595.4672547877371</c:v>
                </c:pt>
                <c:pt idx="161">
                  <c:v>7254.9449173335024</c:v>
                </c:pt>
              </c:numCache>
            </c:numRef>
          </c:xVal>
          <c:yVal>
            <c:numRef>
              <c:f>Results!$T$4:$T$165</c:f>
              <c:numCache>
                <c:formatCode>0.00</c:formatCode>
                <c:ptCount val="162"/>
                <c:pt idx="0">
                  <c:v>-2.5214884440118743E-2</c:v>
                </c:pt>
                <c:pt idx="1">
                  <c:v>1.6192356327599609</c:v>
                </c:pt>
                <c:pt idx="2">
                  <c:v>-2.5257098459539504</c:v>
                </c:pt>
                <c:pt idx="3">
                  <c:v>-2.0061056638015313</c:v>
                </c:pt>
                <c:pt idx="4">
                  <c:v>-2.0166811916388236</c:v>
                </c:pt>
                <c:pt idx="5">
                  <c:v>0.58934638145686657</c:v>
                </c:pt>
                <c:pt idx="6">
                  <c:v>-0.79787125784515789</c:v>
                </c:pt>
                <c:pt idx="7">
                  <c:v>0.11091121212932306</c:v>
                </c:pt>
                <c:pt idx="8">
                  <c:v>-13.818849908946657</c:v>
                </c:pt>
                <c:pt idx="9">
                  <c:v>-2.7447340709198365</c:v>
                </c:pt>
                <c:pt idx="10">
                  <c:v>-2.5471476360013732</c:v>
                </c:pt>
                <c:pt idx="11">
                  <c:v>-4.3868992237616613</c:v>
                </c:pt>
                <c:pt idx="12">
                  <c:v>-2.2231402277026646</c:v>
                </c:pt>
                <c:pt idx="13">
                  <c:v>-0.34190418017138818</c:v>
                </c:pt>
                <c:pt idx="14">
                  <c:v>-0.99372527995215543</c:v>
                </c:pt>
                <c:pt idx="15">
                  <c:v>1.867389101776765</c:v>
                </c:pt>
                <c:pt idx="16">
                  <c:v>2.0057746482319487</c:v>
                </c:pt>
                <c:pt idx="17">
                  <c:v>0.46906474063787673</c:v>
                </c:pt>
                <c:pt idx="18">
                  <c:v>-3.7440545243533783</c:v>
                </c:pt>
                <c:pt idx="19">
                  <c:v>-5.7975433935897289</c:v>
                </c:pt>
                <c:pt idx="20">
                  <c:v>-3.1070771256123617</c:v>
                </c:pt>
                <c:pt idx="21">
                  <c:v>-2.9598532148849093</c:v>
                </c:pt>
                <c:pt idx="22">
                  <c:v>-1.9797040388354286</c:v>
                </c:pt>
                <c:pt idx="23">
                  <c:v>-0.29290611251110682</c:v>
                </c:pt>
                <c:pt idx="24">
                  <c:v>-4.8418602967907409</c:v>
                </c:pt>
                <c:pt idx="25">
                  <c:v>-4.2917555238007488</c:v>
                </c:pt>
                <c:pt idx="26">
                  <c:v>-2.8781824174602026</c:v>
                </c:pt>
                <c:pt idx="27">
                  <c:v>-2.4212833817549453</c:v>
                </c:pt>
                <c:pt idx="28">
                  <c:v>-6.9500062802473215</c:v>
                </c:pt>
                <c:pt idx="29">
                  <c:v>-6.0936692404226482</c:v>
                </c:pt>
                <c:pt idx="30">
                  <c:v>-3.8852240983517596</c:v>
                </c:pt>
                <c:pt idx="31">
                  <c:v>-2.0307582790790728</c:v>
                </c:pt>
                <c:pt idx="32">
                  <c:v>-1.4728872790182983</c:v>
                </c:pt>
                <c:pt idx="33">
                  <c:v>-4.3503778209511177</c:v>
                </c:pt>
                <c:pt idx="34">
                  <c:v>16.848260845960951</c:v>
                </c:pt>
                <c:pt idx="35">
                  <c:v>-0.44010085067526855</c:v>
                </c:pt>
                <c:pt idx="36">
                  <c:v>-0.28681801555355863</c:v>
                </c:pt>
                <c:pt idx="37">
                  <c:v>-0.9365434478599941</c:v>
                </c:pt>
                <c:pt idx="38">
                  <c:v>-5.9599439586240832</c:v>
                </c:pt>
                <c:pt idx="39">
                  <c:v>-2.9807781059944563</c:v>
                </c:pt>
                <c:pt idx="40">
                  <c:v>-2.6652863410281831</c:v>
                </c:pt>
                <c:pt idx="41">
                  <c:v>3.2308513625443873</c:v>
                </c:pt>
                <c:pt idx="42">
                  <c:v>1.6853491688135935</c:v>
                </c:pt>
                <c:pt idx="43">
                  <c:v>1.1299858896741659</c:v>
                </c:pt>
                <c:pt idx="44">
                  <c:v>1.0636239974009214</c:v>
                </c:pt>
                <c:pt idx="45">
                  <c:v>-4.3488583870238688</c:v>
                </c:pt>
                <c:pt idx="46">
                  <c:v>-4.9204482854213794</c:v>
                </c:pt>
                <c:pt idx="47">
                  <c:v>-10.075752922022806</c:v>
                </c:pt>
                <c:pt idx="48">
                  <c:v>-6.4367558266765883</c:v>
                </c:pt>
                <c:pt idx="49">
                  <c:v>7.1516339257623893E-2</c:v>
                </c:pt>
                <c:pt idx="50">
                  <c:v>-0.98324035863271431</c:v>
                </c:pt>
                <c:pt idx="51">
                  <c:v>0.70935012964709165</c:v>
                </c:pt>
                <c:pt idx="52">
                  <c:v>0.11218012284688794</c:v>
                </c:pt>
                <c:pt idx="53">
                  <c:v>6.0178320644740664E-2</c:v>
                </c:pt>
                <c:pt idx="54">
                  <c:v>-2.0289564239103264</c:v>
                </c:pt>
                <c:pt idx="55">
                  <c:v>3.2424316498920169</c:v>
                </c:pt>
                <c:pt idx="56">
                  <c:v>-4.7232185061792835</c:v>
                </c:pt>
                <c:pt idx="57">
                  <c:v>-0.38710761980883801</c:v>
                </c:pt>
                <c:pt idx="58">
                  <c:v>-0.10666830936792895</c:v>
                </c:pt>
                <c:pt idx="59">
                  <c:v>0.94531068611946789</c:v>
                </c:pt>
                <c:pt idx="60">
                  <c:v>0.33663713613359653</c:v>
                </c:pt>
                <c:pt idx="61">
                  <c:v>1.2258244888391816</c:v>
                </c:pt>
                <c:pt idx="62">
                  <c:v>0.7440396234296438</c:v>
                </c:pt>
                <c:pt idx="63">
                  <c:v>-5.2175263638772593</c:v>
                </c:pt>
                <c:pt idx="64">
                  <c:v>2.1002175091842274</c:v>
                </c:pt>
                <c:pt idx="65">
                  <c:v>-1.1322058893452491</c:v>
                </c:pt>
                <c:pt idx="66">
                  <c:v>-10.843799854372611</c:v>
                </c:pt>
                <c:pt idx="67">
                  <c:v>-1.6647327838518706</c:v>
                </c:pt>
                <c:pt idx="68">
                  <c:v>-1.9386469131774176</c:v>
                </c:pt>
                <c:pt idx="69">
                  <c:v>1.2560158360366269</c:v>
                </c:pt>
                <c:pt idx="70">
                  <c:v>0.33447642515056369</c:v>
                </c:pt>
                <c:pt idx="71">
                  <c:v>0.44382069865545665</c:v>
                </c:pt>
                <c:pt idx="72">
                  <c:v>-13.307914085920631</c:v>
                </c:pt>
                <c:pt idx="73">
                  <c:v>-21.34044906603372</c:v>
                </c:pt>
                <c:pt idx="74">
                  <c:v>-12.009884838253731</c:v>
                </c:pt>
                <c:pt idx="75">
                  <c:v>-6.9037601505005073</c:v>
                </c:pt>
                <c:pt idx="76">
                  <c:v>0.50852274376818907</c:v>
                </c:pt>
                <c:pt idx="77">
                  <c:v>-3.3333405400696994</c:v>
                </c:pt>
                <c:pt idx="78">
                  <c:v>-6.0755605623138269</c:v>
                </c:pt>
                <c:pt idx="79">
                  <c:v>1.2312182455215264</c:v>
                </c:pt>
                <c:pt idx="80">
                  <c:v>1.443209411610203</c:v>
                </c:pt>
                <c:pt idx="81">
                  <c:v>-29.590507284116274</c:v>
                </c:pt>
                <c:pt idx="82">
                  <c:v>-11.813701992131403</c:v>
                </c:pt>
                <c:pt idx="83">
                  <c:v>-5.7810061319640855</c:v>
                </c:pt>
                <c:pt idx="84">
                  <c:v>-4.9922968771303324</c:v>
                </c:pt>
                <c:pt idx="85">
                  <c:v>-3.5931718808262243</c:v>
                </c:pt>
                <c:pt idx="86">
                  <c:v>-9.5413449688566701</c:v>
                </c:pt>
                <c:pt idx="87">
                  <c:v>-0.34993550330893075</c:v>
                </c:pt>
                <c:pt idx="88">
                  <c:v>-0.61039821074544465</c:v>
                </c:pt>
                <c:pt idx="89">
                  <c:v>-0.77182191487298624</c:v>
                </c:pt>
                <c:pt idx="90">
                  <c:v>-16.637194205783853</c:v>
                </c:pt>
                <c:pt idx="91">
                  <c:v>-22.332354461470842</c:v>
                </c:pt>
                <c:pt idx="92">
                  <c:v>-17.271550799216694</c:v>
                </c:pt>
                <c:pt idx="93">
                  <c:v>-3.6926727529268621</c:v>
                </c:pt>
                <c:pt idx="94">
                  <c:v>-5.6630069373855676</c:v>
                </c:pt>
                <c:pt idx="95">
                  <c:v>-0.62143992391695246</c:v>
                </c:pt>
                <c:pt idx="96">
                  <c:v>0.38454686066957755</c:v>
                </c:pt>
                <c:pt idx="97">
                  <c:v>1.880819777426316</c:v>
                </c:pt>
                <c:pt idx="98">
                  <c:v>1.6761493844544368</c:v>
                </c:pt>
                <c:pt idx="99">
                  <c:v>-11.889164159795127</c:v>
                </c:pt>
                <c:pt idx="100">
                  <c:v>-3.2520408100977853</c:v>
                </c:pt>
                <c:pt idx="101">
                  <c:v>-3.2817728377699855</c:v>
                </c:pt>
                <c:pt idx="102">
                  <c:v>-3.6107776884259124</c:v>
                </c:pt>
                <c:pt idx="103">
                  <c:v>-1.7429582348424473</c:v>
                </c:pt>
                <c:pt idx="104">
                  <c:v>-1.4309255109696499</c:v>
                </c:pt>
                <c:pt idx="105">
                  <c:v>-0.15752006429966237</c:v>
                </c:pt>
                <c:pt idx="106">
                  <c:v>-0.37551203100245584</c:v>
                </c:pt>
                <c:pt idx="107">
                  <c:v>-0.66134604910964068</c:v>
                </c:pt>
                <c:pt idx="108">
                  <c:v>-19.160392049195423</c:v>
                </c:pt>
                <c:pt idx="109">
                  <c:v>-12.663821481899209</c:v>
                </c:pt>
                <c:pt idx="110">
                  <c:v>-10.981853121390621</c:v>
                </c:pt>
                <c:pt idx="111">
                  <c:v>-11.351102078745702</c:v>
                </c:pt>
                <c:pt idx="112">
                  <c:v>-8.7948107254598824</c:v>
                </c:pt>
                <c:pt idx="113">
                  <c:v>-7.986346863793556</c:v>
                </c:pt>
                <c:pt idx="114">
                  <c:v>-4.0854575980239911</c:v>
                </c:pt>
                <c:pt idx="115">
                  <c:v>-1.6180861984365944</c:v>
                </c:pt>
                <c:pt idx="116">
                  <c:v>-2.2310919477209334</c:v>
                </c:pt>
                <c:pt idx="117">
                  <c:v>1.0965214525110731</c:v>
                </c:pt>
                <c:pt idx="118">
                  <c:v>-2.6935756143771479</c:v>
                </c:pt>
                <c:pt idx="119">
                  <c:v>2.2045885844901649</c:v>
                </c:pt>
                <c:pt idx="120">
                  <c:v>-3.0684717568110225</c:v>
                </c:pt>
                <c:pt idx="121">
                  <c:v>2.0197820274071278E-2</c:v>
                </c:pt>
                <c:pt idx="122">
                  <c:v>3.6052379965071548</c:v>
                </c:pt>
                <c:pt idx="123">
                  <c:v>0.42855638558911741</c:v>
                </c:pt>
                <c:pt idx="124">
                  <c:v>1.5714818152059304</c:v>
                </c:pt>
                <c:pt idx="125">
                  <c:v>1.3650010828178203</c:v>
                </c:pt>
                <c:pt idx="126">
                  <c:v>-3.3797331359937863</c:v>
                </c:pt>
                <c:pt idx="127">
                  <c:v>-7.363801489237348</c:v>
                </c:pt>
                <c:pt idx="128">
                  <c:v>-14.388983717617279</c:v>
                </c:pt>
                <c:pt idx="129">
                  <c:v>-2.8151169020319688</c:v>
                </c:pt>
                <c:pt idx="130">
                  <c:v>-0.20731778916571153</c:v>
                </c:pt>
                <c:pt idx="131">
                  <c:v>-0.66240345599456685</c:v>
                </c:pt>
                <c:pt idx="132">
                  <c:v>2.1046014505723907</c:v>
                </c:pt>
                <c:pt idx="133">
                  <c:v>0.40806292959177859</c:v>
                </c:pt>
                <c:pt idx="134">
                  <c:v>0.28302927905036335</c:v>
                </c:pt>
                <c:pt idx="135">
                  <c:v>-15.998871441366051</c:v>
                </c:pt>
                <c:pt idx="136">
                  <c:v>-11.35028881719751</c:v>
                </c:pt>
                <c:pt idx="137">
                  <c:v>-5.453033419755319</c:v>
                </c:pt>
                <c:pt idx="138">
                  <c:v>-0.87189915220362479</c:v>
                </c:pt>
                <c:pt idx="139">
                  <c:v>-1.6780439839456893</c:v>
                </c:pt>
                <c:pt idx="140">
                  <c:v>-0.79716003805259172</c:v>
                </c:pt>
                <c:pt idx="141">
                  <c:v>-0.91994194673474738</c:v>
                </c:pt>
                <c:pt idx="142">
                  <c:v>2.0181573485807309</c:v>
                </c:pt>
                <c:pt idx="143">
                  <c:v>1.7076631203016155</c:v>
                </c:pt>
                <c:pt idx="144">
                  <c:v>-1.0518877098908856</c:v>
                </c:pt>
                <c:pt idx="145">
                  <c:v>-2.50894131177047</c:v>
                </c:pt>
                <c:pt idx="146">
                  <c:v>-19.502376127478048</c:v>
                </c:pt>
                <c:pt idx="147">
                  <c:v>-6.3987834662367487</c:v>
                </c:pt>
                <c:pt idx="148">
                  <c:v>-4.3697379182923379</c:v>
                </c:pt>
                <c:pt idx="149">
                  <c:v>-11.087197604812699</c:v>
                </c:pt>
                <c:pt idx="150">
                  <c:v>-8.1148415645510497</c:v>
                </c:pt>
                <c:pt idx="151">
                  <c:v>1.7864096996014469</c:v>
                </c:pt>
                <c:pt idx="152">
                  <c:v>1.0805786706665246</c:v>
                </c:pt>
                <c:pt idx="153">
                  <c:v>-6.0803981694788449</c:v>
                </c:pt>
                <c:pt idx="154">
                  <c:v>-6.7629130824998889</c:v>
                </c:pt>
                <c:pt idx="155">
                  <c:v>-8.3260519831588855</c:v>
                </c:pt>
                <c:pt idx="156">
                  <c:v>-0.56969826004743318</c:v>
                </c:pt>
                <c:pt idx="157">
                  <c:v>-7.7565693462470318</c:v>
                </c:pt>
                <c:pt idx="158">
                  <c:v>1.7959486921966199</c:v>
                </c:pt>
                <c:pt idx="159">
                  <c:v>-1.8734883154342086</c:v>
                </c:pt>
                <c:pt idx="160">
                  <c:v>1.8502966865488402</c:v>
                </c:pt>
                <c:pt idx="161">
                  <c:v>1.4066968644057896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2021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76704671477799E-2"/>
          <c:y val="9.6148827961200625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9'!$D$25,'PSD for Samples 7, 8, 9'!$D$28)</c:f>
              <c:numCache>
                <c:formatCode>General</c:formatCode>
                <c:ptCount val="9"/>
                <c:pt idx="0">
                  <c:v>8.8000000000000007</c:v>
                </c:pt>
                <c:pt idx="1">
                  <c:v>15.2</c:v>
                </c:pt>
                <c:pt idx="3">
                  <c:v>5.7</c:v>
                </c:pt>
                <c:pt idx="4">
                  <c:v>11.1</c:v>
                </c:pt>
                <c:pt idx="5" formatCode="0.0">
                  <c:v>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9'!$E$25,'PSD for Samples 7, 8, 9'!$E$28)</c:f>
              <c:numCache>
                <c:formatCode>General</c:formatCode>
                <c:ptCount val="9"/>
                <c:pt idx="0">
                  <c:v>15.9</c:v>
                </c:pt>
                <c:pt idx="1">
                  <c:v>17.100000000000001</c:v>
                </c:pt>
                <c:pt idx="3">
                  <c:v>12.1</c:v>
                </c:pt>
                <c:pt idx="4">
                  <c:v>12.4</c:v>
                </c:pt>
                <c:pt idx="5" formatCode="0.0">
                  <c:v>13.67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9'!$F$25,'PSD for Samples 7, 8, 9'!$F$28)</c:f>
              <c:numCache>
                <c:formatCode>General</c:formatCode>
                <c:ptCount val="9"/>
                <c:pt idx="0">
                  <c:v>26.7</c:v>
                </c:pt>
                <c:pt idx="1">
                  <c:v>25.3</c:v>
                </c:pt>
                <c:pt idx="3">
                  <c:v>22.6</c:v>
                </c:pt>
                <c:pt idx="4">
                  <c:v>18.5</c:v>
                </c:pt>
                <c:pt idx="5" formatCode="0.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9'!$G$25,'PSD for Samples 7, 8, 9'!$G$28)</c:f>
              <c:numCache>
                <c:formatCode>General</c:formatCode>
                <c:ptCount val="9"/>
                <c:pt idx="0">
                  <c:v>42</c:v>
                </c:pt>
                <c:pt idx="1">
                  <c:v>38</c:v>
                </c:pt>
                <c:pt idx="3">
                  <c:v>38.4</c:v>
                </c:pt>
                <c:pt idx="4">
                  <c:v>32.1</c:v>
                </c:pt>
                <c:pt idx="5" formatCode="0.0">
                  <c:v>41.58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9'!$H$25,'PSD for Samples 7, 8, 9'!$H$28)</c:f>
              <c:numCache>
                <c:formatCode>General</c:formatCode>
                <c:ptCount val="9"/>
                <c:pt idx="0">
                  <c:v>65.400000000000006</c:v>
                </c:pt>
                <c:pt idx="1">
                  <c:v>70.3</c:v>
                </c:pt>
                <c:pt idx="3">
                  <c:v>65.2</c:v>
                </c:pt>
                <c:pt idx="4">
                  <c:v>68</c:v>
                </c:pt>
                <c:pt idx="5" formatCode="0.0">
                  <c:v>69.72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2021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>
        <c:manualLayout>
          <c:xMode val="edge"/>
          <c:yMode val="edge"/>
          <c:x val="0.20742516875514741"/>
          <c:y val="8.07803637565222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9'!$D$26,'PSD for Samples 7, 8, 9'!$D$29)</c:f>
              <c:numCache>
                <c:formatCode>General</c:formatCode>
                <c:ptCount val="9"/>
                <c:pt idx="0">
                  <c:v>9.4</c:v>
                </c:pt>
                <c:pt idx="1">
                  <c:v>17.600000000000001</c:v>
                </c:pt>
                <c:pt idx="3">
                  <c:v>6.9</c:v>
                </c:pt>
                <c:pt idx="4">
                  <c:v>17.2</c:v>
                </c:pt>
                <c:pt idx="5" formatCode="0.0">
                  <c:v>9.5500000000000007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9'!$E$26,'PSD for Samples 7, 8, 9'!$E$29)</c:f>
              <c:numCache>
                <c:formatCode>General</c:formatCode>
                <c:ptCount val="9"/>
                <c:pt idx="0">
                  <c:v>16.8</c:v>
                </c:pt>
                <c:pt idx="1">
                  <c:v>22.4</c:v>
                </c:pt>
                <c:pt idx="3">
                  <c:v>15.6</c:v>
                </c:pt>
                <c:pt idx="4">
                  <c:v>23.3</c:v>
                </c:pt>
                <c:pt idx="5" formatCode="0.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9'!$F$26,'PSD for Samples 7, 8, 9'!$F$29)</c:f>
              <c:numCache>
                <c:formatCode>General</c:formatCode>
                <c:ptCount val="9"/>
                <c:pt idx="0">
                  <c:v>27.2</c:v>
                </c:pt>
                <c:pt idx="1">
                  <c:v>30.8</c:v>
                </c:pt>
                <c:pt idx="3">
                  <c:v>28.8</c:v>
                </c:pt>
                <c:pt idx="4">
                  <c:v>27.8</c:v>
                </c:pt>
                <c:pt idx="5" formatCode="0.0">
                  <c:v>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9'!$G$26,'PSD for Samples 7, 8, 9'!$G$29)</c:f>
              <c:numCache>
                <c:formatCode>General</c:formatCode>
                <c:ptCount val="9"/>
                <c:pt idx="0">
                  <c:v>42.5</c:v>
                </c:pt>
                <c:pt idx="1">
                  <c:v>41.3</c:v>
                </c:pt>
                <c:pt idx="3">
                  <c:v>44.1</c:v>
                </c:pt>
                <c:pt idx="4">
                  <c:v>43.1</c:v>
                </c:pt>
                <c:pt idx="5" formatCode="0.0">
                  <c:v>44.63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9'!$H$26,'PSD for Samples 7, 8, 9'!$H$29)</c:f>
              <c:numCache>
                <c:formatCode>General</c:formatCode>
                <c:ptCount val="9"/>
                <c:pt idx="0">
                  <c:v>66.3</c:v>
                </c:pt>
                <c:pt idx="1">
                  <c:v>64</c:v>
                </c:pt>
                <c:pt idx="3">
                  <c:v>68.5</c:v>
                </c:pt>
                <c:pt idx="4">
                  <c:v>66.400000000000006</c:v>
                </c:pt>
                <c:pt idx="5" formatCode="0.0">
                  <c:v>75.69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2021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043991164450056E-2"/>
          <c:y val="9.2109809773374504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9'!$D$27,'PSD for Samples 7, 8, 9'!$D$30)</c:f>
              <c:numCache>
                <c:formatCode>General</c:formatCode>
                <c:ptCount val="9"/>
                <c:pt idx="0">
                  <c:v>9.3000000000000007</c:v>
                </c:pt>
                <c:pt idx="1">
                  <c:v>14.7</c:v>
                </c:pt>
                <c:pt idx="3">
                  <c:v>7.1</c:v>
                </c:pt>
                <c:pt idx="4">
                  <c:v>18.100000000000001</c:v>
                </c:pt>
                <c:pt idx="5" formatCode="0.0">
                  <c:v>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9'!$E$27,'PSD for Samples 7, 8, 9'!$E$30)</c:f>
              <c:numCache>
                <c:formatCode>General</c:formatCode>
                <c:ptCount val="9"/>
                <c:pt idx="0">
                  <c:v>17</c:v>
                </c:pt>
                <c:pt idx="1">
                  <c:v>20.100000000000001</c:v>
                </c:pt>
                <c:pt idx="3">
                  <c:v>15.5</c:v>
                </c:pt>
                <c:pt idx="4">
                  <c:v>21</c:v>
                </c:pt>
                <c:pt idx="5" formatCode="0.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9'!$F$27,'PSD for Samples 7, 8, 9'!$F$30)</c:f>
              <c:numCache>
                <c:formatCode>General</c:formatCode>
                <c:ptCount val="9"/>
                <c:pt idx="0">
                  <c:v>27.1</c:v>
                </c:pt>
                <c:pt idx="1">
                  <c:v>26</c:v>
                </c:pt>
                <c:pt idx="3">
                  <c:v>26.6</c:v>
                </c:pt>
                <c:pt idx="4">
                  <c:v>27</c:v>
                </c:pt>
                <c:pt idx="5" formatCode="0.0">
                  <c:v>26.11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9'!$G$27,'PSD for Samples 7, 8, 9'!$G$30)</c:f>
              <c:numCache>
                <c:formatCode>General</c:formatCode>
                <c:ptCount val="9"/>
                <c:pt idx="0">
                  <c:v>39.799999999999997</c:v>
                </c:pt>
                <c:pt idx="1">
                  <c:v>37.4</c:v>
                </c:pt>
                <c:pt idx="3">
                  <c:v>42.3</c:v>
                </c:pt>
                <c:pt idx="4">
                  <c:v>38.6</c:v>
                </c:pt>
                <c:pt idx="5" formatCode="0.0">
                  <c:v>39.47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9'!$H$27,'PSD for Samples 7, 8, 9'!$H$30)</c:f>
              <c:numCache>
                <c:formatCode>General</c:formatCode>
                <c:ptCount val="9"/>
                <c:pt idx="0">
                  <c:v>60.4</c:v>
                </c:pt>
                <c:pt idx="1">
                  <c:v>64.7</c:v>
                </c:pt>
                <c:pt idx="3">
                  <c:v>65.900000000000006</c:v>
                </c:pt>
                <c:pt idx="4">
                  <c:v>65.2</c:v>
                </c:pt>
                <c:pt idx="5" formatCode="0.0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14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F7AB05-5B79-4F28-A600-5435628829B4}"/>
            </a:ext>
          </a:extLst>
        </xdr:cNvPr>
        <xdr:cNvSpPr>
          <a:spLocks noChangeShapeType="1"/>
        </xdr:cNvSpPr>
      </xdr:nvSpPr>
      <xdr:spPr bwMode="auto">
        <a:xfrm>
          <a:off x="7062015" y="1069675"/>
          <a:ext cx="7620" cy="12722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27B70B-D9FE-4600-8464-CE7EE400B6BA}"/>
            </a:ext>
          </a:extLst>
        </xdr:cNvPr>
        <xdr:cNvSpPr>
          <a:spLocks noChangeShapeType="1"/>
        </xdr:cNvSpPr>
      </xdr:nvSpPr>
      <xdr:spPr bwMode="auto">
        <a:xfrm>
          <a:off x="6034465" y="1265064"/>
          <a:ext cx="0" cy="1076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9304" cy="58374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0921" cy="62886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0.19793</cdr:x>
      <cdr:y>0.10141</cdr:y>
    </cdr:from>
    <cdr:to>
      <cdr:x>0.26611</cdr:x>
      <cdr:y>0.14228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1714256" y="637733"/>
          <a:ext cx="590502" cy="2570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0.49923</cdr:x>
      <cdr:y>0.10004</cdr:y>
    </cdr:from>
    <cdr:to>
      <cdr:x>0.56741</cdr:x>
      <cdr:y>0.14242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323792" y="629107"/>
          <a:ext cx="590501" cy="2665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0.59462</cdr:x>
      <cdr:y>0.10014</cdr:y>
    </cdr:from>
    <cdr:to>
      <cdr:x>0.66335</cdr:x>
      <cdr:y>0.14266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7CCD0-8EB5-44FD-9CD0-F6BC8FE44FE5}"/>
            </a:ext>
          </a:extLst>
        </cdr:cNvPr>
        <cdr:cNvSpPr txBox="1"/>
      </cdr:nvSpPr>
      <cdr:spPr>
        <a:xfrm xmlns:a="http://schemas.openxmlformats.org/drawingml/2006/main">
          <a:off x="5149967" y="629735"/>
          <a:ext cx="595265" cy="2673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latin typeface="+mn-lt"/>
              <a:ea typeface="+mn-ea"/>
              <a:cs typeface="+mn-cs"/>
            </a:rPr>
            <a:t>Pipette</a:t>
          </a:r>
        </a:p>
      </cdr:txBody>
    </cdr:sp>
  </cdr:relSizeAnchor>
  <cdr:relSizeAnchor xmlns:cdr="http://schemas.openxmlformats.org/drawingml/2006/chartDrawing">
    <cdr:from>
      <cdr:x>0.08267</cdr:x>
      <cdr:y>0.10014</cdr:y>
    </cdr:from>
    <cdr:to>
      <cdr:x>0.1753</cdr:x>
      <cdr:y>0.13992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EF59207-DBEF-4D68-A1DB-7BB72058ABB5}"/>
            </a:ext>
          </a:extLst>
        </cdr:cNvPr>
        <cdr:cNvSpPr txBox="1"/>
      </cdr:nvSpPr>
      <cdr:spPr>
        <a:xfrm xmlns:a="http://schemas.openxmlformats.org/drawingml/2006/main">
          <a:off x="715994" y="629728"/>
          <a:ext cx="802256" cy="2501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0.38446</cdr:x>
      <cdr:y>0.09998</cdr:y>
    </cdr:from>
    <cdr:to>
      <cdr:x>0.46946</cdr:x>
      <cdr:y>0.14129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329796" y="628770"/>
          <a:ext cx="736191" cy="2597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0921" cy="62886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0.09536</cdr:y>
    </cdr:from>
    <cdr:to>
      <cdr:x>0.26831</cdr:x>
      <cdr:y>0.13622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1714500" y="600075"/>
          <a:ext cx="60960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0.50033</cdr:x>
      <cdr:y>0.09536</cdr:y>
    </cdr:from>
    <cdr:to>
      <cdr:x>0.56851</cdr:x>
      <cdr:y>0.13774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333875" y="600075"/>
          <a:ext cx="5905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0.59163</cdr:x>
      <cdr:y>0.09465</cdr:y>
    </cdr:from>
    <cdr:to>
      <cdr:x>0.66434</cdr:x>
      <cdr:y>0.13581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DC68C2-F185-4A6E-B324-4F86333A199B}"/>
            </a:ext>
          </a:extLst>
        </cdr:cNvPr>
        <cdr:cNvSpPr txBox="1"/>
      </cdr:nvSpPr>
      <cdr:spPr>
        <a:xfrm xmlns:a="http://schemas.openxmlformats.org/drawingml/2006/main">
          <a:off x="5124087" y="595199"/>
          <a:ext cx="629735" cy="2588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0.09064</cdr:x>
      <cdr:y>0.10014</cdr:y>
    </cdr:from>
    <cdr:to>
      <cdr:x>0.17829</cdr:x>
      <cdr:y>0.13717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2BD96B6-FDA5-4B5F-BB68-D6BAF7284FD3}"/>
            </a:ext>
          </a:extLst>
        </cdr:cNvPr>
        <cdr:cNvSpPr txBox="1"/>
      </cdr:nvSpPr>
      <cdr:spPr>
        <a:xfrm xmlns:a="http://schemas.openxmlformats.org/drawingml/2006/main">
          <a:off x="785003" y="629729"/>
          <a:ext cx="759125" cy="23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0.08566</cdr:x>
      <cdr:y>0.09739</cdr:y>
    </cdr:from>
    <cdr:to>
      <cdr:x>0.1753</cdr:x>
      <cdr:y>0.13443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3722A99-6666-4889-8B59-E456774B7A7F}"/>
            </a:ext>
          </a:extLst>
        </cdr:cNvPr>
        <cdr:cNvSpPr txBox="1"/>
      </cdr:nvSpPr>
      <cdr:spPr>
        <a:xfrm xmlns:a="http://schemas.openxmlformats.org/drawingml/2006/main">
          <a:off x="741872" y="612475"/>
          <a:ext cx="776377" cy="2329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0.38944</cdr:x>
      <cdr:y>0.09313</cdr:y>
    </cdr:from>
    <cdr:to>
      <cdr:x>0.47743</cdr:x>
      <cdr:y>0.13443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372929" y="585638"/>
          <a:ext cx="762070" cy="2597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0921" cy="62886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0.0999</cdr:y>
    </cdr:from>
    <cdr:to>
      <cdr:x>0.26611</cdr:x>
      <cdr:y>0.14379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1714500" y="628650"/>
          <a:ext cx="5905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0.49525</cdr:x>
      <cdr:y>0.10127</cdr:y>
    </cdr:from>
    <cdr:to>
      <cdr:x>0.56453</cdr:x>
      <cdr:y>0.14667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289321" y="636842"/>
          <a:ext cx="600029" cy="2855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0.59462</cdr:x>
      <cdr:y>0.10151</cdr:y>
    </cdr:from>
    <cdr:to>
      <cdr:x>0.66933</cdr:x>
      <cdr:y>0.14678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4434029-DD42-4BDF-8354-48A23CAE171C}"/>
            </a:ext>
          </a:extLst>
        </cdr:cNvPr>
        <cdr:cNvSpPr txBox="1"/>
      </cdr:nvSpPr>
      <cdr:spPr>
        <a:xfrm xmlns:a="http://schemas.openxmlformats.org/drawingml/2006/main">
          <a:off x="5149932" y="638362"/>
          <a:ext cx="647057" cy="2846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0.08665</cdr:x>
      <cdr:y>0.10014</cdr:y>
    </cdr:from>
    <cdr:to>
      <cdr:x>0.17231</cdr:x>
      <cdr:y>0.1454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2EB9CCF-3AEC-4C9F-8813-4230851D2340}"/>
            </a:ext>
          </a:extLst>
        </cdr:cNvPr>
        <cdr:cNvSpPr txBox="1"/>
      </cdr:nvSpPr>
      <cdr:spPr>
        <a:xfrm xmlns:a="http://schemas.openxmlformats.org/drawingml/2006/main">
          <a:off x="750470" y="629746"/>
          <a:ext cx="741900" cy="284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0.38745</cdr:x>
      <cdr:y>0.10014</cdr:y>
    </cdr:from>
    <cdr:to>
      <cdr:x>0.47709</cdr:x>
      <cdr:y>0.1454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355676" y="629729"/>
          <a:ext cx="776376" cy="2846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28"/>
  <sheetViews>
    <sheetView tabSelected="1" workbookViewId="0">
      <selection activeCell="E23" sqref="E23"/>
    </sheetView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92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127" t="s">
        <v>151</v>
      </c>
      <c r="B1" s="128"/>
      <c r="C1" s="69"/>
      <c r="D1" s="69"/>
      <c r="E1" s="68"/>
      <c r="F1" s="55"/>
      <c r="G1" s="68" t="s">
        <v>152</v>
      </c>
      <c r="H1" s="55"/>
      <c r="I1" s="56"/>
      <c r="J1" s="55"/>
    </row>
    <row r="2" spans="1:12" ht="12.75" customHeight="1">
      <c r="A2" s="127"/>
      <c r="B2" s="128"/>
      <c r="C2" s="69"/>
      <c r="D2" s="69"/>
      <c r="E2" s="68"/>
      <c r="F2" s="55"/>
      <c r="G2" s="68"/>
      <c r="H2" s="55"/>
      <c r="I2" s="56"/>
      <c r="J2" s="55"/>
    </row>
    <row r="3" spans="1:12">
      <c r="A3" s="55"/>
      <c r="B3" s="69"/>
      <c r="C3" s="69"/>
      <c r="D3" s="69"/>
      <c r="E3" s="68"/>
      <c r="F3" s="55"/>
      <c r="G3" s="68"/>
      <c r="H3" s="55"/>
      <c r="I3" s="56"/>
      <c r="J3" s="55"/>
    </row>
    <row r="4" spans="1:12">
      <c r="A4" s="55"/>
      <c r="B4" s="71" t="s">
        <v>72</v>
      </c>
      <c r="C4" s="71" t="s">
        <v>75</v>
      </c>
      <c r="D4" s="71" t="s">
        <v>90</v>
      </c>
      <c r="E4" s="70"/>
      <c r="F4" s="52" t="s">
        <v>74</v>
      </c>
      <c r="G4" s="70" t="s">
        <v>74</v>
      </c>
      <c r="H4" s="55"/>
      <c r="I4" s="56"/>
      <c r="J4" s="55"/>
    </row>
    <row r="5" spans="1:12" ht="18.399999999999999" customHeight="1" thickBot="1">
      <c r="A5" s="54" t="s">
        <v>37</v>
      </c>
      <c r="B5" s="72" t="s">
        <v>73</v>
      </c>
      <c r="C5" s="72" t="s">
        <v>73</v>
      </c>
      <c r="D5" s="72" t="s">
        <v>73</v>
      </c>
      <c r="E5" s="73" t="s">
        <v>112</v>
      </c>
      <c r="F5" s="54" t="s">
        <v>110</v>
      </c>
      <c r="G5" s="73" t="s">
        <v>76</v>
      </c>
      <c r="H5" s="52" t="s">
        <v>6</v>
      </c>
      <c r="I5" s="52" t="s">
        <v>10</v>
      </c>
      <c r="J5" s="55"/>
      <c r="K5" s="6"/>
      <c r="L5" s="6"/>
    </row>
    <row r="6" spans="1:12" ht="12.75" customHeight="1" thickTop="1">
      <c r="A6" s="52">
        <v>1</v>
      </c>
      <c r="B6" s="113">
        <v>30</v>
      </c>
      <c r="C6" s="113">
        <v>10</v>
      </c>
      <c r="D6" s="75">
        <f>SUM(B6+C6)</f>
        <v>40</v>
      </c>
      <c r="E6" s="75">
        <f>(C6/D6)*100</f>
        <v>25</v>
      </c>
      <c r="F6" s="93">
        <v>0.45</v>
      </c>
      <c r="G6" s="75">
        <f>(D6/F6)</f>
        <v>88.888888888888886</v>
      </c>
      <c r="H6" s="88" t="s">
        <v>105</v>
      </c>
      <c r="I6" s="53" t="s">
        <v>77</v>
      </c>
      <c r="J6" s="55"/>
      <c r="K6" s="6"/>
      <c r="L6" s="6"/>
    </row>
    <row r="7" spans="1:12">
      <c r="A7" s="52">
        <v>2</v>
      </c>
      <c r="B7" s="113">
        <v>50</v>
      </c>
      <c r="C7" s="113">
        <v>15</v>
      </c>
      <c r="D7" s="75">
        <f t="shared" ref="D7:D14" si="0">SUM(B7+C7)</f>
        <v>65</v>
      </c>
      <c r="E7" s="75">
        <f t="shared" ref="E7:E14" si="1">(C7/D7)*100</f>
        <v>23.076923076923077</v>
      </c>
      <c r="F7" s="93">
        <v>0.45</v>
      </c>
      <c r="G7" s="75">
        <f t="shared" ref="G7:G14" si="2">(D7/F7)</f>
        <v>144.44444444444443</v>
      </c>
      <c r="H7" s="88" t="s">
        <v>106</v>
      </c>
      <c r="J7" s="55"/>
      <c r="K7" s="6"/>
      <c r="L7" s="6"/>
    </row>
    <row r="8" spans="1:12">
      <c r="A8" s="52">
        <v>3</v>
      </c>
      <c r="B8" s="113">
        <v>100</v>
      </c>
      <c r="C8" s="113">
        <v>30</v>
      </c>
      <c r="D8" s="75">
        <f t="shared" si="0"/>
        <v>130</v>
      </c>
      <c r="E8" s="75">
        <f t="shared" si="1"/>
        <v>23.076923076923077</v>
      </c>
      <c r="F8" s="93">
        <v>0.45</v>
      </c>
      <c r="G8" s="75">
        <f t="shared" si="2"/>
        <v>288.88888888888886</v>
      </c>
      <c r="H8" s="88"/>
      <c r="I8" s="53"/>
      <c r="J8" s="55"/>
      <c r="K8" s="6"/>
      <c r="L8" s="6"/>
    </row>
    <row r="9" spans="1:12" ht="12.75" customHeight="1">
      <c r="A9" s="52">
        <v>4</v>
      </c>
      <c r="B9" s="113">
        <v>250</v>
      </c>
      <c r="C9" s="113">
        <v>50</v>
      </c>
      <c r="D9" s="75">
        <f t="shared" si="0"/>
        <v>300</v>
      </c>
      <c r="E9" s="75">
        <f t="shared" si="1"/>
        <v>16.666666666666664</v>
      </c>
      <c r="F9" s="93">
        <v>0.45</v>
      </c>
      <c r="G9" s="75">
        <f t="shared" si="2"/>
        <v>666.66666666666663</v>
      </c>
      <c r="H9" s="88"/>
      <c r="I9" s="53"/>
      <c r="J9" s="55"/>
      <c r="K9" s="6"/>
      <c r="L9" s="6"/>
    </row>
    <row r="10" spans="1:12">
      <c r="A10" s="52">
        <v>5</v>
      </c>
      <c r="B10" s="113">
        <v>500</v>
      </c>
      <c r="C10" s="113">
        <v>125</v>
      </c>
      <c r="D10" s="75">
        <f t="shared" si="0"/>
        <v>625</v>
      </c>
      <c r="E10" s="75">
        <f t="shared" si="1"/>
        <v>20</v>
      </c>
      <c r="F10" s="93">
        <v>0.45</v>
      </c>
      <c r="G10" s="75">
        <f t="shared" si="2"/>
        <v>1388.8888888888889</v>
      </c>
      <c r="H10" s="88"/>
      <c r="I10" s="53"/>
      <c r="J10" s="55"/>
      <c r="K10" s="6"/>
      <c r="L10" s="6"/>
    </row>
    <row r="11" spans="1:12">
      <c r="A11" s="52">
        <v>6</v>
      </c>
      <c r="B11" s="113">
        <v>750</v>
      </c>
      <c r="C11" s="113">
        <v>150</v>
      </c>
      <c r="D11" s="75">
        <f t="shared" si="0"/>
        <v>900</v>
      </c>
      <c r="E11" s="75">
        <f t="shared" si="1"/>
        <v>16.666666666666664</v>
      </c>
      <c r="F11" s="93">
        <v>0.45</v>
      </c>
      <c r="G11" s="75">
        <f t="shared" si="2"/>
        <v>2000</v>
      </c>
      <c r="H11" s="88"/>
      <c r="I11" s="53"/>
      <c r="J11" s="55"/>
      <c r="K11" s="6"/>
      <c r="L11" s="6"/>
    </row>
    <row r="12" spans="1:12" ht="12.75" customHeight="1">
      <c r="A12" s="52">
        <v>7</v>
      </c>
      <c r="B12" s="113">
        <v>1500</v>
      </c>
      <c r="C12" s="113">
        <v>400</v>
      </c>
      <c r="D12" s="75">
        <f t="shared" si="0"/>
        <v>1900</v>
      </c>
      <c r="E12" s="75">
        <f t="shared" si="1"/>
        <v>21.052631578947366</v>
      </c>
      <c r="F12" s="93">
        <v>0.45</v>
      </c>
      <c r="G12" s="75">
        <f t="shared" si="2"/>
        <v>4222.2222222222217</v>
      </c>
      <c r="H12" s="129"/>
      <c r="I12" s="51"/>
      <c r="J12" s="55"/>
      <c r="K12" s="6"/>
      <c r="L12" s="6"/>
    </row>
    <row r="13" spans="1:12">
      <c r="A13" s="52">
        <v>8</v>
      </c>
      <c r="B13" s="113">
        <v>2000</v>
      </c>
      <c r="C13" s="113">
        <v>500</v>
      </c>
      <c r="D13" s="75">
        <f t="shared" si="0"/>
        <v>2500</v>
      </c>
      <c r="E13" s="75">
        <f t="shared" si="1"/>
        <v>20</v>
      </c>
      <c r="F13" s="93">
        <v>0.45</v>
      </c>
      <c r="G13" s="75">
        <f t="shared" si="2"/>
        <v>5555.5555555555557</v>
      </c>
      <c r="H13" s="129"/>
      <c r="I13" s="51"/>
      <c r="J13" s="55"/>
      <c r="K13" s="6"/>
      <c r="L13" s="6"/>
    </row>
    <row r="14" spans="1:12">
      <c r="A14" s="52">
        <v>9</v>
      </c>
      <c r="B14" s="130">
        <v>2500</v>
      </c>
      <c r="C14" s="130">
        <v>750</v>
      </c>
      <c r="D14" s="75">
        <f t="shared" si="0"/>
        <v>3250</v>
      </c>
      <c r="E14" s="75">
        <f t="shared" si="1"/>
        <v>23.076923076923077</v>
      </c>
      <c r="F14" s="93">
        <v>0.45</v>
      </c>
      <c r="G14" s="75">
        <f t="shared" si="2"/>
        <v>7222.2222222222217</v>
      </c>
      <c r="H14" s="129"/>
      <c r="I14" s="51"/>
      <c r="J14" s="55"/>
      <c r="K14" s="6"/>
      <c r="L14" s="6"/>
    </row>
    <row r="15" spans="1:12">
      <c r="A15" s="53"/>
      <c r="B15" s="74"/>
      <c r="C15" s="74"/>
      <c r="D15" s="74"/>
      <c r="E15" s="75"/>
      <c r="F15" s="53"/>
      <c r="G15" s="75"/>
      <c r="H15" s="53"/>
      <c r="I15" s="56"/>
      <c r="J15" s="51"/>
      <c r="K15" s="6"/>
      <c r="L15" s="6"/>
    </row>
    <row r="16" spans="1:12">
      <c r="A16" s="56" t="s">
        <v>116</v>
      </c>
      <c r="B16" s="74"/>
      <c r="C16" s="74"/>
      <c r="D16" s="74"/>
      <c r="E16" s="75"/>
      <c r="F16" s="53"/>
      <c r="G16" s="75"/>
      <c r="H16" s="53"/>
      <c r="I16" s="56"/>
      <c r="J16" s="76"/>
      <c r="K16" s="6"/>
      <c r="L16" s="6"/>
    </row>
    <row r="17" spans="1:12">
      <c r="A17" s="53"/>
      <c r="B17" s="53"/>
      <c r="C17" s="53"/>
      <c r="D17" s="53"/>
      <c r="E17" s="75"/>
      <c r="F17" s="53"/>
      <c r="G17" s="53"/>
      <c r="H17" s="53"/>
      <c r="I17" s="131"/>
      <c r="J17" s="51"/>
      <c r="K17" s="6"/>
      <c r="L17" s="6"/>
    </row>
    <row r="18" spans="1:12" ht="15.75">
      <c r="A18" s="57"/>
      <c r="B18" s="58"/>
      <c r="C18" s="59"/>
      <c r="D18" s="59"/>
      <c r="E18" s="90"/>
      <c r="F18" s="13"/>
      <c r="G18" s="59"/>
      <c r="H18" s="59"/>
      <c r="I18" s="60"/>
      <c r="J18" s="50"/>
      <c r="K18" s="50"/>
      <c r="L18" s="50"/>
    </row>
    <row r="19" spans="1:12">
      <c r="A19" s="58"/>
      <c r="B19" s="58"/>
      <c r="C19" s="59"/>
      <c r="D19" s="59"/>
      <c r="E19" s="90"/>
      <c r="F19" s="59"/>
      <c r="G19" s="59"/>
      <c r="H19" s="59"/>
      <c r="I19" s="60"/>
      <c r="J19" s="50"/>
      <c r="K19" s="50"/>
      <c r="L19" s="50"/>
    </row>
    <row r="20" spans="1:12">
      <c r="A20" s="61"/>
      <c r="B20" s="61"/>
      <c r="C20" s="59"/>
      <c r="D20" s="59"/>
      <c r="E20" s="90"/>
      <c r="F20" s="61"/>
      <c r="G20" s="62"/>
      <c r="H20" s="62"/>
      <c r="I20" s="60"/>
      <c r="J20" s="50"/>
      <c r="K20" s="50"/>
      <c r="L20" s="50"/>
    </row>
    <row r="21" spans="1:12">
      <c r="A21" s="61"/>
      <c r="B21" s="62"/>
      <c r="C21" s="14"/>
      <c r="D21" s="14"/>
      <c r="E21" s="91"/>
      <c r="F21" s="61"/>
      <c r="G21" s="62"/>
      <c r="H21" s="62"/>
      <c r="I21" s="59"/>
      <c r="J21" s="50"/>
      <c r="K21" s="50"/>
      <c r="L21" s="50"/>
    </row>
    <row r="22" spans="1:12">
      <c r="A22" s="63"/>
      <c r="B22" s="64"/>
      <c r="C22" s="14"/>
      <c r="D22" s="14"/>
      <c r="E22" s="91"/>
      <c r="F22" s="63"/>
      <c r="G22" s="65"/>
      <c r="H22" s="18"/>
      <c r="I22" s="14"/>
    </row>
    <row r="23" spans="1:12">
      <c r="A23" s="63"/>
      <c r="B23" s="64"/>
      <c r="C23" s="14"/>
      <c r="D23" s="14"/>
      <c r="E23" s="91"/>
      <c r="F23" s="63"/>
      <c r="G23" s="65"/>
      <c r="H23" s="18"/>
      <c r="I23" s="14"/>
    </row>
    <row r="24" spans="1:12">
      <c r="A24" s="63"/>
      <c r="B24" s="64"/>
      <c r="C24" s="14"/>
      <c r="D24" s="14"/>
      <c r="E24" s="91"/>
      <c r="F24" s="63"/>
      <c r="G24" s="65"/>
      <c r="H24" s="18"/>
      <c r="I24" s="14"/>
    </row>
    <row r="25" spans="1:12">
      <c r="A25" s="63"/>
      <c r="B25" s="64"/>
      <c r="C25" s="14"/>
      <c r="D25" s="14"/>
      <c r="E25" s="91"/>
      <c r="F25" s="63"/>
      <c r="G25" s="65"/>
      <c r="H25" s="18"/>
      <c r="I25" s="14"/>
    </row>
    <row r="26" spans="1:12">
      <c r="A26" s="63"/>
      <c r="B26" s="64"/>
      <c r="C26" s="14"/>
      <c r="D26" s="14"/>
      <c r="E26" s="91"/>
      <c r="F26" s="63"/>
      <c r="G26" s="65"/>
      <c r="H26" s="18"/>
      <c r="I26" s="14"/>
    </row>
    <row r="27" spans="1:12">
      <c r="A27" s="63"/>
      <c r="B27" s="64"/>
      <c r="C27" s="14"/>
      <c r="D27" s="14"/>
      <c r="E27" s="91"/>
      <c r="F27" s="63"/>
      <c r="G27" s="65"/>
      <c r="H27" s="18"/>
      <c r="I27" s="14"/>
    </row>
    <row r="28" spans="1:12">
      <c r="A28" s="14"/>
      <c r="B28" s="14"/>
      <c r="C28" s="14"/>
      <c r="D28" s="14"/>
      <c r="E28" s="91"/>
      <c r="F28" s="14"/>
      <c r="G28" s="14"/>
      <c r="H28" s="14"/>
      <c r="I28" s="66"/>
    </row>
  </sheetData>
  <protectedRanges>
    <protectedRange sqref="F6:F14" name="Range2"/>
    <protectedRange algorithmName="SHA-512" hashValue="Cc9sKI5nyafFRXb4sshQ7ryJW6OcN5oExdAvzjL0KV1vPNnAmeN+blzLH9R+y3GFsTg2d1jrutrm0yfU0WQipg==" saltValue="BaMaqkdJ1Wt0gArmeWld+w==" spinCount="100000" sqref="D6:E14" name="Range1"/>
  </protectedRanges>
  <phoneticPr fontId="19" type="noConversion"/>
  <pageMargins left="0.75" right="0.75" top="1" bottom="1" header="0.5" footer="0.5"/>
  <pageSetup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18"/>
  <sheetViews>
    <sheetView workbookViewId="0">
      <selection activeCell="D21" sqref="C21:D21"/>
    </sheetView>
  </sheetViews>
  <sheetFormatPr defaultColWidth="9.140625" defaultRowHeight="12.75"/>
  <cols>
    <col min="1" max="1" width="17.7109375" style="16" customWidth="1"/>
    <col min="2" max="4" width="9.28515625" style="16" customWidth="1"/>
    <col min="5" max="5" width="12.140625" style="16" customWidth="1"/>
    <col min="6" max="6" width="11.140625" style="16" customWidth="1"/>
    <col min="7" max="8" width="9.28515625" style="16" customWidth="1"/>
    <col min="9" max="9" width="12.140625" style="16" customWidth="1"/>
    <col min="10" max="12" width="9.28515625" style="16" customWidth="1"/>
    <col min="13" max="13" width="12.140625" style="16" customWidth="1"/>
    <col min="14" max="16384" width="9.140625" style="16"/>
  </cols>
  <sheetData>
    <row r="1" spans="1:53" s="12" customFormat="1" ht="18.75">
      <c r="A1" s="29" t="s">
        <v>29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25" t="s">
        <v>135</v>
      </c>
      <c r="B2" s="125"/>
      <c r="F2" s="11"/>
      <c r="I2" s="11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>
      <c r="A3" s="12"/>
      <c r="B3" s="12"/>
      <c r="C3" s="12"/>
      <c r="D3" s="12"/>
      <c r="E3" s="12"/>
      <c r="F3" s="12"/>
      <c r="G3" s="12"/>
      <c r="H3" s="12"/>
      <c r="I3" s="12"/>
    </row>
    <row r="4" spans="1:53" ht="13.5" thickBot="1">
      <c r="A4" s="126" t="s">
        <v>136</v>
      </c>
      <c r="B4" s="12"/>
      <c r="C4" s="12"/>
      <c r="D4" s="12"/>
      <c r="E4" s="12"/>
      <c r="F4" s="12"/>
      <c r="G4" s="12"/>
      <c r="H4" s="12"/>
      <c r="I4" s="12"/>
    </row>
    <row r="5" spans="1:53" ht="16.5" thickBot="1">
      <c r="A5" s="250" t="s">
        <v>27</v>
      </c>
      <c r="B5" s="251"/>
      <c r="C5" s="251"/>
      <c r="D5" s="251"/>
      <c r="E5" s="251"/>
      <c r="F5" s="251"/>
      <c r="G5" s="251"/>
      <c r="H5" s="251"/>
      <c r="I5" s="252"/>
    </row>
    <row r="6" spans="1:53" ht="13.5" thickBot="1">
      <c r="A6" s="247" t="s">
        <v>28</v>
      </c>
      <c r="B6" s="248"/>
      <c r="C6" s="248"/>
      <c r="D6" s="249"/>
      <c r="E6" s="247" t="s">
        <v>103</v>
      </c>
      <c r="F6" s="248"/>
      <c r="G6" s="248"/>
      <c r="H6" s="248"/>
      <c r="I6" s="249"/>
      <c r="M6" s="17"/>
      <c r="N6" s="17"/>
      <c r="O6" s="17"/>
      <c r="P6" s="17"/>
      <c r="Q6" s="17"/>
      <c r="R6" s="17"/>
      <c r="S6" s="17"/>
      <c r="T6" s="17"/>
      <c r="U6" s="17"/>
    </row>
    <row r="7" spans="1:53">
      <c r="A7" s="259" t="s">
        <v>85</v>
      </c>
      <c r="B7" s="260"/>
      <c r="C7" s="260"/>
      <c r="D7" s="261"/>
      <c r="E7" s="253" t="s">
        <v>113</v>
      </c>
      <c r="F7" s="254"/>
      <c r="G7" s="254"/>
      <c r="H7" s="254"/>
      <c r="I7" s="255"/>
      <c r="M7" s="17"/>
      <c r="N7" s="246"/>
      <c r="O7" s="246"/>
      <c r="P7" s="246"/>
      <c r="Q7" s="246"/>
      <c r="R7" s="246"/>
      <c r="S7" s="17"/>
      <c r="T7" s="17"/>
      <c r="U7" s="17"/>
    </row>
    <row r="8" spans="1:53">
      <c r="A8" s="256" t="s">
        <v>78</v>
      </c>
      <c r="B8" s="257"/>
      <c r="C8" s="257"/>
      <c r="D8" s="258"/>
      <c r="E8" s="234"/>
      <c r="F8" s="235"/>
      <c r="G8" s="235" t="s">
        <v>71</v>
      </c>
      <c r="H8" s="235"/>
      <c r="I8" s="236"/>
      <c r="M8" s="17"/>
      <c r="N8" s="246"/>
      <c r="O8" s="246"/>
      <c r="P8" s="246"/>
      <c r="Q8" s="246"/>
      <c r="R8" s="246"/>
      <c r="S8" s="17"/>
      <c r="T8" s="17"/>
      <c r="U8" s="17"/>
    </row>
    <row r="9" spans="1:53">
      <c r="A9" s="256" t="s">
        <v>82</v>
      </c>
      <c r="B9" s="257"/>
      <c r="C9" s="257"/>
      <c r="D9" s="258"/>
      <c r="E9" s="234"/>
      <c r="F9" s="235"/>
      <c r="G9" s="235" t="s">
        <v>92</v>
      </c>
      <c r="H9" s="235"/>
      <c r="I9" s="236"/>
      <c r="L9" s="85"/>
      <c r="M9" s="17"/>
      <c r="N9" s="246"/>
      <c r="O9" s="246"/>
      <c r="P9" s="246"/>
      <c r="Q9" s="246"/>
      <c r="R9" s="246"/>
      <c r="S9" s="17"/>
      <c r="T9" s="17"/>
      <c r="U9" s="17"/>
    </row>
    <row r="10" spans="1:53">
      <c r="A10" s="256" t="s">
        <v>79</v>
      </c>
      <c r="B10" s="257"/>
      <c r="C10" s="257"/>
      <c r="D10" s="258"/>
      <c r="E10" s="234"/>
      <c r="F10" s="235"/>
      <c r="G10" s="235" t="s">
        <v>88</v>
      </c>
      <c r="H10" s="235"/>
      <c r="I10" s="236"/>
      <c r="M10" s="17"/>
      <c r="N10" s="246"/>
      <c r="O10" s="246"/>
      <c r="P10" s="246"/>
      <c r="Q10" s="246"/>
      <c r="R10" s="246"/>
      <c r="S10" s="17"/>
      <c r="T10" s="17"/>
      <c r="U10" s="17"/>
    </row>
    <row r="11" spans="1:53">
      <c r="A11" s="234"/>
      <c r="B11" s="237" t="s">
        <v>80</v>
      </c>
      <c r="C11" s="238"/>
      <c r="D11" s="239"/>
      <c r="E11" s="234"/>
      <c r="F11" s="235"/>
      <c r="G11" s="235" t="s">
        <v>87</v>
      </c>
      <c r="H11" s="235"/>
      <c r="I11" s="236"/>
      <c r="M11" s="17"/>
      <c r="N11" s="246"/>
      <c r="O11" s="246"/>
      <c r="P11" s="246"/>
      <c r="Q11" s="246"/>
      <c r="R11" s="246"/>
      <c r="S11" s="17"/>
      <c r="T11" s="17"/>
      <c r="U11" s="17"/>
    </row>
    <row r="12" spans="1:53">
      <c r="A12" s="234"/>
      <c r="B12" s="237" t="s">
        <v>84</v>
      </c>
      <c r="C12" s="238"/>
      <c r="D12" s="239"/>
      <c r="E12" s="234"/>
      <c r="F12" s="235"/>
      <c r="G12" s="235" t="s">
        <v>69</v>
      </c>
      <c r="H12" s="235"/>
      <c r="I12" s="236"/>
      <c r="M12" s="17"/>
      <c r="N12" s="96"/>
      <c r="O12" s="96"/>
      <c r="P12" s="96"/>
      <c r="Q12" s="96"/>
      <c r="R12" s="96"/>
      <c r="S12" s="17"/>
      <c r="T12" s="17"/>
      <c r="U12" s="17"/>
    </row>
    <row r="13" spans="1:53">
      <c r="A13" s="234"/>
      <c r="B13" s="237" t="s">
        <v>81</v>
      </c>
      <c r="C13" s="238"/>
      <c r="D13" s="239"/>
      <c r="E13" s="234"/>
      <c r="F13" s="235"/>
      <c r="G13" s="235" t="s">
        <v>66</v>
      </c>
      <c r="H13" s="235"/>
      <c r="I13" s="236"/>
      <c r="M13" s="17"/>
      <c r="N13" s="97"/>
      <c r="O13" s="97"/>
      <c r="P13" s="97"/>
      <c r="Q13" s="97"/>
      <c r="R13" s="97"/>
      <c r="S13" s="17"/>
      <c r="T13" s="17"/>
      <c r="U13" s="17"/>
    </row>
    <row r="14" spans="1:53">
      <c r="A14" s="234"/>
      <c r="B14" s="237" t="s">
        <v>83</v>
      </c>
      <c r="C14" s="238"/>
      <c r="D14" s="239"/>
      <c r="E14" s="234"/>
      <c r="F14" s="235"/>
      <c r="G14" s="235" t="s">
        <v>68</v>
      </c>
      <c r="H14" s="235"/>
      <c r="I14" s="236"/>
      <c r="M14" s="17"/>
      <c r="N14" s="246"/>
      <c r="O14" s="246"/>
      <c r="P14" s="246"/>
      <c r="Q14" s="246"/>
      <c r="R14" s="246"/>
      <c r="S14" s="17"/>
      <c r="T14" s="17"/>
      <c r="U14" s="17"/>
    </row>
    <row r="15" spans="1:53" ht="13.5" thickBot="1">
      <c r="A15" s="240"/>
      <c r="B15" s="241" t="s">
        <v>111</v>
      </c>
      <c r="C15" s="241"/>
      <c r="D15" s="242"/>
      <c r="E15" s="240"/>
      <c r="F15" s="241"/>
      <c r="G15" s="241" t="s">
        <v>67</v>
      </c>
      <c r="H15" s="241"/>
      <c r="I15" s="242"/>
      <c r="M15" s="17"/>
      <c r="N15" s="95"/>
      <c r="O15" s="95"/>
      <c r="P15" s="95"/>
      <c r="Q15" s="95"/>
      <c r="R15" s="95"/>
      <c r="S15" s="17"/>
      <c r="T15" s="17"/>
      <c r="U15" s="17"/>
    </row>
    <row r="16" spans="1:53">
      <c r="A16" s="17"/>
      <c r="B16" s="17"/>
      <c r="C16" s="17"/>
      <c r="D16" s="17"/>
      <c r="E16" s="17"/>
      <c r="F16" s="17"/>
      <c r="G16" s="17"/>
      <c r="H16" s="17"/>
      <c r="I16" s="17"/>
      <c r="M16" s="17"/>
      <c r="N16" s="246"/>
      <c r="O16" s="246"/>
      <c r="P16" s="246"/>
      <c r="Q16" s="246"/>
      <c r="R16" s="246"/>
      <c r="S16" s="17"/>
      <c r="T16" s="17"/>
      <c r="U16" s="17"/>
    </row>
    <row r="17" spans="1:21">
      <c r="A17" s="17"/>
      <c r="B17" s="17"/>
      <c r="C17" s="17"/>
      <c r="D17" s="17"/>
      <c r="E17" s="17"/>
      <c r="F17" s="17"/>
      <c r="G17" s="17"/>
      <c r="H17" s="17"/>
      <c r="I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>
      <c r="A18" s="17"/>
      <c r="B18" s="17"/>
      <c r="C18" s="17"/>
      <c r="D18" s="17"/>
      <c r="E18" s="17"/>
      <c r="F18" s="17"/>
      <c r="G18" s="17"/>
      <c r="H18" s="17"/>
      <c r="I18" s="17"/>
      <c r="M18" s="17"/>
      <c r="N18" s="17"/>
      <c r="O18" s="17"/>
      <c r="P18" s="17"/>
      <c r="Q18" s="17"/>
      <c r="R18" s="17"/>
      <c r="S18" s="17"/>
      <c r="T18" s="17"/>
      <c r="U18" s="17"/>
    </row>
  </sheetData>
  <mergeCells count="15">
    <mergeCell ref="E6:I6"/>
    <mergeCell ref="A5:I5"/>
    <mergeCell ref="N7:R7"/>
    <mergeCell ref="N14:R14"/>
    <mergeCell ref="E7:I7"/>
    <mergeCell ref="A9:D9"/>
    <mergeCell ref="A7:D7"/>
    <mergeCell ref="A8:D8"/>
    <mergeCell ref="A6:D6"/>
    <mergeCell ref="A10:D10"/>
    <mergeCell ref="N16:R16"/>
    <mergeCell ref="N8:R8"/>
    <mergeCell ref="N9:R9"/>
    <mergeCell ref="N10:R10"/>
    <mergeCell ref="N11:R11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174"/>
  <sheetViews>
    <sheetView topLeftCell="G1" zoomScaleNormal="100" workbookViewId="0">
      <pane ySplit="3" topLeftCell="A148" activePane="bottomLeft" state="frozen"/>
      <selection activeCell="B61" sqref="B61"/>
      <selection pane="bottomLeft" activeCell="N167" sqref="N167"/>
    </sheetView>
  </sheetViews>
  <sheetFormatPr defaultColWidth="9.140625" defaultRowHeight="12.75"/>
  <cols>
    <col min="1" max="1" width="7.85546875" style="5" bestFit="1" customWidth="1"/>
    <col min="2" max="2" width="11.42578125" style="30" bestFit="1" customWidth="1"/>
    <col min="3" max="3" width="16.7109375" style="1" customWidth="1"/>
    <col min="4" max="4" width="11.42578125" style="22" customWidth="1"/>
    <col min="5" max="5" width="17.28515625" style="22" customWidth="1"/>
    <col min="6" max="6" width="17.28515625" style="67" customWidth="1"/>
    <col min="7" max="8" width="17.28515625" style="94" customWidth="1"/>
    <col min="9" max="10" width="17.28515625" style="1" customWidth="1"/>
    <col min="11" max="11" width="12.5703125" style="28" customWidth="1"/>
    <col min="12" max="12" width="14" style="28" customWidth="1"/>
    <col min="13" max="13" width="10" style="28" customWidth="1"/>
    <col min="14" max="15" width="10.28515625" style="28" customWidth="1"/>
    <col min="16" max="16" width="18.85546875" style="28" customWidth="1"/>
    <col min="17" max="17" width="12.5703125" style="1" customWidth="1"/>
    <col min="18" max="18" width="13.28515625" style="2" customWidth="1"/>
    <col min="19" max="19" width="12.5703125" style="1" customWidth="1"/>
    <col min="20" max="20" width="13.85546875" style="2" customWidth="1"/>
    <col min="21" max="21" width="25.28515625" style="83" bestFit="1" customWidth="1"/>
    <col min="22" max="22" width="7.7109375" style="79" bestFit="1" customWidth="1"/>
    <col min="23" max="23" width="8.42578125" style="79" bestFit="1" customWidth="1"/>
    <col min="24" max="24" width="9" style="79" bestFit="1" customWidth="1"/>
    <col min="25" max="25" width="10.7109375" style="78" customWidth="1"/>
    <col min="26" max="26" width="11.28515625" style="78" bestFit="1" customWidth="1"/>
    <col min="27" max="27" width="7.7109375" style="79" bestFit="1" customWidth="1"/>
    <col min="28" max="28" width="8.42578125" style="79" bestFit="1" customWidth="1"/>
    <col min="29" max="29" width="9" style="79" bestFit="1" customWidth="1"/>
    <col min="30" max="30" width="10.7109375" style="78" customWidth="1"/>
    <col min="31" max="31" width="11.28515625" style="78" bestFit="1" customWidth="1"/>
    <col min="32" max="32" width="7.7109375" style="79" bestFit="1" customWidth="1"/>
    <col min="33" max="33" width="8.42578125" style="79" bestFit="1" customWidth="1"/>
    <col min="34" max="34" width="9" style="79" bestFit="1" customWidth="1"/>
    <col min="35" max="35" width="10.7109375" style="78" customWidth="1"/>
    <col min="36" max="36" width="11.28515625" style="78" bestFit="1" customWidth="1"/>
    <col min="37" max="37" width="7.7109375" style="79" bestFit="1" customWidth="1"/>
    <col min="38" max="38" width="8.42578125" style="79" bestFit="1" customWidth="1"/>
    <col min="39" max="39" width="9" style="79" bestFit="1" customWidth="1"/>
    <col min="40" max="40" width="10.7109375" style="78" customWidth="1"/>
    <col min="41" max="41" width="11.28515625" style="78" bestFit="1" customWidth="1"/>
    <col min="42" max="43" width="9.140625" style="46"/>
    <col min="44" max="89" width="9.140625" style="23"/>
    <col min="90" max="128" width="9.140625" style="31"/>
    <col min="129" max="16384" width="9.140625" style="1"/>
  </cols>
  <sheetData>
    <row r="1" spans="1:128" s="124" customFormat="1">
      <c r="A1" s="102"/>
      <c r="B1" s="102"/>
      <c r="C1" s="102"/>
      <c r="D1" s="102"/>
      <c r="E1" s="103" t="s">
        <v>4</v>
      </c>
      <c r="F1" s="104" t="s">
        <v>4</v>
      </c>
      <c r="G1" s="105" t="s">
        <v>4</v>
      </c>
      <c r="H1" s="105" t="s">
        <v>4</v>
      </c>
      <c r="I1" s="103" t="s">
        <v>4</v>
      </c>
      <c r="J1" s="103" t="s">
        <v>2</v>
      </c>
      <c r="K1" s="106" t="s">
        <v>0</v>
      </c>
      <c r="L1" s="106" t="s">
        <v>0</v>
      </c>
      <c r="M1" s="106" t="s">
        <v>0</v>
      </c>
      <c r="N1" s="106" t="s">
        <v>0</v>
      </c>
      <c r="O1" s="106" t="s">
        <v>0</v>
      </c>
      <c r="P1" s="106" t="s">
        <v>1</v>
      </c>
      <c r="Q1" s="103" t="s">
        <v>6</v>
      </c>
      <c r="R1" s="107" t="s">
        <v>10</v>
      </c>
      <c r="S1" s="103" t="s">
        <v>5</v>
      </c>
      <c r="T1" s="107" t="s">
        <v>5</v>
      </c>
      <c r="U1" s="108"/>
      <c r="V1" s="109"/>
      <c r="W1" s="109"/>
      <c r="X1" s="109"/>
      <c r="Y1" s="110"/>
      <c r="Z1" s="110"/>
      <c r="AA1" s="109"/>
      <c r="AB1" s="109"/>
      <c r="AC1" s="109"/>
      <c r="AD1" s="110"/>
      <c r="AE1" s="110"/>
      <c r="AF1" s="109"/>
      <c r="AG1" s="109"/>
      <c r="AH1" s="109"/>
      <c r="AI1" s="110"/>
      <c r="AJ1" s="110"/>
      <c r="AK1" s="109"/>
      <c r="AL1" s="109"/>
      <c r="AM1" s="109"/>
      <c r="AN1" s="110"/>
      <c r="AO1" s="110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</row>
    <row r="2" spans="1:128" s="124" customFormat="1">
      <c r="A2" s="102" t="s">
        <v>7</v>
      </c>
      <c r="B2" s="102" t="s">
        <v>42</v>
      </c>
      <c r="C2" s="102" t="s">
        <v>91</v>
      </c>
      <c r="D2" s="102" t="s">
        <v>37</v>
      </c>
      <c r="E2" s="103" t="s">
        <v>39</v>
      </c>
      <c r="F2" s="104" t="s">
        <v>8</v>
      </c>
      <c r="G2" s="105" t="s">
        <v>6</v>
      </c>
      <c r="H2" s="105" t="s">
        <v>10</v>
      </c>
      <c r="I2" s="103" t="s">
        <v>5</v>
      </c>
      <c r="J2" s="103" t="s">
        <v>3</v>
      </c>
      <c r="K2" s="106" t="s">
        <v>39</v>
      </c>
      <c r="L2" s="106" t="s">
        <v>8</v>
      </c>
      <c r="M2" s="106" t="s">
        <v>6</v>
      </c>
      <c r="N2" s="106" t="s">
        <v>10</v>
      </c>
      <c r="O2" s="106" t="s">
        <v>11</v>
      </c>
      <c r="P2" s="106" t="s">
        <v>9</v>
      </c>
      <c r="Q2" s="103" t="s">
        <v>12</v>
      </c>
      <c r="R2" s="103" t="s">
        <v>12</v>
      </c>
      <c r="S2" s="103" t="s">
        <v>12</v>
      </c>
      <c r="T2" s="107" t="s">
        <v>3</v>
      </c>
      <c r="U2" s="108"/>
      <c r="V2" s="263" t="s">
        <v>60</v>
      </c>
      <c r="W2" s="263"/>
      <c r="X2" s="263"/>
      <c r="Y2" s="263"/>
      <c r="Z2" s="263"/>
      <c r="AA2" s="263" t="s">
        <v>61</v>
      </c>
      <c r="AB2" s="263"/>
      <c r="AC2" s="263"/>
      <c r="AD2" s="263"/>
      <c r="AE2" s="263"/>
      <c r="AF2" s="263" t="s">
        <v>62</v>
      </c>
      <c r="AG2" s="263"/>
      <c r="AH2" s="263"/>
      <c r="AI2" s="263"/>
      <c r="AJ2" s="263"/>
      <c r="AK2" s="263" t="s">
        <v>51</v>
      </c>
      <c r="AL2" s="263"/>
      <c r="AM2" s="263"/>
      <c r="AN2" s="263"/>
      <c r="AO2" s="263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</row>
    <row r="3" spans="1:128" s="124" customFormat="1">
      <c r="A3" s="102"/>
      <c r="B3" s="102"/>
      <c r="C3" s="102" t="s">
        <v>24</v>
      </c>
      <c r="D3" s="102"/>
      <c r="E3" s="103" t="s">
        <v>40</v>
      </c>
      <c r="F3" s="104" t="s">
        <v>38</v>
      </c>
      <c r="G3" s="105" t="s">
        <v>35</v>
      </c>
      <c r="H3" s="105" t="s">
        <v>35</v>
      </c>
      <c r="I3" s="103" t="s">
        <v>35</v>
      </c>
      <c r="J3" s="103" t="s">
        <v>13</v>
      </c>
      <c r="K3" s="106" t="s">
        <v>40</v>
      </c>
      <c r="L3" s="106" t="s">
        <v>38</v>
      </c>
      <c r="M3" s="106" t="s">
        <v>35</v>
      </c>
      <c r="N3" s="106" t="s">
        <v>35</v>
      </c>
      <c r="O3" s="106" t="s">
        <v>35</v>
      </c>
      <c r="P3" s="106" t="s">
        <v>13</v>
      </c>
      <c r="Q3" s="103" t="s">
        <v>41</v>
      </c>
      <c r="R3" s="103" t="s">
        <v>41</v>
      </c>
      <c r="S3" s="103" t="s">
        <v>41</v>
      </c>
      <c r="T3" s="103" t="s">
        <v>41</v>
      </c>
      <c r="U3" s="108" t="s">
        <v>89</v>
      </c>
      <c r="V3" s="109" t="s">
        <v>23</v>
      </c>
      <c r="W3" s="109" t="s">
        <v>49</v>
      </c>
      <c r="X3" s="109" t="s">
        <v>50</v>
      </c>
      <c r="Y3" s="110" t="s">
        <v>47</v>
      </c>
      <c r="Z3" s="110" t="s">
        <v>48</v>
      </c>
      <c r="AA3" s="109" t="s">
        <v>23</v>
      </c>
      <c r="AB3" s="109" t="s">
        <v>49</v>
      </c>
      <c r="AC3" s="109" t="s">
        <v>50</v>
      </c>
      <c r="AD3" s="110" t="s">
        <v>47</v>
      </c>
      <c r="AE3" s="110" t="s">
        <v>48</v>
      </c>
      <c r="AF3" s="109" t="s">
        <v>23</v>
      </c>
      <c r="AG3" s="109" t="s">
        <v>49</v>
      </c>
      <c r="AH3" s="109" t="s">
        <v>50</v>
      </c>
      <c r="AI3" s="110" t="s">
        <v>47</v>
      </c>
      <c r="AJ3" s="110" t="s">
        <v>48</v>
      </c>
      <c r="AK3" s="109" t="s">
        <v>23</v>
      </c>
      <c r="AL3" s="109" t="s">
        <v>49</v>
      </c>
      <c r="AM3" s="109" t="s">
        <v>50</v>
      </c>
      <c r="AN3" s="110" t="s">
        <v>47</v>
      </c>
      <c r="AO3" s="110" t="s">
        <v>48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</row>
    <row r="4" spans="1:128">
      <c r="A4" s="111" t="s">
        <v>34</v>
      </c>
      <c r="B4" s="112" t="s">
        <v>52</v>
      </c>
      <c r="C4" s="233" t="s">
        <v>132</v>
      </c>
      <c r="D4" s="113">
        <v>1</v>
      </c>
      <c r="E4" s="112">
        <v>448.25830000000008</v>
      </c>
      <c r="F4" s="114">
        <f t="shared" ref="F4:F67" si="0">E4+G4+H4</f>
        <v>448.30000000000007</v>
      </c>
      <c r="G4" s="115">
        <v>3.1E-2</v>
      </c>
      <c r="H4" s="115">
        <v>1.0699999999999999E-2</v>
      </c>
      <c r="I4" s="116">
        <v>4.1700000000000001E-2</v>
      </c>
      <c r="J4" s="114">
        <f>(1.6061/(1.6061-(I4/F4)))*(I4/F4)*1000000</f>
        <v>93.0234557568713</v>
      </c>
      <c r="K4" s="132">
        <v>444.3</v>
      </c>
      <c r="L4" s="132">
        <v>444.3</v>
      </c>
      <c r="M4" s="133">
        <v>3.04E-2</v>
      </c>
      <c r="N4" s="133">
        <v>1.09E-2</v>
      </c>
      <c r="O4" s="133">
        <v>4.1300000000000003E-2</v>
      </c>
      <c r="P4" s="117">
        <v>93</v>
      </c>
      <c r="Q4" s="118">
        <f>((M4-G4)/G4)*100</f>
        <v>-1.9354838709677413</v>
      </c>
      <c r="R4" s="118">
        <f>((N4-H4)/H4)*100</f>
        <v>1.869158878504678</v>
      </c>
      <c r="S4" s="118">
        <f>((O4-I4)/I4)*100</f>
        <v>-0.95923261390886716</v>
      </c>
      <c r="T4" s="118">
        <f>((P4-J4)/J4)*100</f>
        <v>-2.5214884440118743E-2</v>
      </c>
      <c r="U4" s="119"/>
      <c r="V4" s="120">
        <f t="shared" ref="V4:V49" si="1">$Q$167</f>
        <v>-3.3232229988131348</v>
      </c>
      <c r="W4" s="120">
        <f t="shared" ref="W4:W44" si="2">$Q$167-5</f>
        <v>-8.3232229988131348</v>
      </c>
      <c r="X4" s="120">
        <f t="shared" ref="X4:X44" si="3">$Q$167+5</f>
        <v>1.6767770011868652</v>
      </c>
      <c r="Y4" s="120">
        <f t="shared" ref="Y4:Y44" si="4">($Q$167-(3*$Q$170))</f>
        <v>-13.600903144374373</v>
      </c>
      <c r="Z4" s="120">
        <f t="shared" ref="Z4:Z44" si="5">($Q$167+(3*$Q$170))</f>
        <v>6.9544571467481031</v>
      </c>
      <c r="AA4" s="120">
        <f t="shared" ref="AA4:AA44" si="6">$R$167</f>
        <v>0.59186189889028962</v>
      </c>
      <c r="AB4" s="120">
        <f t="shared" ref="AB4:AB44" si="7">$R$167-5</f>
        <v>-4.40813810110971</v>
      </c>
      <c r="AC4" s="120">
        <f t="shared" ref="AC4:AC44" si="8">$R$167+5</f>
        <v>5.59186189889029</v>
      </c>
      <c r="AD4" s="120">
        <f t="shared" ref="AD4:AD44" si="9">($R$167-(3*$R$170))</f>
        <v>-11.086180917281567</v>
      </c>
      <c r="AE4" s="120">
        <f t="shared" ref="AE4:AE44" si="10">($R$167+(3*$R$170))</f>
        <v>12.269904715062147</v>
      </c>
      <c r="AF4" s="120">
        <f t="shared" ref="AF4:AF44" si="11">$S$167</f>
        <v>-3.1606371537208204</v>
      </c>
      <c r="AG4" s="120">
        <f t="shared" ref="AG4:AG44" si="12">$S$167-5</f>
        <v>-8.1606371537208204</v>
      </c>
      <c r="AH4" s="120">
        <f t="shared" ref="AH4:AH44" si="13">$S$167+5</f>
        <v>1.8393628462791796</v>
      </c>
      <c r="AI4" s="120">
        <f t="shared" ref="AI4:AI44" si="14">($S$167-(3*$S$170))</f>
        <v>-14.928728054682859</v>
      </c>
      <c r="AJ4" s="120">
        <f t="shared" ref="AJ4:AJ44" si="15">($S$167+(3*$S$170))</f>
        <v>8.6074537472412178</v>
      </c>
      <c r="AK4" s="120">
        <f t="shared" ref="AK4:AK44" si="16">$T$167</f>
        <v>-1.9591754760064231</v>
      </c>
      <c r="AL4" s="120">
        <f t="shared" ref="AL4:AL44" si="17">$T$167-5</f>
        <v>-6.9591754760064228</v>
      </c>
      <c r="AM4" s="120">
        <f t="shared" ref="AM4:AM44" si="18">$T$167+5</f>
        <v>3.0408245239935772</v>
      </c>
      <c r="AN4" s="120">
        <f t="shared" ref="AN4:AN44" si="19">($T$167-(3*$T$170))</f>
        <v>-14.670305115171695</v>
      </c>
      <c r="AO4" s="120">
        <f t="shared" ref="AO4:AO44" si="20">($T$167+(3*$T$170))</f>
        <v>10.751954163158848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8">
      <c r="A5" s="111" t="s">
        <v>34</v>
      </c>
      <c r="B5" s="112" t="s">
        <v>52</v>
      </c>
      <c r="C5" s="233" t="s">
        <v>118</v>
      </c>
      <c r="D5" s="113">
        <v>2</v>
      </c>
      <c r="E5" s="112">
        <v>447.23309999999998</v>
      </c>
      <c r="F5" s="114">
        <f t="shared" si="0"/>
        <v>447.29999999999995</v>
      </c>
      <c r="G5" s="115">
        <v>5.2299999999999999E-2</v>
      </c>
      <c r="H5" s="115">
        <v>1.46E-2</v>
      </c>
      <c r="I5" s="116">
        <v>6.6900000000000001E-2</v>
      </c>
      <c r="J5" s="114">
        <f t="shared" ref="J5:J68" si="21">(1.6061/(1.6061-(I5/F5)))*(I5/F5)*1000000</f>
        <v>149.57798004829542</v>
      </c>
      <c r="K5" s="134">
        <v>441.8</v>
      </c>
      <c r="L5" s="134">
        <v>441.9</v>
      </c>
      <c r="M5" s="135">
        <v>4.9799999999999997E-2</v>
      </c>
      <c r="N5" s="135">
        <v>1.7399999999999999E-2</v>
      </c>
      <c r="O5" s="135">
        <v>6.7199999999999996E-2</v>
      </c>
      <c r="P5" s="121">
        <v>152</v>
      </c>
      <c r="Q5" s="118">
        <f t="shared" ref="Q5:Q68" si="22">((M5-G5)/G5)*100</f>
        <v>-4.7801147227533498</v>
      </c>
      <c r="R5" s="118">
        <f t="shared" ref="R5:R68" si="23">((N5-H5)/H5)*100</f>
        <v>19.178082191780813</v>
      </c>
      <c r="S5" s="118">
        <f t="shared" ref="S5:S68" si="24">((O5-I5)/I5)*100</f>
        <v>0.44843049327353468</v>
      </c>
      <c r="T5" s="118">
        <f t="shared" ref="T5:T68" si="25">((P5-J5)/J5)*100</f>
        <v>1.6192356327599609</v>
      </c>
      <c r="U5" s="119"/>
      <c r="V5" s="120">
        <f t="shared" si="1"/>
        <v>-3.3232229988131348</v>
      </c>
      <c r="W5" s="120">
        <f t="shared" si="2"/>
        <v>-8.3232229988131348</v>
      </c>
      <c r="X5" s="120">
        <f t="shared" si="3"/>
        <v>1.6767770011868652</v>
      </c>
      <c r="Y5" s="120">
        <f t="shared" si="4"/>
        <v>-13.600903144374373</v>
      </c>
      <c r="Z5" s="120">
        <f t="shared" si="5"/>
        <v>6.9544571467481031</v>
      </c>
      <c r="AA5" s="120">
        <f t="shared" si="6"/>
        <v>0.59186189889028962</v>
      </c>
      <c r="AB5" s="120">
        <f t="shared" si="7"/>
        <v>-4.40813810110971</v>
      </c>
      <c r="AC5" s="120">
        <f t="shared" si="8"/>
        <v>5.59186189889029</v>
      </c>
      <c r="AD5" s="120">
        <f t="shared" si="9"/>
        <v>-11.086180917281567</v>
      </c>
      <c r="AE5" s="120">
        <f t="shared" si="10"/>
        <v>12.269904715062147</v>
      </c>
      <c r="AF5" s="120">
        <f t="shared" si="11"/>
        <v>-3.1606371537208204</v>
      </c>
      <c r="AG5" s="120">
        <f t="shared" si="12"/>
        <v>-8.1606371537208204</v>
      </c>
      <c r="AH5" s="120">
        <f t="shared" si="13"/>
        <v>1.8393628462791796</v>
      </c>
      <c r="AI5" s="120">
        <f t="shared" si="14"/>
        <v>-14.928728054682859</v>
      </c>
      <c r="AJ5" s="120">
        <f t="shared" si="15"/>
        <v>8.6074537472412178</v>
      </c>
      <c r="AK5" s="120">
        <f t="shared" si="16"/>
        <v>-1.9591754760064231</v>
      </c>
      <c r="AL5" s="120">
        <f t="shared" si="17"/>
        <v>-6.9591754760064228</v>
      </c>
      <c r="AM5" s="120">
        <f t="shared" si="18"/>
        <v>3.0408245239935772</v>
      </c>
      <c r="AN5" s="120">
        <f t="shared" si="19"/>
        <v>-14.670305115171695</v>
      </c>
      <c r="AO5" s="120">
        <f t="shared" si="20"/>
        <v>10.751954163158848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8">
      <c r="A6" s="111" t="s">
        <v>34</v>
      </c>
      <c r="B6" s="112" t="s">
        <v>52</v>
      </c>
      <c r="C6" s="233" t="s">
        <v>133</v>
      </c>
      <c r="D6" s="113">
        <v>3</v>
      </c>
      <c r="E6" s="112">
        <v>448.46839999999997</v>
      </c>
      <c r="F6" s="114">
        <f t="shared" si="0"/>
        <v>448.59999999999997</v>
      </c>
      <c r="G6" s="115">
        <v>0.10050000000000001</v>
      </c>
      <c r="H6" s="115">
        <v>3.1099999999999999E-2</v>
      </c>
      <c r="I6" s="116">
        <v>0.13159999999999999</v>
      </c>
      <c r="J6" s="114">
        <f t="shared" si="21"/>
        <v>293.41070301513599</v>
      </c>
      <c r="K6" s="134">
        <v>443.5</v>
      </c>
      <c r="L6" s="134">
        <v>443.6</v>
      </c>
      <c r="M6" s="135">
        <v>9.64E-2</v>
      </c>
      <c r="N6" s="135">
        <v>3.04E-2</v>
      </c>
      <c r="O6" s="135">
        <v>0.1268</v>
      </c>
      <c r="P6" s="121">
        <v>286</v>
      </c>
      <c r="Q6" s="118">
        <f t="shared" si="22"/>
        <v>-4.0796019900497571</v>
      </c>
      <c r="R6" s="118">
        <f t="shared" si="23"/>
        <v>-2.2508038585208978</v>
      </c>
      <c r="S6" s="118">
        <f t="shared" si="24"/>
        <v>-3.6474164133738594</v>
      </c>
      <c r="T6" s="118">
        <f t="shared" si="25"/>
        <v>-2.5257098459539504</v>
      </c>
      <c r="U6" s="119"/>
      <c r="V6" s="120">
        <f t="shared" si="1"/>
        <v>-3.3232229988131348</v>
      </c>
      <c r="W6" s="120">
        <f t="shared" si="2"/>
        <v>-8.3232229988131348</v>
      </c>
      <c r="X6" s="120">
        <f t="shared" si="3"/>
        <v>1.6767770011868652</v>
      </c>
      <c r="Y6" s="120">
        <f t="shared" si="4"/>
        <v>-13.600903144374373</v>
      </c>
      <c r="Z6" s="120">
        <f t="shared" si="5"/>
        <v>6.9544571467481031</v>
      </c>
      <c r="AA6" s="120">
        <f t="shared" si="6"/>
        <v>0.59186189889028962</v>
      </c>
      <c r="AB6" s="120">
        <f t="shared" si="7"/>
        <v>-4.40813810110971</v>
      </c>
      <c r="AC6" s="120">
        <f t="shared" si="8"/>
        <v>5.59186189889029</v>
      </c>
      <c r="AD6" s="120">
        <f t="shared" si="9"/>
        <v>-11.086180917281567</v>
      </c>
      <c r="AE6" s="120">
        <f t="shared" si="10"/>
        <v>12.269904715062147</v>
      </c>
      <c r="AF6" s="120">
        <f t="shared" si="11"/>
        <v>-3.1606371537208204</v>
      </c>
      <c r="AG6" s="120">
        <f t="shared" si="12"/>
        <v>-8.1606371537208204</v>
      </c>
      <c r="AH6" s="120">
        <f t="shared" si="13"/>
        <v>1.8393628462791796</v>
      </c>
      <c r="AI6" s="120">
        <f t="shared" si="14"/>
        <v>-14.928728054682859</v>
      </c>
      <c r="AJ6" s="120">
        <f t="shared" si="15"/>
        <v>8.6074537472412178</v>
      </c>
      <c r="AK6" s="120">
        <f t="shared" si="16"/>
        <v>-1.9591754760064231</v>
      </c>
      <c r="AL6" s="120">
        <f t="shared" si="17"/>
        <v>-6.9591754760064228</v>
      </c>
      <c r="AM6" s="120">
        <f t="shared" si="18"/>
        <v>3.0408245239935772</v>
      </c>
      <c r="AN6" s="120">
        <f t="shared" si="19"/>
        <v>-14.670305115171695</v>
      </c>
      <c r="AO6" s="120">
        <f t="shared" si="20"/>
        <v>10.751954163158848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</row>
    <row r="7" spans="1:128">
      <c r="A7" s="111" t="s">
        <v>34</v>
      </c>
      <c r="B7" s="112" t="s">
        <v>52</v>
      </c>
      <c r="C7" s="233" t="s">
        <v>132</v>
      </c>
      <c r="D7" s="113">
        <v>4</v>
      </c>
      <c r="E7" s="112">
        <v>447.39540000000005</v>
      </c>
      <c r="F7" s="114">
        <f t="shared" si="0"/>
        <v>447.70000000000005</v>
      </c>
      <c r="G7" s="115">
        <v>0.25440000000000002</v>
      </c>
      <c r="H7" s="115">
        <v>5.0200000000000002E-2</v>
      </c>
      <c r="I7" s="116">
        <v>0.30460000000000004</v>
      </c>
      <c r="J7" s="114">
        <f t="shared" si="21"/>
        <v>680.6546515149704</v>
      </c>
      <c r="K7" s="134">
        <v>443.6</v>
      </c>
      <c r="L7" s="134">
        <v>443.9</v>
      </c>
      <c r="M7" s="135">
        <v>0.24049999999999999</v>
      </c>
      <c r="N7" s="135">
        <v>5.5500000000000001E-2</v>
      </c>
      <c r="O7" s="135">
        <v>0.29599999999999999</v>
      </c>
      <c r="P7" s="121">
        <v>667</v>
      </c>
      <c r="Q7" s="118">
        <f t="shared" si="22"/>
        <v>-5.4638364779874307</v>
      </c>
      <c r="R7" s="118">
        <f t="shared" si="23"/>
        <v>10.557768924302787</v>
      </c>
      <c r="S7" s="118">
        <f t="shared" si="24"/>
        <v>-2.8233749179251646</v>
      </c>
      <c r="T7" s="118">
        <f t="shared" si="25"/>
        <v>-2.0061056638015313</v>
      </c>
      <c r="U7" s="119"/>
      <c r="V7" s="120">
        <f t="shared" si="1"/>
        <v>-3.3232229988131348</v>
      </c>
      <c r="W7" s="120">
        <f t="shared" si="2"/>
        <v>-8.3232229988131348</v>
      </c>
      <c r="X7" s="120">
        <f t="shared" si="3"/>
        <v>1.6767770011868652</v>
      </c>
      <c r="Y7" s="120">
        <f t="shared" si="4"/>
        <v>-13.600903144374373</v>
      </c>
      <c r="Z7" s="120">
        <f t="shared" si="5"/>
        <v>6.9544571467481031</v>
      </c>
      <c r="AA7" s="120">
        <f t="shared" si="6"/>
        <v>0.59186189889028962</v>
      </c>
      <c r="AB7" s="120">
        <f t="shared" si="7"/>
        <v>-4.40813810110971</v>
      </c>
      <c r="AC7" s="120">
        <f t="shared" si="8"/>
        <v>5.59186189889029</v>
      </c>
      <c r="AD7" s="120">
        <f t="shared" si="9"/>
        <v>-11.086180917281567</v>
      </c>
      <c r="AE7" s="120">
        <f t="shared" si="10"/>
        <v>12.269904715062147</v>
      </c>
      <c r="AF7" s="120">
        <f t="shared" si="11"/>
        <v>-3.1606371537208204</v>
      </c>
      <c r="AG7" s="120">
        <f t="shared" si="12"/>
        <v>-8.1606371537208204</v>
      </c>
      <c r="AH7" s="120">
        <f t="shared" si="13"/>
        <v>1.8393628462791796</v>
      </c>
      <c r="AI7" s="120">
        <f t="shared" si="14"/>
        <v>-14.928728054682859</v>
      </c>
      <c r="AJ7" s="120">
        <f t="shared" si="15"/>
        <v>8.6074537472412178</v>
      </c>
      <c r="AK7" s="120">
        <f t="shared" si="16"/>
        <v>-1.9591754760064231</v>
      </c>
      <c r="AL7" s="120">
        <f t="shared" si="17"/>
        <v>-6.9591754760064228</v>
      </c>
      <c r="AM7" s="120">
        <f t="shared" si="18"/>
        <v>3.0408245239935772</v>
      </c>
      <c r="AN7" s="120">
        <f t="shared" si="19"/>
        <v>-14.670305115171695</v>
      </c>
      <c r="AO7" s="120">
        <f t="shared" si="20"/>
        <v>10.751954163158848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</row>
    <row r="8" spans="1:128">
      <c r="A8" s="111" t="s">
        <v>34</v>
      </c>
      <c r="B8" s="112" t="s">
        <v>52</v>
      </c>
      <c r="C8" s="233" t="s">
        <v>118</v>
      </c>
      <c r="D8" s="113">
        <v>5</v>
      </c>
      <c r="E8" s="112">
        <v>446.77179999999998</v>
      </c>
      <c r="F8" s="114">
        <f t="shared" si="0"/>
        <v>447.4</v>
      </c>
      <c r="G8" s="115">
        <v>0.50490000000000002</v>
      </c>
      <c r="H8" s="115">
        <v>0.12330000000000001</v>
      </c>
      <c r="I8" s="116">
        <v>0.62819999999999998</v>
      </c>
      <c r="J8" s="114">
        <f t="shared" si="21"/>
        <v>1405.3412527219857</v>
      </c>
      <c r="K8" s="134">
        <v>439.7</v>
      </c>
      <c r="L8" s="134">
        <v>440.3</v>
      </c>
      <c r="M8" s="135">
        <v>0.4788</v>
      </c>
      <c r="N8" s="135">
        <v>0.12690000000000001</v>
      </c>
      <c r="O8" s="135">
        <v>0.60570000000000002</v>
      </c>
      <c r="P8" s="121">
        <v>1377</v>
      </c>
      <c r="Q8" s="118">
        <f t="shared" si="22"/>
        <v>-5.1693404634581128</v>
      </c>
      <c r="R8" s="118">
        <f t="shared" si="23"/>
        <v>2.9197080291970852</v>
      </c>
      <c r="S8" s="118">
        <f t="shared" si="24"/>
        <v>-3.5816618911174727</v>
      </c>
      <c r="T8" s="118">
        <f t="shared" si="25"/>
        <v>-2.0166811916388236</v>
      </c>
      <c r="U8" s="119"/>
      <c r="V8" s="120">
        <f t="shared" si="1"/>
        <v>-3.3232229988131348</v>
      </c>
      <c r="W8" s="120">
        <f t="shared" si="2"/>
        <v>-8.3232229988131348</v>
      </c>
      <c r="X8" s="120">
        <f t="shared" si="3"/>
        <v>1.6767770011868652</v>
      </c>
      <c r="Y8" s="120">
        <f t="shared" si="4"/>
        <v>-13.600903144374373</v>
      </c>
      <c r="Z8" s="120">
        <f t="shared" si="5"/>
        <v>6.9544571467481031</v>
      </c>
      <c r="AA8" s="120">
        <f t="shared" si="6"/>
        <v>0.59186189889028962</v>
      </c>
      <c r="AB8" s="120">
        <f t="shared" si="7"/>
        <v>-4.40813810110971</v>
      </c>
      <c r="AC8" s="120">
        <f t="shared" si="8"/>
        <v>5.59186189889029</v>
      </c>
      <c r="AD8" s="120">
        <f t="shared" si="9"/>
        <v>-11.086180917281567</v>
      </c>
      <c r="AE8" s="120">
        <f t="shared" si="10"/>
        <v>12.269904715062147</v>
      </c>
      <c r="AF8" s="120">
        <f t="shared" si="11"/>
        <v>-3.1606371537208204</v>
      </c>
      <c r="AG8" s="120">
        <f t="shared" si="12"/>
        <v>-8.1606371537208204</v>
      </c>
      <c r="AH8" s="120">
        <f t="shared" si="13"/>
        <v>1.8393628462791796</v>
      </c>
      <c r="AI8" s="120">
        <f t="shared" si="14"/>
        <v>-14.928728054682859</v>
      </c>
      <c r="AJ8" s="120">
        <f t="shared" si="15"/>
        <v>8.6074537472412178</v>
      </c>
      <c r="AK8" s="120">
        <f t="shared" si="16"/>
        <v>-1.9591754760064231</v>
      </c>
      <c r="AL8" s="120">
        <f t="shared" si="17"/>
        <v>-6.9591754760064228</v>
      </c>
      <c r="AM8" s="120">
        <f t="shared" si="18"/>
        <v>3.0408245239935772</v>
      </c>
      <c r="AN8" s="120">
        <f t="shared" si="19"/>
        <v>-14.670305115171695</v>
      </c>
      <c r="AO8" s="120">
        <f t="shared" si="20"/>
        <v>10.751954163158848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</row>
    <row r="9" spans="1:128">
      <c r="A9" s="111" t="s">
        <v>34</v>
      </c>
      <c r="B9" s="112" t="s">
        <v>52</v>
      </c>
      <c r="C9" s="233" t="s">
        <v>133</v>
      </c>
      <c r="D9" s="113">
        <v>6</v>
      </c>
      <c r="E9" s="112">
        <v>447.09879999999998</v>
      </c>
      <c r="F9" s="114">
        <f t="shared" si="0"/>
        <v>447.99999999999994</v>
      </c>
      <c r="G9" s="115">
        <v>0.751</v>
      </c>
      <c r="H9" s="115">
        <v>0.1502</v>
      </c>
      <c r="I9" s="116">
        <v>0.9012</v>
      </c>
      <c r="J9" s="114">
        <f t="shared" si="21"/>
        <v>2014.1297989122661</v>
      </c>
      <c r="K9" s="134">
        <v>443.9</v>
      </c>
      <c r="L9" s="134">
        <v>444.8</v>
      </c>
      <c r="M9" s="135">
        <v>0.74329999999999996</v>
      </c>
      <c r="N9" s="135">
        <v>0.15670000000000001</v>
      </c>
      <c r="O9" s="135">
        <v>0.9</v>
      </c>
      <c r="P9" s="121">
        <v>2026</v>
      </c>
      <c r="Q9" s="118">
        <f t="shared" si="22"/>
        <v>-1.0252996005326285</v>
      </c>
      <c r="R9" s="118">
        <f t="shared" si="23"/>
        <v>4.3275632490013347</v>
      </c>
      <c r="S9" s="118">
        <f t="shared" si="24"/>
        <v>-0.1331557922769617</v>
      </c>
      <c r="T9" s="118">
        <f t="shared" si="25"/>
        <v>0.58934638145686657</v>
      </c>
      <c r="U9" s="119"/>
      <c r="V9" s="120">
        <f t="shared" si="1"/>
        <v>-3.3232229988131348</v>
      </c>
      <c r="W9" s="120">
        <f t="shared" si="2"/>
        <v>-8.3232229988131348</v>
      </c>
      <c r="X9" s="120">
        <f t="shared" si="3"/>
        <v>1.6767770011868652</v>
      </c>
      <c r="Y9" s="120">
        <f t="shared" si="4"/>
        <v>-13.600903144374373</v>
      </c>
      <c r="Z9" s="120">
        <f t="shared" si="5"/>
        <v>6.9544571467481031</v>
      </c>
      <c r="AA9" s="120">
        <f t="shared" si="6"/>
        <v>0.59186189889028962</v>
      </c>
      <c r="AB9" s="120">
        <f t="shared" si="7"/>
        <v>-4.40813810110971</v>
      </c>
      <c r="AC9" s="120">
        <f t="shared" si="8"/>
        <v>5.59186189889029</v>
      </c>
      <c r="AD9" s="120">
        <f t="shared" si="9"/>
        <v>-11.086180917281567</v>
      </c>
      <c r="AE9" s="120">
        <f t="shared" si="10"/>
        <v>12.269904715062147</v>
      </c>
      <c r="AF9" s="120">
        <f t="shared" si="11"/>
        <v>-3.1606371537208204</v>
      </c>
      <c r="AG9" s="120">
        <f t="shared" si="12"/>
        <v>-8.1606371537208204</v>
      </c>
      <c r="AH9" s="120">
        <f t="shared" si="13"/>
        <v>1.8393628462791796</v>
      </c>
      <c r="AI9" s="120">
        <f t="shared" si="14"/>
        <v>-14.928728054682859</v>
      </c>
      <c r="AJ9" s="120">
        <f t="shared" si="15"/>
        <v>8.6074537472412178</v>
      </c>
      <c r="AK9" s="120">
        <f t="shared" si="16"/>
        <v>-1.9591754760064231</v>
      </c>
      <c r="AL9" s="120">
        <f t="shared" si="17"/>
        <v>-6.9591754760064228</v>
      </c>
      <c r="AM9" s="120">
        <f t="shared" si="18"/>
        <v>3.0408245239935772</v>
      </c>
      <c r="AN9" s="120">
        <f t="shared" si="19"/>
        <v>-14.670305115171695</v>
      </c>
      <c r="AO9" s="120">
        <f t="shared" si="20"/>
        <v>10.751954163158848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>
      <c r="A10" s="111" t="s">
        <v>34</v>
      </c>
      <c r="B10" s="112" t="s">
        <v>52</v>
      </c>
      <c r="C10" s="233" t="s">
        <v>132</v>
      </c>
      <c r="D10" s="113">
        <v>7</v>
      </c>
      <c r="E10" s="112">
        <v>446.79</v>
      </c>
      <c r="F10" s="114">
        <f t="shared" si="0"/>
        <v>448.7</v>
      </c>
      <c r="G10" s="115">
        <v>1.5049999999999999</v>
      </c>
      <c r="H10" s="115">
        <v>0.40500000000000003</v>
      </c>
      <c r="I10" s="116">
        <v>1.91</v>
      </c>
      <c r="J10" s="114">
        <f t="shared" si="21"/>
        <v>4268.0535727262159</v>
      </c>
      <c r="K10" s="134">
        <v>442.2</v>
      </c>
      <c r="L10" s="134">
        <v>444.1</v>
      </c>
      <c r="M10" s="135">
        <v>1.458</v>
      </c>
      <c r="N10" s="135">
        <v>0.41739999999999999</v>
      </c>
      <c r="O10" s="135">
        <v>1.8754</v>
      </c>
      <c r="P10" s="121">
        <v>4234</v>
      </c>
      <c r="Q10" s="118">
        <f t="shared" si="22"/>
        <v>-3.1229235880398627</v>
      </c>
      <c r="R10" s="118">
        <f t="shared" si="23"/>
        <v>3.0617283950617198</v>
      </c>
      <c r="S10" s="118">
        <f t="shared" si="24"/>
        <v>-1.8115183246073281</v>
      </c>
      <c r="T10" s="118">
        <f t="shared" si="25"/>
        <v>-0.79787125784515789</v>
      </c>
      <c r="U10" s="119"/>
      <c r="V10" s="120">
        <f t="shared" si="1"/>
        <v>-3.3232229988131348</v>
      </c>
      <c r="W10" s="120">
        <f t="shared" si="2"/>
        <v>-8.3232229988131348</v>
      </c>
      <c r="X10" s="120">
        <f t="shared" si="3"/>
        <v>1.6767770011868652</v>
      </c>
      <c r="Y10" s="120">
        <f t="shared" si="4"/>
        <v>-13.600903144374373</v>
      </c>
      <c r="Z10" s="120">
        <f t="shared" si="5"/>
        <v>6.9544571467481031</v>
      </c>
      <c r="AA10" s="120">
        <f t="shared" si="6"/>
        <v>0.59186189889028962</v>
      </c>
      <c r="AB10" s="120">
        <f t="shared" si="7"/>
        <v>-4.40813810110971</v>
      </c>
      <c r="AC10" s="120">
        <f t="shared" si="8"/>
        <v>5.59186189889029</v>
      </c>
      <c r="AD10" s="120">
        <f t="shared" si="9"/>
        <v>-11.086180917281567</v>
      </c>
      <c r="AE10" s="120">
        <f t="shared" si="10"/>
        <v>12.269904715062147</v>
      </c>
      <c r="AF10" s="120">
        <f t="shared" si="11"/>
        <v>-3.1606371537208204</v>
      </c>
      <c r="AG10" s="120">
        <f t="shared" si="12"/>
        <v>-8.1606371537208204</v>
      </c>
      <c r="AH10" s="120">
        <f t="shared" si="13"/>
        <v>1.8393628462791796</v>
      </c>
      <c r="AI10" s="120">
        <f t="shared" si="14"/>
        <v>-14.928728054682859</v>
      </c>
      <c r="AJ10" s="120">
        <f t="shared" si="15"/>
        <v>8.6074537472412178</v>
      </c>
      <c r="AK10" s="120">
        <f t="shared" si="16"/>
        <v>-1.9591754760064231</v>
      </c>
      <c r="AL10" s="120">
        <f t="shared" si="17"/>
        <v>-6.9591754760064228</v>
      </c>
      <c r="AM10" s="120">
        <f t="shared" si="18"/>
        <v>3.0408245239935772</v>
      </c>
      <c r="AN10" s="120">
        <f t="shared" si="19"/>
        <v>-14.670305115171695</v>
      </c>
      <c r="AO10" s="120">
        <f t="shared" si="20"/>
        <v>10.751954163158848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</row>
    <row r="11" spans="1:128">
      <c r="A11" s="111" t="s">
        <v>34</v>
      </c>
      <c r="B11" s="112" t="s">
        <v>52</v>
      </c>
      <c r="C11" s="233" t="s">
        <v>118</v>
      </c>
      <c r="D11" s="113">
        <v>8</v>
      </c>
      <c r="E11" s="112">
        <v>447.19900000000007</v>
      </c>
      <c r="F11" s="114">
        <f t="shared" si="0"/>
        <v>449.7000000000001</v>
      </c>
      <c r="G11" s="115">
        <v>2.0022000000000002</v>
      </c>
      <c r="H11" s="115">
        <v>0.49880000000000002</v>
      </c>
      <c r="I11" s="116">
        <v>2.5010000000000003</v>
      </c>
      <c r="J11" s="114">
        <f t="shared" si="21"/>
        <v>5580.8102556987669</v>
      </c>
      <c r="K11" s="134">
        <v>441.2</v>
      </c>
      <c r="L11" s="134">
        <v>443.7</v>
      </c>
      <c r="M11" s="135">
        <v>1.9675</v>
      </c>
      <c r="N11" s="135">
        <v>0.50290000000000001</v>
      </c>
      <c r="O11" s="135">
        <v>2.4704000000000002</v>
      </c>
      <c r="P11" s="121">
        <v>5587</v>
      </c>
      <c r="Q11" s="118">
        <f t="shared" si="22"/>
        <v>-1.733093597043261</v>
      </c>
      <c r="R11" s="118">
        <f t="shared" si="23"/>
        <v>0.8219727345629495</v>
      </c>
      <c r="S11" s="118">
        <f t="shared" si="24"/>
        <v>-1.2235105957617025</v>
      </c>
      <c r="T11" s="118">
        <f t="shared" si="25"/>
        <v>0.11091121212932306</v>
      </c>
      <c r="U11" s="119"/>
      <c r="V11" s="120">
        <f t="shared" si="1"/>
        <v>-3.3232229988131348</v>
      </c>
      <c r="W11" s="120">
        <f t="shared" si="2"/>
        <v>-8.3232229988131348</v>
      </c>
      <c r="X11" s="120">
        <f t="shared" si="3"/>
        <v>1.6767770011868652</v>
      </c>
      <c r="Y11" s="120">
        <f t="shared" si="4"/>
        <v>-13.600903144374373</v>
      </c>
      <c r="Z11" s="120">
        <f t="shared" si="5"/>
        <v>6.9544571467481031</v>
      </c>
      <c r="AA11" s="120">
        <f t="shared" si="6"/>
        <v>0.59186189889028962</v>
      </c>
      <c r="AB11" s="120">
        <f t="shared" si="7"/>
        <v>-4.40813810110971</v>
      </c>
      <c r="AC11" s="120">
        <f t="shared" si="8"/>
        <v>5.59186189889029</v>
      </c>
      <c r="AD11" s="120">
        <f t="shared" si="9"/>
        <v>-11.086180917281567</v>
      </c>
      <c r="AE11" s="120">
        <f t="shared" si="10"/>
        <v>12.269904715062147</v>
      </c>
      <c r="AF11" s="120">
        <f t="shared" si="11"/>
        <v>-3.1606371537208204</v>
      </c>
      <c r="AG11" s="120">
        <f t="shared" si="12"/>
        <v>-8.1606371537208204</v>
      </c>
      <c r="AH11" s="120">
        <f t="shared" si="13"/>
        <v>1.8393628462791796</v>
      </c>
      <c r="AI11" s="120">
        <f t="shared" si="14"/>
        <v>-14.928728054682859</v>
      </c>
      <c r="AJ11" s="120">
        <f t="shared" si="15"/>
        <v>8.6074537472412178</v>
      </c>
      <c r="AK11" s="120">
        <f t="shared" si="16"/>
        <v>-1.9591754760064231</v>
      </c>
      <c r="AL11" s="120">
        <f t="shared" si="17"/>
        <v>-6.9591754760064228</v>
      </c>
      <c r="AM11" s="120">
        <f t="shared" si="18"/>
        <v>3.0408245239935772</v>
      </c>
      <c r="AN11" s="120">
        <f t="shared" si="19"/>
        <v>-14.670305115171695</v>
      </c>
      <c r="AO11" s="120">
        <f t="shared" si="20"/>
        <v>10.751954163158848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</row>
    <row r="12" spans="1:128">
      <c r="A12" s="111" t="s">
        <v>34</v>
      </c>
      <c r="B12" s="112" t="s">
        <v>52</v>
      </c>
      <c r="C12" s="233" t="s">
        <v>133</v>
      </c>
      <c r="D12" s="113">
        <v>9</v>
      </c>
      <c r="E12" s="112">
        <v>448.24400000000003</v>
      </c>
      <c r="F12" s="114">
        <f t="shared" si="0"/>
        <v>451.5</v>
      </c>
      <c r="G12" s="115">
        <v>2.5028000000000001</v>
      </c>
      <c r="H12" s="115">
        <v>0.75319999999999998</v>
      </c>
      <c r="I12" s="116">
        <v>3.2560000000000002</v>
      </c>
      <c r="J12" s="114">
        <f t="shared" si="21"/>
        <v>7244.0434983799314</v>
      </c>
      <c r="K12" s="134">
        <v>440.5</v>
      </c>
      <c r="L12" s="134">
        <v>443.3</v>
      </c>
      <c r="M12" s="135">
        <v>2.0059999999999998</v>
      </c>
      <c r="N12" s="135">
        <v>0.75070000000000003</v>
      </c>
      <c r="O12" s="135">
        <v>2.7566999999999999</v>
      </c>
      <c r="P12" s="121">
        <v>6243</v>
      </c>
      <c r="Q12" s="118">
        <f t="shared" si="22"/>
        <v>-19.849768259549318</v>
      </c>
      <c r="R12" s="118">
        <f t="shared" si="23"/>
        <v>-0.33191715347848472</v>
      </c>
      <c r="S12" s="118">
        <f t="shared" si="24"/>
        <v>-15.334766584766593</v>
      </c>
      <c r="T12" s="118">
        <f t="shared" si="25"/>
        <v>-13.818849908946657</v>
      </c>
      <c r="U12" s="119"/>
      <c r="V12" s="120">
        <f t="shared" si="1"/>
        <v>-3.3232229988131348</v>
      </c>
      <c r="W12" s="120">
        <f t="shared" si="2"/>
        <v>-8.3232229988131348</v>
      </c>
      <c r="X12" s="120">
        <f t="shared" si="3"/>
        <v>1.6767770011868652</v>
      </c>
      <c r="Y12" s="120">
        <f t="shared" si="4"/>
        <v>-13.600903144374373</v>
      </c>
      <c r="Z12" s="120">
        <f t="shared" si="5"/>
        <v>6.9544571467481031</v>
      </c>
      <c r="AA12" s="120">
        <f t="shared" si="6"/>
        <v>0.59186189889028962</v>
      </c>
      <c r="AB12" s="120">
        <f t="shared" si="7"/>
        <v>-4.40813810110971</v>
      </c>
      <c r="AC12" s="120">
        <f t="shared" si="8"/>
        <v>5.59186189889029</v>
      </c>
      <c r="AD12" s="120">
        <f t="shared" si="9"/>
        <v>-11.086180917281567</v>
      </c>
      <c r="AE12" s="120">
        <f t="shared" si="10"/>
        <v>12.269904715062147</v>
      </c>
      <c r="AF12" s="120">
        <f t="shared" si="11"/>
        <v>-3.1606371537208204</v>
      </c>
      <c r="AG12" s="120">
        <f t="shared" si="12"/>
        <v>-8.1606371537208204</v>
      </c>
      <c r="AH12" s="120">
        <f t="shared" si="13"/>
        <v>1.8393628462791796</v>
      </c>
      <c r="AI12" s="120">
        <f t="shared" si="14"/>
        <v>-14.928728054682859</v>
      </c>
      <c r="AJ12" s="120">
        <f t="shared" si="15"/>
        <v>8.6074537472412178</v>
      </c>
      <c r="AK12" s="120">
        <f t="shared" si="16"/>
        <v>-1.9591754760064231</v>
      </c>
      <c r="AL12" s="120">
        <f t="shared" si="17"/>
        <v>-6.9591754760064228</v>
      </c>
      <c r="AM12" s="120">
        <f t="shared" si="18"/>
        <v>3.0408245239935772</v>
      </c>
      <c r="AN12" s="120">
        <f t="shared" si="19"/>
        <v>-14.670305115171695</v>
      </c>
      <c r="AO12" s="120">
        <f t="shared" si="20"/>
        <v>10.751954163158848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>
      <c r="A13" s="111" t="s">
        <v>108</v>
      </c>
      <c r="B13" s="112" t="s">
        <v>109</v>
      </c>
      <c r="C13" s="226" t="s">
        <v>117</v>
      </c>
      <c r="D13" s="113">
        <v>1</v>
      </c>
      <c r="E13" s="112">
        <v>447.35859999999997</v>
      </c>
      <c r="F13" s="114">
        <f t="shared" si="0"/>
        <v>447.4</v>
      </c>
      <c r="G13" s="115">
        <v>2.9899999999999999E-2</v>
      </c>
      <c r="H13" s="115">
        <v>1.15E-2</v>
      </c>
      <c r="I13" s="116">
        <v>4.1399999999999999E-2</v>
      </c>
      <c r="J13" s="114">
        <f t="shared" si="21"/>
        <v>92.539976257562444</v>
      </c>
      <c r="K13" s="136">
        <v>443.65999999999997</v>
      </c>
      <c r="L13" s="136">
        <v>443.7</v>
      </c>
      <c r="M13" s="228"/>
      <c r="N13" s="228"/>
      <c r="O13" s="137">
        <v>0.04</v>
      </c>
      <c r="P13" s="138">
        <v>90</v>
      </c>
      <c r="Q13" s="118"/>
      <c r="R13" s="118"/>
      <c r="S13" s="118">
        <f t="shared" si="24"/>
        <v>-3.3816425120772911</v>
      </c>
      <c r="T13" s="118">
        <f t="shared" si="25"/>
        <v>-2.7447340709198365</v>
      </c>
      <c r="U13" s="119"/>
      <c r="V13" s="120">
        <f t="shared" si="1"/>
        <v>-3.3232229988131348</v>
      </c>
      <c r="W13" s="120">
        <f t="shared" si="2"/>
        <v>-8.3232229988131348</v>
      </c>
      <c r="X13" s="120">
        <f t="shared" si="3"/>
        <v>1.6767770011868652</v>
      </c>
      <c r="Y13" s="120">
        <f t="shared" si="4"/>
        <v>-13.600903144374373</v>
      </c>
      <c r="Z13" s="120">
        <f t="shared" si="5"/>
        <v>6.9544571467481031</v>
      </c>
      <c r="AA13" s="120">
        <f t="shared" si="6"/>
        <v>0.59186189889028962</v>
      </c>
      <c r="AB13" s="120">
        <f t="shared" si="7"/>
        <v>-4.40813810110971</v>
      </c>
      <c r="AC13" s="120">
        <f t="shared" si="8"/>
        <v>5.59186189889029</v>
      </c>
      <c r="AD13" s="120">
        <f t="shared" si="9"/>
        <v>-11.086180917281567</v>
      </c>
      <c r="AE13" s="120">
        <f t="shared" si="10"/>
        <v>12.269904715062147</v>
      </c>
      <c r="AF13" s="120">
        <f t="shared" si="11"/>
        <v>-3.1606371537208204</v>
      </c>
      <c r="AG13" s="120">
        <f t="shared" si="12"/>
        <v>-8.1606371537208204</v>
      </c>
      <c r="AH13" s="120">
        <f t="shared" si="13"/>
        <v>1.8393628462791796</v>
      </c>
      <c r="AI13" s="120">
        <f t="shared" si="14"/>
        <v>-14.928728054682859</v>
      </c>
      <c r="AJ13" s="120">
        <f t="shared" si="15"/>
        <v>8.6074537472412178</v>
      </c>
      <c r="AK13" s="120">
        <f t="shared" si="16"/>
        <v>-1.9591754760064231</v>
      </c>
      <c r="AL13" s="120">
        <f t="shared" si="17"/>
        <v>-6.9591754760064228</v>
      </c>
      <c r="AM13" s="120">
        <f t="shared" si="18"/>
        <v>3.0408245239935772</v>
      </c>
      <c r="AN13" s="120">
        <f t="shared" si="19"/>
        <v>-14.670305115171695</v>
      </c>
      <c r="AO13" s="120">
        <f t="shared" si="20"/>
        <v>10.751954163158848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8">
      <c r="A14" s="111" t="s">
        <v>108</v>
      </c>
      <c r="B14" s="112" t="s">
        <v>109</v>
      </c>
      <c r="C14" s="226" t="s">
        <v>117</v>
      </c>
      <c r="D14" s="113">
        <v>2</v>
      </c>
      <c r="E14" s="112">
        <v>446.63400000000007</v>
      </c>
      <c r="F14" s="114">
        <f t="shared" si="0"/>
        <v>446.7000000000001</v>
      </c>
      <c r="G14" s="115">
        <v>5.0200000000000002E-2</v>
      </c>
      <c r="H14" s="115">
        <v>1.5800000000000002E-2</v>
      </c>
      <c r="I14" s="116">
        <v>6.6000000000000003E-2</v>
      </c>
      <c r="J14" s="114">
        <f t="shared" si="21"/>
        <v>147.76376114897278</v>
      </c>
      <c r="K14" s="136">
        <v>442.2364</v>
      </c>
      <c r="L14" s="139">
        <v>442.3</v>
      </c>
      <c r="M14" s="231"/>
      <c r="N14" s="228"/>
      <c r="O14" s="137">
        <v>6.3600000000000004E-2</v>
      </c>
      <c r="P14" s="138">
        <v>144</v>
      </c>
      <c r="Q14" s="118"/>
      <c r="R14" s="118"/>
      <c r="S14" s="118">
        <f t="shared" si="24"/>
        <v>-3.6363636363636354</v>
      </c>
      <c r="T14" s="118">
        <f t="shared" si="25"/>
        <v>-2.5471476360013732</v>
      </c>
      <c r="U14" s="119"/>
      <c r="V14" s="120">
        <f t="shared" si="1"/>
        <v>-3.3232229988131348</v>
      </c>
      <c r="W14" s="120">
        <f t="shared" si="2"/>
        <v>-8.3232229988131348</v>
      </c>
      <c r="X14" s="120">
        <f t="shared" si="3"/>
        <v>1.6767770011868652</v>
      </c>
      <c r="Y14" s="120">
        <f t="shared" si="4"/>
        <v>-13.600903144374373</v>
      </c>
      <c r="Z14" s="120">
        <f t="shared" si="5"/>
        <v>6.9544571467481031</v>
      </c>
      <c r="AA14" s="120">
        <f t="shared" si="6"/>
        <v>0.59186189889028962</v>
      </c>
      <c r="AB14" s="120">
        <f t="shared" si="7"/>
        <v>-4.40813810110971</v>
      </c>
      <c r="AC14" s="120">
        <f t="shared" si="8"/>
        <v>5.59186189889029</v>
      </c>
      <c r="AD14" s="120">
        <f t="shared" si="9"/>
        <v>-11.086180917281567</v>
      </c>
      <c r="AE14" s="120">
        <f t="shared" si="10"/>
        <v>12.269904715062147</v>
      </c>
      <c r="AF14" s="120">
        <f t="shared" si="11"/>
        <v>-3.1606371537208204</v>
      </c>
      <c r="AG14" s="120">
        <f t="shared" si="12"/>
        <v>-8.1606371537208204</v>
      </c>
      <c r="AH14" s="120">
        <f t="shared" si="13"/>
        <v>1.8393628462791796</v>
      </c>
      <c r="AI14" s="120">
        <f t="shared" si="14"/>
        <v>-14.928728054682859</v>
      </c>
      <c r="AJ14" s="120">
        <f t="shared" si="15"/>
        <v>8.6074537472412178</v>
      </c>
      <c r="AK14" s="120">
        <f t="shared" si="16"/>
        <v>-1.9591754760064231</v>
      </c>
      <c r="AL14" s="120">
        <f t="shared" si="17"/>
        <v>-6.9591754760064228</v>
      </c>
      <c r="AM14" s="120">
        <f t="shared" si="18"/>
        <v>3.0408245239935772</v>
      </c>
      <c r="AN14" s="120">
        <f t="shared" si="19"/>
        <v>-14.670305115171695</v>
      </c>
      <c r="AO14" s="120">
        <f t="shared" si="20"/>
        <v>10.751954163158848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</row>
    <row r="15" spans="1:128">
      <c r="A15" s="111" t="s">
        <v>108</v>
      </c>
      <c r="B15" s="112" t="s">
        <v>109</v>
      </c>
      <c r="C15" s="226" t="s">
        <v>117</v>
      </c>
      <c r="D15" s="113">
        <v>3</v>
      </c>
      <c r="E15" s="112">
        <v>446.36599999999999</v>
      </c>
      <c r="F15" s="114">
        <f t="shared" si="0"/>
        <v>446.5</v>
      </c>
      <c r="G15" s="115">
        <v>0.1027</v>
      </c>
      <c r="H15" s="115">
        <v>3.1300000000000001E-2</v>
      </c>
      <c r="I15" s="116">
        <v>0.13400000000000001</v>
      </c>
      <c r="J15" s="114">
        <f t="shared" si="21"/>
        <v>300.168070766433</v>
      </c>
      <c r="K15" s="136">
        <v>443.87240000000003</v>
      </c>
      <c r="L15" s="139">
        <v>444</v>
      </c>
      <c r="M15" s="231"/>
      <c r="N15" s="228"/>
      <c r="O15" s="137">
        <v>0.12759999999999999</v>
      </c>
      <c r="P15" s="138">
        <v>287</v>
      </c>
      <c r="Q15" s="118"/>
      <c r="R15" s="118"/>
      <c r="S15" s="118">
        <f t="shared" si="24"/>
        <v>-4.7761194029850875</v>
      </c>
      <c r="T15" s="118">
        <f t="shared" si="25"/>
        <v>-4.3868992237616613</v>
      </c>
      <c r="U15" s="119"/>
      <c r="V15" s="120">
        <f t="shared" si="1"/>
        <v>-3.3232229988131348</v>
      </c>
      <c r="W15" s="120">
        <f t="shared" si="2"/>
        <v>-8.3232229988131348</v>
      </c>
      <c r="X15" s="120">
        <f t="shared" si="3"/>
        <v>1.6767770011868652</v>
      </c>
      <c r="Y15" s="120">
        <f t="shared" si="4"/>
        <v>-13.600903144374373</v>
      </c>
      <c r="Z15" s="120">
        <f t="shared" si="5"/>
        <v>6.9544571467481031</v>
      </c>
      <c r="AA15" s="120">
        <f t="shared" si="6"/>
        <v>0.59186189889028962</v>
      </c>
      <c r="AB15" s="120">
        <f t="shared" si="7"/>
        <v>-4.40813810110971</v>
      </c>
      <c r="AC15" s="120">
        <f t="shared" si="8"/>
        <v>5.59186189889029</v>
      </c>
      <c r="AD15" s="120">
        <f t="shared" si="9"/>
        <v>-11.086180917281567</v>
      </c>
      <c r="AE15" s="120">
        <f t="shared" si="10"/>
        <v>12.269904715062147</v>
      </c>
      <c r="AF15" s="120">
        <f t="shared" si="11"/>
        <v>-3.1606371537208204</v>
      </c>
      <c r="AG15" s="120">
        <f t="shared" si="12"/>
        <v>-8.1606371537208204</v>
      </c>
      <c r="AH15" s="120">
        <f t="shared" si="13"/>
        <v>1.8393628462791796</v>
      </c>
      <c r="AI15" s="120">
        <f t="shared" si="14"/>
        <v>-14.928728054682859</v>
      </c>
      <c r="AJ15" s="120">
        <f t="shared" si="15"/>
        <v>8.6074537472412178</v>
      </c>
      <c r="AK15" s="120">
        <f t="shared" si="16"/>
        <v>-1.9591754760064231</v>
      </c>
      <c r="AL15" s="120">
        <f t="shared" si="17"/>
        <v>-6.9591754760064228</v>
      </c>
      <c r="AM15" s="120">
        <f t="shared" si="18"/>
        <v>3.0408245239935772</v>
      </c>
      <c r="AN15" s="120">
        <f t="shared" si="19"/>
        <v>-14.670305115171695</v>
      </c>
      <c r="AO15" s="120">
        <f t="shared" si="20"/>
        <v>10.751954163158848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</row>
    <row r="16" spans="1:128">
      <c r="A16" s="111" t="s">
        <v>108</v>
      </c>
      <c r="B16" s="112" t="s">
        <v>109</v>
      </c>
      <c r="C16" s="226" t="s">
        <v>117</v>
      </c>
      <c r="D16" s="113">
        <v>4</v>
      </c>
      <c r="E16" s="112">
        <v>447.09309999999999</v>
      </c>
      <c r="F16" s="114">
        <f t="shared" si="0"/>
        <v>447.40000000000003</v>
      </c>
      <c r="G16" s="115">
        <v>0.25580000000000003</v>
      </c>
      <c r="H16" s="115">
        <v>5.11E-2</v>
      </c>
      <c r="I16" s="116">
        <v>0.30690000000000001</v>
      </c>
      <c r="J16" s="114">
        <f t="shared" si="21"/>
        <v>686.25644305066066</v>
      </c>
      <c r="K16" s="136">
        <v>439.90460000000002</v>
      </c>
      <c r="L16" s="139">
        <v>440.2</v>
      </c>
      <c r="M16" s="137">
        <v>0.2389</v>
      </c>
      <c r="N16" s="137">
        <v>5.6500000000000002E-2</v>
      </c>
      <c r="O16" s="137">
        <v>0.2954</v>
      </c>
      <c r="P16" s="138">
        <v>671</v>
      </c>
      <c r="Q16" s="118">
        <f t="shared" si="22"/>
        <v>-6.6067240031274528</v>
      </c>
      <c r="R16" s="118">
        <f t="shared" si="23"/>
        <v>10.567514677103722</v>
      </c>
      <c r="S16" s="118">
        <f t="shared" si="24"/>
        <v>-3.7471489084392342</v>
      </c>
      <c r="T16" s="118">
        <f t="shared" si="25"/>
        <v>-2.2231402277026646</v>
      </c>
      <c r="U16" s="119"/>
      <c r="V16" s="120">
        <f t="shared" si="1"/>
        <v>-3.3232229988131348</v>
      </c>
      <c r="W16" s="120">
        <f t="shared" si="2"/>
        <v>-8.3232229988131348</v>
      </c>
      <c r="X16" s="120">
        <f t="shared" si="3"/>
        <v>1.6767770011868652</v>
      </c>
      <c r="Y16" s="120">
        <f t="shared" si="4"/>
        <v>-13.600903144374373</v>
      </c>
      <c r="Z16" s="120">
        <f t="shared" si="5"/>
        <v>6.9544571467481031</v>
      </c>
      <c r="AA16" s="120">
        <f t="shared" si="6"/>
        <v>0.59186189889028962</v>
      </c>
      <c r="AB16" s="120">
        <f t="shared" si="7"/>
        <v>-4.40813810110971</v>
      </c>
      <c r="AC16" s="120">
        <f t="shared" si="8"/>
        <v>5.59186189889029</v>
      </c>
      <c r="AD16" s="120">
        <f t="shared" si="9"/>
        <v>-11.086180917281567</v>
      </c>
      <c r="AE16" s="120">
        <f t="shared" si="10"/>
        <v>12.269904715062147</v>
      </c>
      <c r="AF16" s="120">
        <f t="shared" si="11"/>
        <v>-3.1606371537208204</v>
      </c>
      <c r="AG16" s="120">
        <f t="shared" si="12"/>
        <v>-8.1606371537208204</v>
      </c>
      <c r="AH16" s="120">
        <f t="shared" si="13"/>
        <v>1.8393628462791796</v>
      </c>
      <c r="AI16" s="120">
        <f t="shared" si="14"/>
        <v>-14.928728054682859</v>
      </c>
      <c r="AJ16" s="120">
        <f t="shared" si="15"/>
        <v>8.6074537472412178</v>
      </c>
      <c r="AK16" s="120">
        <f t="shared" si="16"/>
        <v>-1.9591754760064231</v>
      </c>
      <c r="AL16" s="120">
        <f t="shared" si="17"/>
        <v>-6.9591754760064228</v>
      </c>
      <c r="AM16" s="120">
        <f t="shared" si="18"/>
        <v>3.0408245239935772</v>
      </c>
      <c r="AN16" s="120">
        <f t="shared" si="19"/>
        <v>-14.670305115171695</v>
      </c>
      <c r="AO16" s="120">
        <f t="shared" si="20"/>
        <v>10.751954163158848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1:128">
      <c r="A17" s="111" t="s">
        <v>108</v>
      </c>
      <c r="B17" s="112" t="s">
        <v>109</v>
      </c>
      <c r="C17" s="226" t="s">
        <v>117</v>
      </c>
      <c r="D17" s="113">
        <v>5</v>
      </c>
      <c r="E17" s="112">
        <v>446.87189999999998</v>
      </c>
      <c r="F17" s="114">
        <f t="shared" si="0"/>
        <v>447.5</v>
      </c>
      <c r="G17" s="115">
        <v>0.50249999999999995</v>
      </c>
      <c r="H17" s="115">
        <v>0.12559999999999999</v>
      </c>
      <c r="I17" s="116">
        <v>0.62809999999999988</v>
      </c>
      <c r="J17" s="114">
        <f t="shared" si="21"/>
        <v>1404.8030804552529</v>
      </c>
      <c r="K17" s="136">
        <v>431.69550000000004</v>
      </c>
      <c r="L17" s="139">
        <v>432.3</v>
      </c>
      <c r="M17" s="137">
        <v>0.4768</v>
      </c>
      <c r="N17" s="137">
        <v>0.12770000000000001</v>
      </c>
      <c r="O17" s="137">
        <v>0.60450000000000004</v>
      </c>
      <c r="P17" s="138">
        <v>1400</v>
      </c>
      <c r="Q17" s="118">
        <f t="shared" ref="Q17:Q33" si="26">((M17-G17)/G17)*100</f>
        <v>-5.114427860696507</v>
      </c>
      <c r="R17" s="118">
        <f t="shared" ref="R17:R33" si="27">((N17-H17)/H17)*100</f>
        <v>1.6719745222930085</v>
      </c>
      <c r="S17" s="118">
        <f t="shared" ref="S17:S33" si="28">((O17-I17)/I17)*100</f>
        <v>-3.7573634771532949</v>
      </c>
      <c r="T17" s="118">
        <f t="shared" ref="T17:T33" si="29">((P17-J17)/J17)*100</f>
        <v>-0.34190418017138818</v>
      </c>
      <c r="U17" s="119"/>
      <c r="V17" s="120">
        <f t="shared" si="1"/>
        <v>-3.3232229988131348</v>
      </c>
      <c r="W17" s="120">
        <f t="shared" si="2"/>
        <v>-8.3232229988131348</v>
      </c>
      <c r="X17" s="120">
        <f t="shared" si="3"/>
        <v>1.6767770011868652</v>
      </c>
      <c r="Y17" s="120">
        <f t="shared" si="4"/>
        <v>-13.600903144374373</v>
      </c>
      <c r="Z17" s="120">
        <f t="shared" si="5"/>
        <v>6.9544571467481031</v>
      </c>
      <c r="AA17" s="120">
        <f t="shared" si="6"/>
        <v>0.59186189889028962</v>
      </c>
      <c r="AB17" s="120">
        <f t="shared" si="7"/>
        <v>-4.40813810110971</v>
      </c>
      <c r="AC17" s="120">
        <f t="shared" si="8"/>
        <v>5.59186189889029</v>
      </c>
      <c r="AD17" s="120">
        <f t="shared" si="9"/>
        <v>-11.086180917281567</v>
      </c>
      <c r="AE17" s="120">
        <f t="shared" si="10"/>
        <v>12.269904715062147</v>
      </c>
      <c r="AF17" s="120">
        <f t="shared" si="11"/>
        <v>-3.1606371537208204</v>
      </c>
      <c r="AG17" s="120">
        <f t="shared" si="12"/>
        <v>-8.1606371537208204</v>
      </c>
      <c r="AH17" s="120">
        <f t="shared" si="13"/>
        <v>1.8393628462791796</v>
      </c>
      <c r="AI17" s="120">
        <f t="shared" si="14"/>
        <v>-14.928728054682859</v>
      </c>
      <c r="AJ17" s="120">
        <f t="shared" si="15"/>
        <v>8.6074537472412178</v>
      </c>
      <c r="AK17" s="120">
        <f t="shared" si="16"/>
        <v>-1.9591754760064231</v>
      </c>
      <c r="AL17" s="120">
        <f t="shared" si="17"/>
        <v>-6.9591754760064228</v>
      </c>
      <c r="AM17" s="120">
        <f t="shared" si="18"/>
        <v>3.0408245239935772</v>
      </c>
      <c r="AN17" s="120">
        <f t="shared" si="19"/>
        <v>-14.670305115171695</v>
      </c>
      <c r="AO17" s="120">
        <f t="shared" si="20"/>
        <v>10.751954163158848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1:128">
      <c r="A18" s="111" t="s">
        <v>108</v>
      </c>
      <c r="B18" s="112" t="s">
        <v>109</v>
      </c>
      <c r="C18" s="226" t="s">
        <v>117</v>
      </c>
      <c r="D18" s="113">
        <v>6</v>
      </c>
      <c r="E18" s="112">
        <v>446.79720000000003</v>
      </c>
      <c r="F18" s="114">
        <f t="shared" si="0"/>
        <v>447.70000000000005</v>
      </c>
      <c r="G18" s="115">
        <v>0.753</v>
      </c>
      <c r="H18" s="115">
        <v>0.14979999999999999</v>
      </c>
      <c r="I18" s="116">
        <v>0.90280000000000005</v>
      </c>
      <c r="J18" s="114">
        <f t="shared" si="21"/>
        <v>2019.063948878405</v>
      </c>
      <c r="K18" s="136">
        <v>441.4171</v>
      </c>
      <c r="L18" s="139">
        <v>442.3</v>
      </c>
      <c r="M18" s="137">
        <v>0.73209999999999997</v>
      </c>
      <c r="N18" s="137">
        <v>0.15079999999999999</v>
      </c>
      <c r="O18" s="137">
        <v>0.88290000000000002</v>
      </c>
      <c r="P18" s="138">
        <v>1999</v>
      </c>
      <c r="Q18" s="118">
        <f t="shared" si="26"/>
        <v>-2.7755644090305487</v>
      </c>
      <c r="R18" s="118">
        <f t="shared" si="27"/>
        <v>0.66755674232309814</v>
      </c>
      <c r="S18" s="118">
        <f t="shared" si="28"/>
        <v>-2.2042534337616337</v>
      </c>
      <c r="T18" s="118">
        <f t="shared" si="29"/>
        <v>-0.99372527995215543</v>
      </c>
      <c r="U18" s="119"/>
      <c r="V18" s="120">
        <f t="shared" si="1"/>
        <v>-3.3232229988131348</v>
      </c>
      <c r="W18" s="120">
        <f t="shared" si="2"/>
        <v>-8.3232229988131348</v>
      </c>
      <c r="X18" s="120">
        <f t="shared" si="3"/>
        <v>1.6767770011868652</v>
      </c>
      <c r="Y18" s="120">
        <f t="shared" si="4"/>
        <v>-13.600903144374373</v>
      </c>
      <c r="Z18" s="120">
        <f t="shared" si="5"/>
        <v>6.9544571467481031</v>
      </c>
      <c r="AA18" s="120">
        <f t="shared" si="6"/>
        <v>0.59186189889028962</v>
      </c>
      <c r="AB18" s="120">
        <f t="shared" si="7"/>
        <v>-4.40813810110971</v>
      </c>
      <c r="AC18" s="120">
        <f t="shared" si="8"/>
        <v>5.59186189889029</v>
      </c>
      <c r="AD18" s="120">
        <f t="shared" si="9"/>
        <v>-11.086180917281567</v>
      </c>
      <c r="AE18" s="120">
        <f t="shared" si="10"/>
        <v>12.269904715062147</v>
      </c>
      <c r="AF18" s="120">
        <f t="shared" si="11"/>
        <v>-3.1606371537208204</v>
      </c>
      <c r="AG18" s="120">
        <f t="shared" si="12"/>
        <v>-8.1606371537208204</v>
      </c>
      <c r="AH18" s="120">
        <f t="shared" si="13"/>
        <v>1.8393628462791796</v>
      </c>
      <c r="AI18" s="120">
        <f t="shared" si="14"/>
        <v>-14.928728054682859</v>
      </c>
      <c r="AJ18" s="120">
        <f t="shared" si="15"/>
        <v>8.6074537472412178</v>
      </c>
      <c r="AK18" s="120">
        <f t="shared" si="16"/>
        <v>-1.9591754760064231</v>
      </c>
      <c r="AL18" s="120">
        <f t="shared" si="17"/>
        <v>-6.9591754760064228</v>
      </c>
      <c r="AM18" s="120">
        <f t="shared" si="18"/>
        <v>3.0408245239935772</v>
      </c>
      <c r="AN18" s="120">
        <f t="shared" si="19"/>
        <v>-14.670305115171695</v>
      </c>
      <c r="AO18" s="120">
        <f t="shared" si="20"/>
        <v>10.751954163158848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1:128">
      <c r="A19" s="111" t="s">
        <v>108</v>
      </c>
      <c r="B19" s="112" t="s">
        <v>109</v>
      </c>
      <c r="C19" s="226" t="s">
        <v>117</v>
      </c>
      <c r="D19" s="113">
        <v>7</v>
      </c>
      <c r="E19" s="112">
        <v>447.49919999999997</v>
      </c>
      <c r="F19" s="114">
        <f t="shared" si="0"/>
        <v>449.4</v>
      </c>
      <c r="G19" s="115">
        <v>1.5005999999999999</v>
      </c>
      <c r="H19" s="115">
        <v>0.4002</v>
      </c>
      <c r="I19" s="116">
        <v>1.9007999999999998</v>
      </c>
      <c r="J19" s="114">
        <f t="shared" si="21"/>
        <v>4240.8076206643946</v>
      </c>
      <c r="K19" s="136">
        <v>439.39870000000002</v>
      </c>
      <c r="L19" s="139">
        <v>441.3</v>
      </c>
      <c r="M19" s="137">
        <v>1.4922</v>
      </c>
      <c r="N19" s="137">
        <v>0.40910000000000002</v>
      </c>
      <c r="O19" s="137">
        <v>1.9013</v>
      </c>
      <c r="P19" s="138">
        <v>4320</v>
      </c>
      <c r="Q19" s="118">
        <f t="shared" si="26"/>
        <v>-0.55977608956417191</v>
      </c>
      <c r="R19" s="118">
        <f t="shared" si="27"/>
        <v>2.2238880559720187</v>
      </c>
      <c r="S19" s="118">
        <f t="shared" si="28"/>
        <v>2.6304713804722591E-2</v>
      </c>
      <c r="T19" s="118">
        <f t="shared" si="29"/>
        <v>1.867389101776765</v>
      </c>
      <c r="U19" s="119"/>
      <c r="V19" s="120">
        <f t="shared" si="1"/>
        <v>-3.3232229988131348</v>
      </c>
      <c r="W19" s="120">
        <f t="shared" si="2"/>
        <v>-8.3232229988131348</v>
      </c>
      <c r="X19" s="120">
        <f t="shared" si="3"/>
        <v>1.6767770011868652</v>
      </c>
      <c r="Y19" s="120">
        <f t="shared" si="4"/>
        <v>-13.600903144374373</v>
      </c>
      <c r="Z19" s="120">
        <f t="shared" si="5"/>
        <v>6.9544571467481031</v>
      </c>
      <c r="AA19" s="120">
        <f t="shared" si="6"/>
        <v>0.59186189889028962</v>
      </c>
      <c r="AB19" s="120">
        <f t="shared" si="7"/>
        <v>-4.40813810110971</v>
      </c>
      <c r="AC19" s="120">
        <f t="shared" si="8"/>
        <v>5.59186189889029</v>
      </c>
      <c r="AD19" s="120">
        <f t="shared" si="9"/>
        <v>-11.086180917281567</v>
      </c>
      <c r="AE19" s="120">
        <f t="shared" si="10"/>
        <v>12.269904715062147</v>
      </c>
      <c r="AF19" s="120">
        <f t="shared" si="11"/>
        <v>-3.1606371537208204</v>
      </c>
      <c r="AG19" s="120">
        <f t="shared" si="12"/>
        <v>-8.1606371537208204</v>
      </c>
      <c r="AH19" s="120">
        <f t="shared" si="13"/>
        <v>1.8393628462791796</v>
      </c>
      <c r="AI19" s="120">
        <f t="shared" si="14"/>
        <v>-14.928728054682859</v>
      </c>
      <c r="AJ19" s="120">
        <f t="shared" si="15"/>
        <v>8.6074537472412178</v>
      </c>
      <c r="AK19" s="120">
        <f t="shared" si="16"/>
        <v>-1.9591754760064231</v>
      </c>
      <c r="AL19" s="120">
        <f t="shared" si="17"/>
        <v>-6.9591754760064228</v>
      </c>
      <c r="AM19" s="120">
        <f t="shared" si="18"/>
        <v>3.0408245239935772</v>
      </c>
      <c r="AN19" s="120">
        <f t="shared" si="19"/>
        <v>-14.670305115171695</v>
      </c>
      <c r="AO19" s="120">
        <f t="shared" si="20"/>
        <v>10.751954163158848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>
      <c r="A20" s="111" t="s">
        <v>108</v>
      </c>
      <c r="B20" s="112" t="s">
        <v>109</v>
      </c>
      <c r="C20" s="226" t="s">
        <v>117</v>
      </c>
      <c r="D20" s="113">
        <v>8</v>
      </c>
      <c r="E20" s="112">
        <v>447.28869999999995</v>
      </c>
      <c r="F20" s="114">
        <f t="shared" si="0"/>
        <v>449.79999999999995</v>
      </c>
      <c r="G20" s="115">
        <v>2.0043000000000002</v>
      </c>
      <c r="H20" s="115">
        <v>0.50700000000000001</v>
      </c>
      <c r="I20" s="116">
        <v>2.5113000000000003</v>
      </c>
      <c r="J20" s="114">
        <f t="shared" si="21"/>
        <v>5602.6239884048146</v>
      </c>
      <c r="K20" s="136">
        <v>441.27269999999999</v>
      </c>
      <c r="L20" s="139">
        <v>443.8</v>
      </c>
      <c r="M20" s="137">
        <v>2.0228000000000002</v>
      </c>
      <c r="N20" s="137">
        <v>0.50449999999999995</v>
      </c>
      <c r="O20" s="137">
        <v>2.5272999999999999</v>
      </c>
      <c r="P20" s="138">
        <v>5715</v>
      </c>
      <c r="Q20" s="118">
        <f t="shared" si="26"/>
        <v>0.92301551663922377</v>
      </c>
      <c r="R20" s="118">
        <f t="shared" si="27"/>
        <v>-0.49309664694281213</v>
      </c>
      <c r="S20" s="118">
        <f t="shared" si="28"/>
        <v>0.63712021662085649</v>
      </c>
      <c r="T20" s="118">
        <f t="shared" si="29"/>
        <v>2.0057746482319487</v>
      </c>
      <c r="U20" s="119"/>
      <c r="V20" s="120">
        <f t="shared" si="1"/>
        <v>-3.3232229988131348</v>
      </c>
      <c r="W20" s="120">
        <f t="shared" si="2"/>
        <v>-8.3232229988131348</v>
      </c>
      <c r="X20" s="120">
        <f t="shared" si="3"/>
        <v>1.6767770011868652</v>
      </c>
      <c r="Y20" s="120">
        <f t="shared" si="4"/>
        <v>-13.600903144374373</v>
      </c>
      <c r="Z20" s="120">
        <f t="shared" si="5"/>
        <v>6.9544571467481031</v>
      </c>
      <c r="AA20" s="120">
        <f t="shared" si="6"/>
        <v>0.59186189889028962</v>
      </c>
      <c r="AB20" s="120">
        <f t="shared" si="7"/>
        <v>-4.40813810110971</v>
      </c>
      <c r="AC20" s="120">
        <f t="shared" si="8"/>
        <v>5.59186189889029</v>
      </c>
      <c r="AD20" s="120">
        <f t="shared" si="9"/>
        <v>-11.086180917281567</v>
      </c>
      <c r="AE20" s="120">
        <f t="shared" si="10"/>
        <v>12.269904715062147</v>
      </c>
      <c r="AF20" s="120">
        <f t="shared" si="11"/>
        <v>-3.1606371537208204</v>
      </c>
      <c r="AG20" s="120">
        <f t="shared" si="12"/>
        <v>-8.1606371537208204</v>
      </c>
      <c r="AH20" s="120">
        <f t="shared" si="13"/>
        <v>1.8393628462791796</v>
      </c>
      <c r="AI20" s="120">
        <f t="shared" si="14"/>
        <v>-14.928728054682859</v>
      </c>
      <c r="AJ20" s="120">
        <f t="shared" si="15"/>
        <v>8.6074537472412178</v>
      </c>
      <c r="AK20" s="120">
        <f t="shared" si="16"/>
        <v>-1.9591754760064231</v>
      </c>
      <c r="AL20" s="120">
        <f t="shared" si="17"/>
        <v>-6.9591754760064228</v>
      </c>
      <c r="AM20" s="120">
        <f t="shared" si="18"/>
        <v>3.0408245239935772</v>
      </c>
      <c r="AN20" s="120">
        <f t="shared" si="19"/>
        <v>-14.670305115171695</v>
      </c>
      <c r="AO20" s="120">
        <f t="shared" si="20"/>
        <v>10.751954163158848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>
      <c r="A21" s="111" t="s">
        <v>108</v>
      </c>
      <c r="B21" s="112" t="s">
        <v>109</v>
      </c>
      <c r="C21" s="226" t="s">
        <v>117</v>
      </c>
      <c r="D21" s="113">
        <v>9</v>
      </c>
      <c r="E21" s="112">
        <v>447.14749999999998</v>
      </c>
      <c r="F21" s="114">
        <f t="shared" si="0"/>
        <v>450.4</v>
      </c>
      <c r="G21" s="115">
        <v>2.5024999999999999</v>
      </c>
      <c r="H21" s="115">
        <v>0.75</v>
      </c>
      <c r="I21" s="116">
        <v>3.2524999999999999</v>
      </c>
      <c r="J21" s="114">
        <f t="shared" si="21"/>
        <v>7253.974164897485</v>
      </c>
      <c r="K21" s="136">
        <v>441.96999999999997</v>
      </c>
      <c r="L21" s="139">
        <v>445.2</v>
      </c>
      <c r="M21" s="137">
        <v>2.4698000000000002</v>
      </c>
      <c r="N21" s="137">
        <v>0.76019999999999999</v>
      </c>
      <c r="O21" s="137">
        <v>3.23</v>
      </c>
      <c r="P21" s="138">
        <v>7288</v>
      </c>
      <c r="Q21" s="118">
        <f t="shared" si="26"/>
        <v>-1.3066933066932958</v>
      </c>
      <c r="R21" s="118">
        <f t="shared" si="27"/>
        <v>1.3599999999999981</v>
      </c>
      <c r="S21" s="118">
        <f t="shared" si="28"/>
        <v>-0.69177555726364226</v>
      </c>
      <c r="T21" s="118">
        <f t="shared" si="29"/>
        <v>0.46906474063787673</v>
      </c>
      <c r="U21" s="119"/>
      <c r="V21" s="120">
        <f t="shared" si="1"/>
        <v>-3.3232229988131348</v>
      </c>
      <c r="W21" s="120">
        <f t="shared" si="2"/>
        <v>-8.3232229988131348</v>
      </c>
      <c r="X21" s="120">
        <f t="shared" si="3"/>
        <v>1.6767770011868652</v>
      </c>
      <c r="Y21" s="120">
        <f t="shared" si="4"/>
        <v>-13.600903144374373</v>
      </c>
      <c r="Z21" s="120">
        <f t="shared" si="5"/>
        <v>6.9544571467481031</v>
      </c>
      <c r="AA21" s="120">
        <f t="shared" si="6"/>
        <v>0.59186189889028962</v>
      </c>
      <c r="AB21" s="120">
        <f t="shared" si="7"/>
        <v>-4.40813810110971</v>
      </c>
      <c r="AC21" s="120">
        <f t="shared" si="8"/>
        <v>5.59186189889029</v>
      </c>
      <c r="AD21" s="120">
        <f t="shared" si="9"/>
        <v>-11.086180917281567</v>
      </c>
      <c r="AE21" s="120">
        <f t="shared" si="10"/>
        <v>12.269904715062147</v>
      </c>
      <c r="AF21" s="120">
        <f t="shared" si="11"/>
        <v>-3.1606371537208204</v>
      </c>
      <c r="AG21" s="120">
        <f t="shared" si="12"/>
        <v>-8.1606371537208204</v>
      </c>
      <c r="AH21" s="120">
        <f t="shared" si="13"/>
        <v>1.8393628462791796</v>
      </c>
      <c r="AI21" s="120">
        <f t="shared" si="14"/>
        <v>-14.928728054682859</v>
      </c>
      <c r="AJ21" s="120">
        <f t="shared" si="15"/>
        <v>8.6074537472412178</v>
      </c>
      <c r="AK21" s="120">
        <f t="shared" si="16"/>
        <v>-1.9591754760064231</v>
      </c>
      <c r="AL21" s="120">
        <f t="shared" si="17"/>
        <v>-6.9591754760064228</v>
      </c>
      <c r="AM21" s="120">
        <f t="shared" si="18"/>
        <v>3.0408245239935772</v>
      </c>
      <c r="AN21" s="120">
        <f t="shared" si="19"/>
        <v>-14.670305115171695</v>
      </c>
      <c r="AO21" s="120">
        <f t="shared" si="20"/>
        <v>10.751954163158848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1:128">
      <c r="A22" s="111" t="s">
        <v>15</v>
      </c>
      <c r="B22" s="112" t="s">
        <v>53</v>
      </c>
      <c r="C22" s="226" t="s">
        <v>149</v>
      </c>
      <c r="D22" s="113">
        <v>1</v>
      </c>
      <c r="E22" s="112">
        <v>446.3578</v>
      </c>
      <c r="F22" s="114">
        <v>446.40000000000003</v>
      </c>
      <c r="G22" s="245">
        <v>3.2300000000000002E-2</v>
      </c>
      <c r="H22" s="245">
        <v>9.9000000000000008E-3</v>
      </c>
      <c r="I22" s="245">
        <v>4.2200000000000001E-2</v>
      </c>
      <c r="J22" s="114">
        <f t="shared" si="21"/>
        <v>94.539614722317168</v>
      </c>
      <c r="K22" s="243"/>
      <c r="L22" s="132">
        <v>443.6</v>
      </c>
      <c r="M22" s="133">
        <v>2.9899999999999999E-2</v>
      </c>
      <c r="N22" s="133">
        <v>1.04E-2</v>
      </c>
      <c r="O22" s="133">
        <v>4.0300000000000002E-2</v>
      </c>
      <c r="P22" s="117">
        <v>91</v>
      </c>
      <c r="Q22" s="118">
        <f t="shared" si="26"/>
        <v>-7.4303405572755494</v>
      </c>
      <c r="R22" s="118">
        <f t="shared" si="27"/>
        <v>5.0505050505050368</v>
      </c>
      <c r="S22" s="118">
        <f t="shared" si="28"/>
        <v>-4.5023696682464429</v>
      </c>
      <c r="T22" s="118">
        <f t="shared" si="29"/>
        <v>-3.7440545243533783</v>
      </c>
      <c r="U22" s="119"/>
      <c r="V22" s="120">
        <f t="shared" si="1"/>
        <v>-3.3232229988131348</v>
      </c>
      <c r="W22" s="120">
        <f t="shared" si="2"/>
        <v>-8.3232229988131348</v>
      </c>
      <c r="X22" s="120">
        <f t="shared" si="3"/>
        <v>1.6767770011868652</v>
      </c>
      <c r="Y22" s="120">
        <f t="shared" si="4"/>
        <v>-13.600903144374373</v>
      </c>
      <c r="Z22" s="120">
        <f t="shared" si="5"/>
        <v>6.9544571467481031</v>
      </c>
      <c r="AA22" s="120">
        <f t="shared" si="6"/>
        <v>0.59186189889028962</v>
      </c>
      <c r="AB22" s="120">
        <f t="shared" si="7"/>
        <v>-4.40813810110971</v>
      </c>
      <c r="AC22" s="120">
        <f t="shared" si="8"/>
        <v>5.59186189889029</v>
      </c>
      <c r="AD22" s="120">
        <f t="shared" si="9"/>
        <v>-11.086180917281567</v>
      </c>
      <c r="AE22" s="120">
        <f t="shared" si="10"/>
        <v>12.269904715062147</v>
      </c>
      <c r="AF22" s="120">
        <f t="shared" si="11"/>
        <v>-3.1606371537208204</v>
      </c>
      <c r="AG22" s="120">
        <f t="shared" si="12"/>
        <v>-8.1606371537208204</v>
      </c>
      <c r="AH22" s="120">
        <f t="shared" si="13"/>
        <v>1.8393628462791796</v>
      </c>
      <c r="AI22" s="120">
        <f t="shared" si="14"/>
        <v>-14.928728054682859</v>
      </c>
      <c r="AJ22" s="120">
        <f t="shared" si="15"/>
        <v>8.6074537472412178</v>
      </c>
      <c r="AK22" s="120">
        <f t="shared" si="16"/>
        <v>-1.9591754760064231</v>
      </c>
      <c r="AL22" s="120">
        <f t="shared" si="17"/>
        <v>-6.9591754760064228</v>
      </c>
      <c r="AM22" s="120">
        <f t="shared" si="18"/>
        <v>3.0408245239935772</v>
      </c>
      <c r="AN22" s="120">
        <f t="shared" si="19"/>
        <v>-14.670305115171695</v>
      </c>
      <c r="AO22" s="120">
        <f t="shared" si="20"/>
        <v>10.751954163158848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>
      <c r="A23" s="111" t="s">
        <v>15</v>
      </c>
      <c r="B23" s="112" t="s">
        <v>53</v>
      </c>
      <c r="C23" s="226" t="s">
        <v>149</v>
      </c>
      <c r="D23" s="113">
        <v>2</v>
      </c>
      <c r="E23" s="112">
        <v>445.23429999999996</v>
      </c>
      <c r="F23" s="114">
        <v>445.29999999999995</v>
      </c>
      <c r="G23" s="245">
        <v>5.0500000000000003E-2</v>
      </c>
      <c r="H23" s="245">
        <v>1.52E-2</v>
      </c>
      <c r="I23" s="245">
        <v>6.5700000000000008E-2</v>
      </c>
      <c r="J23" s="114">
        <f t="shared" si="21"/>
        <v>147.5545383925172</v>
      </c>
      <c r="K23" s="244"/>
      <c r="L23" s="134">
        <v>441</v>
      </c>
      <c r="M23" s="135">
        <v>4.7199999999999999E-2</v>
      </c>
      <c r="N23" s="135">
        <v>1.4200000000000001E-2</v>
      </c>
      <c r="O23" s="135">
        <v>6.1400000000000003E-2</v>
      </c>
      <c r="P23" s="121">
        <v>139</v>
      </c>
      <c r="Q23" s="118">
        <f t="shared" si="26"/>
        <v>-6.5346534653465431</v>
      </c>
      <c r="R23" s="118">
        <f t="shared" si="27"/>
        <v>-6.5789473684210469</v>
      </c>
      <c r="S23" s="118">
        <f t="shared" si="28"/>
        <v>-6.5449010654490172</v>
      </c>
      <c r="T23" s="118">
        <f t="shared" si="29"/>
        <v>-5.7975433935897289</v>
      </c>
      <c r="U23" s="119"/>
      <c r="V23" s="120">
        <f t="shared" si="1"/>
        <v>-3.3232229988131348</v>
      </c>
      <c r="W23" s="120">
        <f t="shared" si="2"/>
        <v>-8.3232229988131348</v>
      </c>
      <c r="X23" s="120">
        <f t="shared" si="3"/>
        <v>1.6767770011868652</v>
      </c>
      <c r="Y23" s="120">
        <f t="shared" si="4"/>
        <v>-13.600903144374373</v>
      </c>
      <c r="Z23" s="120">
        <f t="shared" si="5"/>
        <v>6.9544571467481031</v>
      </c>
      <c r="AA23" s="120">
        <f t="shared" si="6"/>
        <v>0.59186189889028962</v>
      </c>
      <c r="AB23" s="120">
        <f t="shared" si="7"/>
        <v>-4.40813810110971</v>
      </c>
      <c r="AC23" s="120">
        <f t="shared" si="8"/>
        <v>5.59186189889029</v>
      </c>
      <c r="AD23" s="120">
        <f t="shared" si="9"/>
        <v>-11.086180917281567</v>
      </c>
      <c r="AE23" s="120">
        <f t="shared" si="10"/>
        <v>12.269904715062147</v>
      </c>
      <c r="AF23" s="120">
        <f t="shared" si="11"/>
        <v>-3.1606371537208204</v>
      </c>
      <c r="AG23" s="120">
        <f t="shared" si="12"/>
        <v>-8.1606371537208204</v>
      </c>
      <c r="AH23" s="120">
        <f t="shared" si="13"/>
        <v>1.8393628462791796</v>
      </c>
      <c r="AI23" s="120">
        <f t="shared" si="14"/>
        <v>-14.928728054682859</v>
      </c>
      <c r="AJ23" s="120">
        <f t="shared" si="15"/>
        <v>8.6074537472412178</v>
      </c>
      <c r="AK23" s="120">
        <f t="shared" si="16"/>
        <v>-1.9591754760064231</v>
      </c>
      <c r="AL23" s="120">
        <f t="shared" si="17"/>
        <v>-6.9591754760064228</v>
      </c>
      <c r="AM23" s="120">
        <f t="shared" si="18"/>
        <v>3.0408245239935772</v>
      </c>
      <c r="AN23" s="120">
        <f t="shared" si="19"/>
        <v>-14.670305115171695</v>
      </c>
      <c r="AO23" s="120">
        <f t="shared" si="20"/>
        <v>10.751954163158848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>
      <c r="A24" s="111" t="s">
        <v>15</v>
      </c>
      <c r="B24" s="112" t="s">
        <v>53</v>
      </c>
      <c r="C24" s="226" t="s">
        <v>149</v>
      </c>
      <c r="D24" s="113">
        <v>3</v>
      </c>
      <c r="E24" s="112">
        <v>445.11579999999998</v>
      </c>
      <c r="F24" s="114">
        <v>445.24719999999996</v>
      </c>
      <c r="G24" s="245">
        <v>0.1014</v>
      </c>
      <c r="H24" s="245">
        <v>0.03</v>
      </c>
      <c r="I24" s="245">
        <v>0.13140000000000002</v>
      </c>
      <c r="J24" s="114">
        <f t="shared" si="21"/>
        <v>295.17119673515424</v>
      </c>
      <c r="K24" s="244"/>
      <c r="L24" s="134">
        <v>440.4</v>
      </c>
      <c r="M24" s="135">
        <v>9.6600000000000005E-2</v>
      </c>
      <c r="N24" s="135">
        <v>2.9399999999999999E-2</v>
      </c>
      <c r="O24" s="135">
        <v>0.126</v>
      </c>
      <c r="P24" s="121">
        <v>286</v>
      </c>
      <c r="Q24" s="118">
        <f t="shared" si="26"/>
        <v>-4.733727810650886</v>
      </c>
      <c r="R24" s="118">
        <f t="shared" si="27"/>
        <v>-1.9999999999999998</v>
      </c>
      <c r="S24" s="118">
        <f t="shared" si="28"/>
        <v>-4.1095890410959024</v>
      </c>
      <c r="T24" s="118">
        <f t="shared" si="29"/>
        <v>-3.1070771256123617</v>
      </c>
      <c r="U24" s="119"/>
      <c r="V24" s="120">
        <f t="shared" si="1"/>
        <v>-3.3232229988131348</v>
      </c>
      <c r="W24" s="120">
        <f t="shared" si="2"/>
        <v>-8.3232229988131348</v>
      </c>
      <c r="X24" s="120">
        <f t="shared" si="3"/>
        <v>1.6767770011868652</v>
      </c>
      <c r="Y24" s="120">
        <f t="shared" si="4"/>
        <v>-13.600903144374373</v>
      </c>
      <c r="Z24" s="120">
        <f t="shared" si="5"/>
        <v>6.9544571467481031</v>
      </c>
      <c r="AA24" s="120">
        <f t="shared" si="6"/>
        <v>0.59186189889028962</v>
      </c>
      <c r="AB24" s="120">
        <f t="shared" si="7"/>
        <v>-4.40813810110971</v>
      </c>
      <c r="AC24" s="120">
        <f t="shared" si="8"/>
        <v>5.59186189889029</v>
      </c>
      <c r="AD24" s="120">
        <f t="shared" si="9"/>
        <v>-11.086180917281567</v>
      </c>
      <c r="AE24" s="120">
        <f t="shared" si="10"/>
        <v>12.269904715062147</v>
      </c>
      <c r="AF24" s="120">
        <f t="shared" si="11"/>
        <v>-3.1606371537208204</v>
      </c>
      <c r="AG24" s="120">
        <f t="shared" si="12"/>
        <v>-8.1606371537208204</v>
      </c>
      <c r="AH24" s="120">
        <f t="shared" si="13"/>
        <v>1.8393628462791796</v>
      </c>
      <c r="AI24" s="120">
        <f t="shared" si="14"/>
        <v>-14.928728054682859</v>
      </c>
      <c r="AJ24" s="120">
        <f t="shared" si="15"/>
        <v>8.6074537472412178</v>
      </c>
      <c r="AK24" s="120">
        <f t="shared" si="16"/>
        <v>-1.9591754760064231</v>
      </c>
      <c r="AL24" s="120">
        <f t="shared" si="17"/>
        <v>-6.9591754760064228</v>
      </c>
      <c r="AM24" s="120">
        <f t="shared" si="18"/>
        <v>3.0408245239935772</v>
      </c>
      <c r="AN24" s="120">
        <f t="shared" si="19"/>
        <v>-14.670305115171695</v>
      </c>
      <c r="AO24" s="120">
        <f t="shared" si="20"/>
        <v>10.751954163158848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>
      <c r="A25" s="111" t="s">
        <v>15</v>
      </c>
      <c r="B25" s="112" t="s">
        <v>53</v>
      </c>
      <c r="C25" s="226" t="s">
        <v>149</v>
      </c>
      <c r="D25" s="113">
        <v>4</v>
      </c>
      <c r="E25" s="112">
        <v>445.79810000000003</v>
      </c>
      <c r="F25" s="114">
        <v>446.1</v>
      </c>
      <c r="G25" s="245">
        <v>0.25180000000000002</v>
      </c>
      <c r="H25" s="245">
        <v>5.0099999999999999E-2</v>
      </c>
      <c r="I25" s="245">
        <v>0.3019</v>
      </c>
      <c r="J25" s="114">
        <f t="shared" si="21"/>
        <v>677.03937160653254</v>
      </c>
      <c r="K25" s="244"/>
      <c r="L25" s="134">
        <v>433.3</v>
      </c>
      <c r="M25" s="135">
        <v>0.23699999999999999</v>
      </c>
      <c r="N25" s="135">
        <v>4.7500000000000001E-2</v>
      </c>
      <c r="O25" s="135">
        <v>0.28449999999999998</v>
      </c>
      <c r="P25" s="121">
        <v>657</v>
      </c>
      <c r="Q25" s="118">
        <f t="shared" si="26"/>
        <v>-5.8776806989674482</v>
      </c>
      <c r="R25" s="118">
        <f t="shared" si="27"/>
        <v>-5.1896207584830298</v>
      </c>
      <c r="S25" s="118">
        <f t="shared" si="28"/>
        <v>-5.7634978469692042</v>
      </c>
      <c r="T25" s="118">
        <f t="shared" si="29"/>
        <v>-2.9598532148849093</v>
      </c>
      <c r="U25" s="119"/>
      <c r="V25" s="120">
        <f t="shared" si="1"/>
        <v>-3.3232229988131348</v>
      </c>
      <c r="W25" s="120">
        <f t="shared" si="2"/>
        <v>-8.3232229988131348</v>
      </c>
      <c r="X25" s="120">
        <f t="shared" si="3"/>
        <v>1.6767770011868652</v>
      </c>
      <c r="Y25" s="120">
        <f t="shared" si="4"/>
        <v>-13.600903144374373</v>
      </c>
      <c r="Z25" s="120">
        <f t="shared" si="5"/>
        <v>6.9544571467481031</v>
      </c>
      <c r="AA25" s="120">
        <f t="shared" si="6"/>
        <v>0.59186189889028962</v>
      </c>
      <c r="AB25" s="120">
        <f t="shared" si="7"/>
        <v>-4.40813810110971</v>
      </c>
      <c r="AC25" s="120">
        <f t="shared" si="8"/>
        <v>5.59186189889029</v>
      </c>
      <c r="AD25" s="120">
        <f t="shared" si="9"/>
        <v>-11.086180917281567</v>
      </c>
      <c r="AE25" s="120">
        <f t="shared" si="10"/>
        <v>12.269904715062147</v>
      </c>
      <c r="AF25" s="120">
        <f t="shared" si="11"/>
        <v>-3.1606371537208204</v>
      </c>
      <c r="AG25" s="120">
        <f t="shared" si="12"/>
        <v>-8.1606371537208204</v>
      </c>
      <c r="AH25" s="120">
        <f t="shared" si="13"/>
        <v>1.8393628462791796</v>
      </c>
      <c r="AI25" s="120">
        <f t="shared" si="14"/>
        <v>-14.928728054682859</v>
      </c>
      <c r="AJ25" s="120">
        <f t="shared" si="15"/>
        <v>8.6074537472412178</v>
      </c>
      <c r="AK25" s="120">
        <f t="shared" si="16"/>
        <v>-1.9591754760064231</v>
      </c>
      <c r="AL25" s="120">
        <f t="shared" si="17"/>
        <v>-6.9591754760064228</v>
      </c>
      <c r="AM25" s="120">
        <f t="shared" si="18"/>
        <v>3.0408245239935772</v>
      </c>
      <c r="AN25" s="120">
        <f t="shared" si="19"/>
        <v>-14.670305115171695</v>
      </c>
      <c r="AO25" s="120">
        <f t="shared" si="20"/>
        <v>10.751954163158848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>
      <c r="A26" s="111" t="s">
        <v>15</v>
      </c>
      <c r="B26" s="112" t="s">
        <v>53</v>
      </c>
      <c r="C26" s="226" t="s">
        <v>149</v>
      </c>
      <c r="D26" s="113">
        <v>5</v>
      </c>
      <c r="E26" s="112">
        <v>445.87329999999997</v>
      </c>
      <c r="F26" s="114">
        <v>446.5</v>
      </c>
      <c r="G26" s="245">
        <v>0.50180000000000002</v>
      </c>
      <c r="H26" s="245">
        <v>0.1249</v>
      </c>
      <c r="I26" s="245">
        <v>0.62670000000000003</v>
      </c>
      <c r="J26" s="114">
        <f t="shared" si="21"/>
        <v>1404.811102126813</v>
      </c>
      <c r="K26" s="244"/>
      <c r="L26" s="134">
        <v>427.7</v>
      </c>
      <c r="M26" s="135">
        <v>0.4723</v>
      </c>
      <c r="N26" s="135">
        <v>0.11609999999999999</v>
      </c>
      <c r="O26" s="135">
        <v>0.58840000000000003</v>
      </c>
      <c r="P26" s="121">
        <v>1377</v>
      </c>
      <c r="Q26" s="118">
        <f t="shared" si="26"/>
        <v>-5.878836189717024</v>
      </c>
      <c r="R26" s="118">
        <f t="shared" si="27"/>
        <v>-7.0456365092073678</v>
      </c>
      <c r="S26" s="118">
        <f t="shared" si="28"/>
        <v>-6.1113770544119994</v>
      </c>
      <c r="T26" s="118">
        <f t="shared" si="29"/>
        <v>-1.9797040388354286</v>
      </c>
      <c r="U26" s="119"/>
      <c r="V26" s="120">
        <f t="shared" si="1"/>
        <v>-3.3232229988131348</v>
      </c>
      <c r="W26" s="120">
        <f t="shared" si="2"/>
        <v>-8.3232229988131348</v>
      </c>
      <c r="X26" s="120">
        <f t="shared" si="3"/>
        <v>1.6767770011868652</v>
      </c>
      <c r="Y26" s="120">
        <f t="shared" si="4"/>
        <v>-13.600903144374373</v>
      </c>
      <c r="Z26" s="120">
        <f t="shared" si="5"/>
        <v>6.9544571467481031</v>
      </c>
      <c r="AA26" s="120">
        <f t="shared" si="6"/>
        <v>0.59186189889028962</v>
      </c>
      <c r="AB26" s="120">
        <f t="shared" si="7"/>
        <v>-4.40813810110971</v>
      </c>
      <c r="AC26" s="120">
        <f t="shared" si="8"/>
        <v>5.59186189889029</v>
      </c>
      <c r="AD26" s="120">
        <f t="shared" si="9"/>
        <v>-11.086180917281567</v>
      </c>
      <c r="AE26" s="120">
        <f t="shared" si="10"/>
        <v>12.269904715062147</v>
      </c>
      <c r="AF26" s="120">
        <f t="shared" si="11"/>
        <v>-3.1606371537208204</v>
      </c>
      <c r="AG26" s="120">
        <f t="shared" si="12"/>
        <v>-8.1606371537208204</v>
      </c>
      <c r="AH26" s="120">
        <f t="shared" si="13"/>
        <v>1.8393628462791796</v>
      </c>
      <c r="AI26" s="120">
        <f t="shared" si="14"/>
        <v>-14.928728054682859</v>
      </c>
      <c r="AJ26" s="120">
        <f t="shared" si="15"/>
        <v>8.6074537472412178</v>
      </c>
      <c r="AK26" s="120">
        <f t="shared" si="16"/>
        <v>-1.9591754760064231</v>
      </c>
      <c r="AL26" s="120">
        <f t="shared" si="17"/>
        <v>-6.9591754760064228</v>
      </c>
      <c r="AM26" s="120">
        <f t="shared" si="18"/>
        <v>3.0408245239935772</v>
      </c>
      <c r="AN26" s="120">
        <f t="shared" si="19"/>
        <v>-14.670305115171695</v>
      </c>
      <c r="AO26" s="120">
        <f t="shared" si="20"/>
        <v>10.751954163158848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>
      <c r="A27" s="111" t="s">
        <v>15</v>
      </c>
      <c r="B27" s="112" t="s">
        <v>53</v>
      </c>
      <c r="C27" s="226" t="s">
        <v>149</v>
      </c>
      <c r="D27" s="113">
        <v>6</v>
      </c>
      <c r="E27" s="112">
        <v>445.89640000000003</v>
      </c>
      <c r="F27" s="114">
        <v>446.8</v>
      </c>
      <c r="G27" s="245">
        <v>0.75349999999999995</v>
      </c>
      <c r="H27" s="245">
        <v>0.15010000000000001</v>
      </c>
      <c r="I27" s="245">
        <v>0.90359999999999996</v>
      </c>
      <c r="J27" s="114">
        <f t="shared" si="21"/>
        <v>2024.9311471040089</v>
      </c>
      <c r="K27" s="244"/>
      <c r="L27" s="134">
        <v>441.1</v>
      </c>
      <c r="M27" s="135">
        <v>0.73580000000000001</v>
      </c>
      <c r="N27" s="135">
        <v>0.15379999999999999</v>
      </c>
      <c r="O27" s="135">
        <v>0.88959999999999995</v>
      </c>
      <c r="P27" s="121">
        <v>2019</v>
      </c>
      <c r="Q27" s="118">
        <f t="shared" si="26"/>
        <v>-2.3490378234903702</v>
      </c>
      <c r="R27" s="118">
        <f t="shared" si="27"/>
        <v>2.4650233177881282</v>
      </c>
      <c r="S27" s="118">
        <f t="shared" si="28"/>
        <v>-1.5493581230633038</v>
      </c>
      <c r="T27" s="118">
        <f t="shared" si="29"/>
        <v>-0.29290611251110682</v>
      </c>
      <c r="U27" s="119"/>
      <c r="V27" s="120">
        <f t="shared" si="1"/>
        <v>-3.3232229988131348</v>
      </c>
      <c r="W27" s="120">
        <f t="shared" si="2"/>
        <v>-8.3232229988131348</v>
      </c>
      <c r="X27" s="120">
        <f t="shared" si="3"/>
        <v>1.6767770011868652</v>
      </c>
      <c r="Y27" s="120">
        <f t="shared" si="4"/>
        <v>-13.600903144374373</v>
      </c>
      <c r="Z27" s="120">
        <f t="shared" si="5"/>
        <v>6.9544571467481031</v>
      </c>
      <c r="AA27" s="120">
        <f t="shared" si="6"/>
        <v>0.59186189889028962</v>
      </c>
      <c r="AB27" s="120">
        <f t="shared" si="7"/>
        <v>-4.40813810110971</v>
      </c>
      <c r="AC27" s="120">
        <f t="shared" si="8"/>
        <v>5.59186189889029</v>
      </c>
      <c r="AD27" s="120">
        <f t="shared" si="9"/>
        <v>-11.086180917281567</v>
      </c>
      <c r="AE27" s="120">
        <f t="shared" si="10"/>
        <v>12.269904715062147</v>
      </c>
      <c r="AF27" s="120">
        <f t="shared" si="11"/>
        <v>-3.1606371537208204</v>
      </c>
      <c r="AG27" s="120">
        <f t="shared" si="12"/>
        <v>-8.1606371537208204</v>
      </c>
      <c r="AH27" s="120">
        <f t="shared" si="13"/>
        <v>1.8393628462791796</v>
      </c>
      <c r="AI27" s="120">
        <f t="shared" si="14"/>
        <v>-14.928728054682859</v>
      </c>
      <c r="AJ27" s="120">
        <f t="shared" si="15"/>
        <v>8.6074537472412178</v>
      </c>
      <c r="AK27" s="120">
        <f t="shared" si="16"/>
        <v>-1.9591754760064231</v>
      </c>
      <c r="AL27" s="120">
        <f t="shared" si="17"/>
        <v>-6.9591754760064228</v>
      </c>
      <c r="AM27" s="120">
        <f t="shared" si="18"/>
        <v>3.0408245239935772</v>
      </c>
      <c r="AN27" s="120">
        <f t="shared" si="19"/>
        <v>-14.670305115171695</v>
      </c>
      <c r="AO27" s="120">
        <f t="shared" si="20"/>
        <v>10.751954163158848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>
      <c r="A28" s="111" t="s">
        <v>15</v>
      </c>
      <c r="B28" s="112" t="s">
        <v>53</v>
      </c>
      <c r="C28" s="226" t="s">
        <v>149</v>
      </c>
      <c r="D28" s="113">
        <v>7</v>
      </c>
      <c r="E28" s="112">
        <v>445.19840000000005</v>
      </c>
      <c r="F28" s="114">
        <v>447.10000000000008</v>
      </c>
      <c r="G28" s="245">
        <v>1.5011000000000001</v>
      </c>
      <c r="H28" s="245">
        <v>0.40050000000000002</v>
      </c>
      <c r="I28" s="245">
        <v>1.9016000000000002</v>
      </c>
      <c r="J28" s="114">
        <f t="shared" si="21"/>
        <v>4264.4801723284863</v>
      </c>
      <c r="K28" s="244"/>
      <c r="L28" s="134">
        <v>444.1</v>
      </c>
      <c r="M28" s="135">
        <v>1.4013</v>
      </c>
      <c r="N28" s="135">
        <v>0.39610000000000001</v>
      </c>
      <c r="O28" s="135">
        <v>1.7974000000000001</v>
      </c>
      <c r="P28" s="121">
        <v>4058</v>
      </c>
      <c r="Q28" s="118">
        <f t="shared" si="26"/>
        <v>-6.6484577976150883</v>
      </c>
      <c r="R28" s="118">
        <f t="shared" si="27"/>
        <v>-1.0986267166042485</v>
      </c>
      <c r="S28" s="118">
        <f t="shared" si="28"/>
        <v>-5.4795961295750972</v>
      </c>
      <c r="T28" s="118">
        <f t="shared" si="29"/>
        <v>-4.8418602967907409</v>
      </c>
      <c r="U28" s="119"/>
      <c r="V28" s="120">
        <f t="shared" si="1"/>
        <v>-3.3232229988131348</v>
      </c>
      <c r="W28" s="120">
        <f t="shared" si="2"/>
        <v>-8.3232229988131348</v>
      </c>
      <c r="X28" s="120">
        <f t="shared" si="3"/>
        <v>1.6767770011868652</v>
      </c>
      <c r="Y28" s="120">
        <f t="shared" si="4"/>
        <v>-13.600903144374373</v>
      </c>
      <c r="Z28" s="120">
        <f t="shared" si="5"/>
        <v>6.9544571467481031</v>
      </c>
      <c r="AA28" s="120">
        <f t="shared" si="6"/>
        <v>0.59186189889028962</v>
      </c>
      <c r="AB28" s="120">
        <f t="shared" si="7"/>
        <v>-4.40813810110971</v>
      </c>
      <c r="AC28" s="120">
        <f t="shared" si="8"/>
        <v>5.59186189889029</v>
      </c>
      <c r="AD28" s="120">
        <f t="shared" si="9"/>
        <v>-11.086180917281567</v>
      </c>
      <c r="AE28" s="120">
        <f t="shared" si="10"/>
        <v>12.269904715062147</v>
      </c>
      <c r="AF28" s="120">
        <f t="shared" si="11"/>
        <v>-3.1606371537208204</v>
      </c>
      <c r="AG28" s="120">
        <f t="shared" si="12"/>
        <v>-8.1606371537208204</v>
      </c>
      <c r="AH28" s="120">
        <f t="shared" si="13"/>
        <v>1.8393628462791796</v>
      </c>
      <c r="AI28" s="120">
        <f t="shared" si="14"/>
        <v>-14.928728054682859</v>
      </c>
      <c r="AJ28" s="120">
        <f t="shared" si="15"/>
        <v>8.6074537472412178</v>
      </c>
      <c r="AK28" s="120">
        <f t="shared" si="16"/>
        <v>-1.9591754760064231</v>
      </c>
      <c r="AL28" s="120">
        <f t="shared" si="17"/>
        <v>-6.9591754760064228</v>
      </c>
      <c r="AM28" s="120">
        <f t="shared" si="18"/>
        <v>3.0408245239935772</v>
      </c>
      <c r="AN28" s="120">
        <f t="shared" si="19"/>
        <v>-14.670305115171695</v>
      </c>
      <c r="AO28" s="120">
        <f t="shared" si="20"/>
        <v>10.751954163158848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>
      <c r="A29" s="111" t="s">
        <v>15</v>
      </c>
      <c r="B29" s="112" t="s">
        <v>53</v>
      </c>
      <c r="C29" s="226" t="s">
        <v>149</v>
      </c>
      <c r="D29" s="113">
        <v>8</v>
      </c>
      <c r="E29" s="112">
        <v>445.39659999999998</v>
      </c>
      <c r="F29" s="114">
        <v>447.9</v>
      </c>
      <c r="G29" s="245">
        <v>2.0017999999999998</v>
      </c>
      <c r="H29" s="245">
        <v>0.50160000000000005</v>
      </c>
      <c r="I29" s="245">
        <v>2.5034000000000001</v>
      </c>
      <c r="J29" s="114">
        <f t="shared" si="21"/>
        <v>5608.7122163597051</v>
      </c>
      <c r="K29" s="244"/>
      <c r="L29" s="134">
        <v>445.1</v>
      </c>
      <c r="M29" s="135">
        <v>1.8834</v>
      </c>
      <c r="N29" s="135">
        <v>0.49780000000000002</v>
      </c>
      <c r="O29" s="135">
        <v>2.3812000000000002</v>
      </c>
      <c r="P29" s="121">
        <v>5368</v>
      </c>
      <c r="Q29" s="118">
        <f t="shared" si="26"/>
        <v>-5.9146767908881932</v>
      </c>
      <c r="R29" s="118">
        <f t="shared" si="27"/>
        <v>-0.75757575757576268</v>
      </c>
      <c r="S29" s="118">
        <f t="shared" si="28"/>
        <v>-4.8813613485659451</v>
      </c>
      <c r="T29" s="118">
        <f t="shared" si="29"/>
        <v>-4.2917555238007488</v>
      </c>
      <c r="U29" s="119"/>
      <c r="V29" s="120">
        <f t="shared" si="1"/>
        <v>-3.3232229988131348</v>
      </c>
      <c r="W29" s="120">
        <f t="shared" si="2"/>
        <v>-8.3232229988131348</v>
      </c>
      <c r="X29" s="120">
        <f t="shared" si="3"/>
        <v>1.6767770011868652</v>
      </c>
      <c r="Y29" s="120">
        <f t="shared" si="4"/>
        <v>-13.600903144374373</v>
      </c>
      <c r="Z29" s="120">
        <f t="shared" si="5"/>
        <v>6.9544571467481031</v>
      </c>
      <c r="AA29" s="120">
        <f t="shared" si="6"/>
        <v>0.59186189889028962</v>
      </c>
      <c r="AB29" s="120">
        <f t="shared" si="7"/>
        <v>-4.40813810110971</v>
      </c>
      <c r="AC29" s="120">
        <f t="shared" si="8"/>
        <v>5.59186189889029</v>
      </c>
      <c r="AD29" s="120">
        <f t="shared" si="9"/>
        <v>-11.086180917281567</v>
      </c>
      <c r="AE29" s="120">
        <f t="shared" si="10"/>
        <v>12.269904715062147</v>
      </c>
      <c r="AF29" s="120">
        <f t="shared" si="11"/>
        <v>-3.1606371537208204</v>
      </c>
      <c r="AG29" s="120">
        <f t="shared" si="12"/>
        <v>-8.1606371537208204</v>
      </c>
      <c r="AH29" s="120">
        <f t="shared" si="13"/>
        <v>1.8393628462791796</v>
      </c>
      <c r="AI29" s="120">
        <f t="shared" si="14"/>
        <v>-14.928728054682859</v>
      </c>
      <c r="AJ29" s="120">
        <f t="shared" si="15"/>
        <v>8.6074537472412178</v>
      </c>
      <c r="AK29" s="120">
        <f t="shared" si="16"/>
        <v>-1.9591754760064231</v>
      </c>
      <c r="AL29" s="120">
        <f t="shared" si="17"/>
        <v>-6.9591754760064228</v>
      </c>
      <c r="AM29" s="120">
        <f t="shared" si="18"/>
        <v>3.0408245239935772</v>
      </c>
      <c r="AN29" s="120">
        <f t="shared" si="19"/>
        <v>-14.670305115171695</v>
      </c>
      <c r="AO29" s="120">
        <f t="shared" si="20"/>
        <v>10.751954163158848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>
      <c r="A30" s="111" t="s">
        <v>15</v>
      </c>
      <c r="B30" s="112" t="s">
        <v>53</v>
      </c>
      <c r="C30" s="226" t="s">
        <v>149</v>
      </c>
      <c r="D30" s="113">
        <v>9</v>
      </c>
      <c r="E30" s="112">
        <v>444.54899999999998</v>
      </c>
      <c r="F30" s="114">
        <v>447.8</v>
      </c>
      <c r="G30" s="245">
        <v>2.5005999999999999</v>
      </c>
      <c r="H30" s="245">
        <v>0.75039999999999996</v>
      </c>
      <c r="I30" s="245">
        <v>3.2509999999999999</v>
      </c>
      <c r="J30" s="114">
        <f t="shared" si="21"/>
        <v>7292.9030534055364</v>
      </c>
      <c r="K30" s="244"/>
      <c r="L30" s="134">
        <v>445.5</v>
      </c>
      <c r="M30" s="135">
        <v>2.4035000000000002</v>
      </c>
      <c r="N30" s="135">
        <v>0.73819999999999997</v>
      </c>
      <c r="O30" s="135">
        <v>3.1417000000000002</v>
      </c>
      <c r="P30" s="121">
        <v>7083</v>
      </c>
      <c r="Q30" s="118">
        <f t="shared" si="26"/>
        <v>-3.8830680636647101</v>
      </c>
      <c r="R30" s="118">
        <f t="shared" si="27"/>
        <v>-1.6257995735607662</v>
      </c>
      <c r="S30" s="118">
        <f t="shared" si="28"/>
        <v>-3.3620424484773834</v>
      </c>
      <c r="T30" s="118">
        <f t="shared" si="29"/>
        <v>-2.8781824174602026</v>
      </c>
      <c r="U30" s="119"/>
      <c r="V30" s="120">
        <f t="shared" si="1"/>
        <v>-3.3232229988131348</v>
      </c>
      <c r="W30" s="120">
        <f t="shared" si="2"/>
        <v>-8.3232229988131348</v>
      </c>
      <c r="X30" s="120">
        <f t="shared" si="3"/>
        <v>1.6767770011868652</v>
      </c>
      <c r="Y30" s="120">
        <f t="shared" si="4"/>
        <v>-13.600903144374373</v>
      </c>
      <c r="Z30" s="120">
        <f t="shared" si="5"/>
        <v>6.9544571467481031</v>
      </c>
      <c r="AA30" s="120">
        <f t="shared" si="6"/>
        <v>0.59186189889028962</v>
      </c>
      <c r="AB30" s="120">
        <f t="shared" si="7"/>
        <v>-4.40813810110971</v>
      </c>
      <c r="AC30" s="120">
        <f t="shared" si="8"/>
        <v>5.59186189889029</v>
      </c>
      <c r="AD30" s="120">
        <f t="shared" si="9"/>
        <v>-11.086180917281567</v>
      </c>
      <c r="AE30" s="120">
        <f t="shared" si="10"/>
        <v>12.269904715062147</v>
      </c>
      <c r="AF30" s="120">
        <f t="shared" si="11"/>
        <v>-3.1606371537208204</v>
      </c>
      <c r="AG30" s="120">
        <f t="shared" si="12"/>
        <v>-8.1606371537208204</v>
      </c>
      <c r="AH30" s="120">
        <f t="shared" si="13"/>
        <v>1.8393628462791796</v>
      </c>
      <c r="AI30" s="120">
        <f t="shared" si="14"/>
        <v>-14.928728054682859</v>
      </c>
      <c r="AJ30" s="120">
        <f t="shared" si="15"/>
        <v>8.6074537472412178</v>
      </c>
      <c r="AK30" s="120">
        <f t="shared" si="16"/>
        <v>-1.9591754760064231</v>
      </c>
      <c r="AL30" s="120">
        <f t="shared" si="17"/>
        <v>-6.9591754760064228</v>
      </c>
      <c r="AM30" s="120">
        <f t="shared" si="18"/>
        <v>3.0408245239935772</v>
      </c>
      <c r="AN30" s="120">
        <f t="shared" si="19"/>
        <v>-14.670305115171695</v>
      </c>
      <c r="AO30" s="120">
        <f t="shared" si="20"/>
        <v>10.751954163158848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>
      <c r="A31" s="111" t="s">
        <v>16</v>
      </c>
      <c r="B31" s="112" t="s">
        <v>54</v>
      </c>
      <c r="C31" s="226" t="s">
        <v>139</v>
      </c>
      <c r="D31" s="113">
        <v>1</v>
      </c>
      <c r="E31" s="112">
        <v>446.95740000000001</v>
      </c>
      <c r="F31" s="114">
        <f t="shared" si="0"/>
        <v>447</v>
      </c>
      <c r="G31" s="115">
        <v>3.1199999999999999E-2</v>
      </c>
      <c r="H31" s="115">
        <v>1.14E-2</v>
      </c>
      <c r="I31" s="116">
        <v>4.2599999999999999E-2</v>
      </c>
      <c r="J31" s="114">
        <f t="shared" si="21"/>
        <v>95.307668744857281</v>
      </c>
      <c r="K31" s="141">
        <v>442.1</v>
      </c>
      <c r="L31" s="141">
        <v>442.1</v>
      </c>
      <c r="M31" s="142">
        <v>3.1300000000000001E-2</v>
      </c>
      <c r="N31" s="142">
        <v>9.7000000000000003E-3</v>
      </c>
      <c r="O31" s="142">
        <v>4.1000000000000002E-2</v>
      </c>
      <c r="P31" s="143">
        <v>93</v>
      </c>
      <c r="Q31" s="118">
        <f t="shared" si="26"/>
        <v>0.3205128205128297</v>
      </c>
      <c r="R31" s="118">
        <f t="shared" si="27"/>
        <v>-14.912280701754385</v>
      </c>
      <c r="S31" s="118">
        <f t="shared" si="28"/>
        <v>-3.7558685446009328</v>
      </c>
      <c r="T31" s="118">
        <f t="shared" si="29"/>
        <v>-2.4212833817549453</v>
      </c>
      <c r="U31" s="119"/>
      <c r="V31" s="120">
        <f t="shared" si="1"/>
        <v>-3.3232229988131348</v>
      </c>
      <c r="W31" s="120">
        <f t="shared" si="2"/>
        <v>-8.3232229988131348</v>
      </c>
      <c r="X31" s="120">
        <f t="shared" si="3"/>
        <v>1.6767770011868652</v>
      </c>
      <c r="Y31" s="120">
        <f t="shared" si="4"/>
        <v>-13.600903144374373</v>
      </c>
      <c r="Z31" s="120">
        <f t="shared" si="5"/>
        <v>6.9544571467481031</v>
      </c>
      <c r="AA31" s="120">
        <f t="shared" si="6"/>
        <v>0.59186189889028962</v>
      </c>
      <c r="AB31" s="120">
        <f t="shared" si="7"/>
        <v>-4.40813810110971</v>
      </c>
      <c r="AC31" s="120">
        <f t="shared" si="8"/>
        <v>5.59186189889029</v>
      </c>
      <c r="AD31" s="120">
        <f t="shared" si="9"/>
        <v>-11.086180917281567</v>
      </c>
      <c r="AE31" s="120">
        <f t="shared" si="10"/>
        <v>12.269904715062147</v>
      </c>
      <c r="AF31" s="120">
        <f t="shared" si="11"/>
        <v>-3.1606371537208204</v>
      </c>
      <c r="AG31" s="120">
        <f t="shared" si="12"/>
        <v>-8.1606371537208204</v>
      </c>
      <c r="AH31" s="120">
        <f t="shared" si="13"/>
        <v>1.8393628462791796</v>
      </c>
      <c r="AI31" s="120">
        <f t="shared" si="14"/>
        <v>-14.928728054682859</v>
      </c>
      <c r="AJ31" s="120">
        <f t="shared" si="15"/>
        <v>8.6074537472412178</v>
      </c>
      <c r="AK31" s="120">
        <f t="shared" si="16"/>
        <v>-1.9591754760064231</v>
      </c>
      <c r="AL31" s="120">
        <f t="shared" si="17"/>
        <v>-6.9591754760064228</v>
      </c>
      <c r="AM31" s="120">
        <f t="shared" si="18"/>
        <v>3.0408245239935772</v>
      </c>
      <c r="AN31" s="120">
        <f t="shared" si="19"/>
        <v>-14.670305115171695</v>
      </c>
      <c r="AO31" s="120">
        <f t="shared" si="20"/>
        <v>10.751954163158848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>
      <c r="A32" s="111" t="s">
        <v>16</v>
      </c>
      <c r="B32" s="112" t="s">
        <v>54</v>
      </c>
      <c r="C32" s="226" t="s">
        <v>139</v>
      </c>
      <c r="D32" s="113">
        <v>2</v>
      </c>
      <c r="E32" s="112">
        <v>447.13079999999991</v>
      </c>
      <c r="F32" s="114">
        <f t="shared" si="0"/>
        <v>447.19999999999993</v>
      </c>
      <c r="G32" s="115">
        <v>5.3199999999999997E-2</v>
      </c>
      <c r="H32" s="115">
        <v>1.6E-2</v>
      </c>
      <c r="I32" s="116">
        <v>6.9199999999999998E-2</v>
      </c>
      <c r="J32" s="114">
        <f t="shared" si="21"/>
        <v>154.7555182364635</v>
      </c>
      <c r="K32" s="144">
        <v>444</v>
      </c>
      <c r="L32" s="144">
        <v>444.1</v>
      </c>
      <c r="M32" s="145">
        <v>4.8399999999999999E-2</v>
      </c>
      <c r="N32" s="145">
        <v>1.5599999999999999E-2</v>
      </c>
      <c r="O32" s="145">
        <v>6.4000000000000001E-2</v>
      </c>
      <c r="P32" s="146">
        <v>144</v>
      </c>
      <c r="Q32" s="118">
        <f t="shared" si="26"/>
        <v>-9.0225563909774422</v>
      </c>
      <c r="R32" s="118">
        <f t="shared" si="27"/>
        <v>-2.5000000000000062</v>
      </c>
      <c r="S32" s="118">
        <f t="shared" si="28"/>
        <v>-7.5144508670520178</v>
      </c>
      <c r="T32" s="118">
        <f t="shared" si="29"/>
        <v>-6.9500062802473215</v>
      </c>
      <c r="U32" s="119"/>
      <c r="V32" s="120">
        <f t="shared" si="1"/>
        <v>-3.3232229988131348</v>
      </c>
      <c r="W32" s="120">
        <f t="shared" si="2"/>
        <v>-8.3232229988131348</v>
      </c>
      <c r="X32" s="120">
        <f t="shared" si="3"/>
        <v>1.6767770011868652</v>
      </c>
      <c r="Y32" s="120">
        <f t="shared" si="4"/>
        <v>-13.600903144374373</v>
      </c>
      <c r="Z32" s="120">
        <f t="shared" si="5"/>
        <v>6.9544571467481031</v>
      </c>
      <c r="AA32" s="120">
        <f t="shared" si="6"/>
        <v>0.59186189889028962</v>
      </c>
      <c r="AB32" s="120">
        <f t="shared" si="7"/>
        <v>-4.40813810110971</v>
      </c>
      <c r="AC32" s="120">
        <f t="shared" si="8"/>
        <v>5.59186189889029</v>
      </c>
      <c r="AD32" s="120">
        <f t="shared" si="9"/>
        <v>-11.086180917281567</v>
      </c>
      <c r="AE32" s="120">
        <f t="shared" si="10"/>
        <v>12.269904715062147</v>
      </c>
      <c r="AF32" s="120">
        <f t="shared" si="11"/>
        <v>-3.1606371537208204</v>
      </c>
      <c r="AG32" s="120">
        <f t="shared" si="12"/>
        <v>-8.1606371537208204</v>
      </c>
      <c r="AH32" s="120">
        <f t="shared" si="13"/>
        <v>1.8393628462791796</v>
      </c>
      <c r="AI32" s="120">
        <f t="shared" si="14"/>
        <v>-14.928728054682859</v>
      </c>
      <c r="AJ32" s="120">
        <f t="shared" si="15"/>
        <v>8.6074537472412178</v>
      </c>
      <c r="AK32" s="120">
        <f t="shared" si="16"/>
        <v>-1.9591754760064231</v>
      </c>
      <c r="AL32" s="120">
        <f t="shared" si="17"/>
        <v>-6.9591754760064228</v>
      </c>
      <c r="AM32" s="120">
        <f t="shared" si="18"/>
        <v>3.0408245239935772</v>
      </c>
      <c r="AN32" s="120">
        <f t="shared" si="19"/>
        <v>-14.670305115171695</v>
      </c>
      <c r="AO32" s="120">
        <f t="shared" si="20"/>
        <v>10.751954163158848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1:128">
      <c r="A33" s="111" t="s">
        <v>16</v>
      </c>
      <c r="B33" s="112" t="s">
        <v>54</v>
      </c>
      <c r="C33" s="226" t="s">
        <v>139</v>
      </c>
      <c r="D33" s="113">
        <v>3</v>
      </c>
      <c r="E33" s="112">
        <v>447.26710000000003</v>
      </c>
      <c r="F33" s="114">
        <f t="shared" si="0"/>
        <v>447.40000000000003</v>
      </c>
      <c r="G33" s="115">
        <v>0.1017</v>
      </c>
      <c r="H33" s="115">
        <v>3.1199999999999999E-2</v>
      </c>
      <c r="I33" s="116">
        <v>0.13289999999999999</v>
      </c>
      <c r="J33" s="114">
        <f t="shared" si="21"/>
        <v>297.10456978061114</v>
      </c>
      <c r="K33" s="144">
        <v>443.4</v>
      </c>
      <c r="L33" s="144">
        <v>443.5</v>
      </c>
      <c r="M33" s="145">
        <v>9.5899999999999999E-2</v>
      </c>
      <c r="N33" s="145">
        <v>2.7799999999999998E-2</v>
      </c>
      <c r="O33" s="145">
        <v>0.1237</v>
      </c>
      <c r="P33" s="146">
        <v>279</v>
      </c>
      <c r="Q33" s="118">
        <f t="shared" si="26"/>
        <v>-5.703048180924287</v>
      </c>
      <c r="R33" s="118">
        <f t="shared" si="27"/>
        <v>-10.8974358974359</v>
      </c>
      <c r="S33" s="118">
        <f t="shared" si="28"/>
        <v>-6.922498118886371</v>
      </c>
      <c r="T33" s="118">
        <f t="shared" si="29"/>
        <v>-6.0936692404226482</v>
      </c>
      <c r="U33" s="119"/>
      <c r="V33" s="120">
        <f t="shared" si="1"/>
        <v>-3.3232229988131348</v>
      </c>
      <c r="W33" s="120">
        <f t="shared" si="2"/>
        <v>-8.3232229988131348</v>
      </c>
      <c r="X33" s="120">
        <f t="shared" si="3"/>
        <v>1.6767770011868652</v>
      </c>
      <c r="Y33" s="120">
        <f t="shared" si="4"/>
        <v>-13.600903144374373</v>
      </c>
      <c r="Z33" s="120">
        <f t="shared" si="5"/>
        <v>6.9544571467481031</v>
      </c>
      <c r="AA33" s="120">
        <f t="shared" si="6"/>
        <v>0.59186189889028962</v>
      </c>
      <c r="AB33" s="120">
        <f t="shared" si="7"/>
        <v>-4.40813810110971</v>
      </c>
      <c r="AC33" s="120">
        <f t="shared" si="8"/>
        <v>5.59186189889029</v>
      </c>
      <c r="AD33" s="120">
        <f t="shared" si="9"/>
        <v>-11.086180917281567</v>
      </c>
      <c r="AE33" s="120">
        <f t="shared" si="10"/>
        <v>12.269904715062147</v>
      </c>
      <c r="AF33" s="120">
        <f t="shared" si="11"/>
        <v>-3.1606371537208204</v>
      </c>
      <c r="AG33" s="120">
        <f t="shared" si="12"/>
        <v>-8.1606371537208204</v>
      </c>
      <c r="AH33" s="120">
        <f t="shared" si="13"/>
        <v>1.8393628462791796</v>
      </c>
      <c r="AI33" s="120">
        <f t="shared" si="14"/>
        <v>-14.928728054682859</v>
      </c>
      <c r="AJ33" s="120">
        <f t="shared" si="15"/>
        <v>8.6074537472412178</v>
      </c>
      <c r="AK33" s="120">
        <f t="shared" si="16"/>
        <v>-1.9591754760064231</v>
      </c>
      <c r="AL33" s="120">
        <f t="shared" si="17"/>
        <v>-6.9591754760064228</v>
      </c>
      <c r="AM33" s="120">
        <f t="shared" si="18"/>
        <v>3.0408245239935772</v>
      </c>
      <c r="AN33" s="120">
        <f t="shared" si="19"/>
        <v>-14.670305115171695</v>
      </c>
      <c r="AO33" s="120">
        <f t="shared" si="20"/>
        <v>10.751954163158848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>
      <c r="A34" s="111" t="s">
        <v>16</v>
      </c>
      <c r="B34" s="112" t="s">
        <v>54</v>
      </c>
      <c r="C34" s="226" t="s">
        <v>139</v>
      </c>
      <c r="D34" s="113">
        <v>4</v>
      </c>
      <c r="E34" s="112">
        <v>446.59790000000004</v>
      </c>
      <c r="F34" s="114">
        <f t="shared" si="0"/>
        <v>446.90000000000003</v>
      </c>
      <c r="G34" s="115">
        <v>0.25009999999999999</v>
      </c>
      <c r="H34" s="115">
        <v>5.1999999999999998E-2</v>
      </c>
      <c r="I34" s="116">
        <v>0.30209999999999998</v>
      </c>
      <c r="J34" s="114">
        <f t="shared" si="21"/>
        <v>676.27479115711424</v>
      </c>
      <c r="K34" s="144">
        <v>442.6</v>
      </c>
      <c r="L34" s="144">
        <v>442.9</v>
      </c>
      <c r="M34" s="145">
        <v>0.24099999999999999</v>
      </c>
      <c r="N34" s="145">
        <v>4.6899999999999997E-2</v>
      </c>
      <c r="O34" s="145">
        <v>0.28789999999999999</v>
      </c>
      <c r="P34" s="146">
        <v>650</v>
      </c>
      <c r="Q34" s="118">
        <f t="shared" si="22"/>
        <v>-3.6385445821671323</v>
      </c>
      <c r="R34" s="118">
        <f t="shared" si="23"/>
        <v>-9.8076923076923084</v>
      </c>
      <c r="S34" s="118">
        <f t="shared" si="24"/>
        <v>-4.7004303210857303</v>
      </c>
      <c r="T34" s="118">
        <f t="shared" si="25"/>
        <v>-3.8852240983517596</v>
      </c>
      <c r="U34" s="119"/>
      <c r="V34" s="120">
        <f t="shared" si="1"/>
        <v>-3.3232229988131348</v>
      </c>
      <c r="W34" s="120">
        <f t="shared" si="2"/>
        <v>-8.3232229988131348</v>
      </c>
      <c r="X34" s="120">
        <f t="shared" si="3"/>
        <v>1.6767770011868652</v>
      </c>
      <c r="Y34" s="120">
        <f t="shared" si="4"/>
        <v>-13.600903144374373</v>
      </c>
      <c r="Z34" s="120">
        <f t="shared" si="5"/>
        <v>6.9544571467481031</v>
      </c>
      <c r="AA34" s="120">
        <f t="shared" si="6"/>
        <v>0.59186189889028962</v>
      </c>
      <c r="AB34" s="120">
        <f t="shared" si="7"/>
        <v>-4.40813810110971</v>
      </c>
      <c r="AC34" s="120">
        <f t="shared" si="8"/>
        <v>5.59186189889029</v>
      </c>
      <c r="AD34" s="120">
        <f t="shared" si="9"/>
        <v>-11.086180917281567</v>
      </c>
      <c r="AE34" s="120">
        <f t="shared" si="10"/>
        <v>12.269904715062147</v>
      </c>
      <c r="AF34" s="120">
        <f t="shared" si="11"/>
        <v>-3.1606371537208204</v>
      </c>
      <c r="AG34" s="120">
        <f t="shared" si="12"/>
        <v>-8.1606371537208204</v>
      </c>
      <c r="AH34" s="120">
        <f t="shared" si="13"/>
        <v>1.8393628462791796</v>
      </c>
      <c r="AI34" s="120">
        <f t="shared" si="14"/>
        <v>-14.928728054682859</v>
      </c>
      <c r="AJ34" s="120">
        <f t="shared" si="15"/>
        <v>8.6074537472412178</v>
      </c>
      <c r="AK34" s="120">
        <f t="shared" si="16"/>
        <v>-1.9591754760064231</v>
      </c>
      <c r="AL34" s="120">
        <f t="shared" si="17"/>
        <v>-6.9591754760064228</v>
      </c>
      <c r="AM34" s="120">
        <f t="shared" si="18"/>
        <v>3.0408245239935772</v>
      </c>
      <c r="AN34" s="120">
        <f t="shared" si="19"/>
        <v>-14.670305115171695</v>
      </c>
      <c r="AO34" s="120">
        <f t="shared" si="20"/>
        <v>10.751954163158848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1:128">
      <c r="A35" s="111" t="s">
        <v>16</v>
      </c>
      <c r="B35" s="112" t="s">
        <v>54</v>
      </c>
      <c r="C35" s="226" t="s">
        <v>139</v>
      </c>
      <c r="D35" s="113">
        <v>5</v>
      </c>
      <c r="E35" s="112">
        <v>446.56470000000007</v>
      </c>
      <c r="F35" s="114">
        <f t="shared" si="0"/>
        <v>447.20000000000005</v>
      </c>
      <c r="G35" s="115">
        <v>0.50870000000000004</v>
      </c>
      <c r="H35" s="115">
        <v>0.12659999999999999</v>
      </c>
      <c r="I35" s="116">
        <v>0.63529999999999998</v>
      </c>
      <c r="J35" s="114">
        <f t="shared" si="21"/>
        <v>1421.8748410528226</v>
      </c>
      <c r="K35" s="144">
        <v>442.2</v>
      </c>
      <c r="L35" s="144">
        <v>442.8</v>
      </c>
      <c r="M35" s="145">
        <v>0.4889</v>
      </c>
      <c r="N35" s="145">
        <v>0.12759999999999999</v>
      </c>
      <c r="O35" s="145">
        <v>0.61650000000000005</v>
      </c>
      <c r="P35" s="146">
        <v>1393</v>
      </c>
      <c r="Q35" s="118">
        <f t="shared" si="22"/>
        <v>-3.8922744250049219</v>
      </c>
      <c r="R35" s="118">
        <f t="shared" si="23"/>
        <v>0.78988941548183333</v>
      </c>
      <c r="S35" s="118">
        <f t="shared" si="24"/>
        <v>-2.9592318589642579</v>
      </c>
      <c r="T35" s="118">
        <f t="shared" si="25"/>
        <v>-2.0307582790790728</v>
      </c>
      <c r="U35" s="119"/>
      <c r="V35" s="120">
        <f t="shared" si="1"/>
        <v>-3.3232229988131348</v>
      </c>
      <c r="W35" s="120">
        <f t="shared" si="2"/>
        <v>-8.3232229988131348</v>
      </c>
      <c r="X35" s="120">
        <f t="shared" si="3"/>
        <v>1.6767770011868652</v>
      </c>
      <c r="Y35" s="120">
        <f t="shared" si="4"/>
        <v>-13.600903144374373</v>
      </c>
      <c r="Z35" s="120">
        <f t="shared" si="5"/>
        <v>6.9544571467481031</v>
      </c>
      <c r="AA35" s="120">
        <f t="shared" si="6"/>
        <v>0.59186189889028962</v>
      </c>
      <c r="AB35" s="120">
        <f t="shared" si="7"/>
        <v>-4.40813810110971</v>
      </c>
      <c r="AC35" s="120">
        <f t="shared" si="8"/>
        <v>5.59186189889029</v>
      </c>
      <c r="AD35" s="120">
        <f t="shared" si="9"/>
        <v>-11.086180917281567</v>
      </c>
      <c r="AE35" s="120">
        <f t="shared" si="10"/>
        <v>12.269904715062147</v>
      </c>
      <c r="AF35" s="120">
        <f t="shared" si="11"/>
        <v>-3.1606371537208204</v>
      </c>
      <c r="AG35" s="120">
        <f t="shared" si="12"/>
        <v>-8.1606371537208204</v>
      </c>
      <c r="AH35" s="120">
        <f t="shared" si="13"/>
        <v>1.8393628462791796</v>
      </c>
      <c r="AI35" s="120">
        <f t="shared" si="14"/>
        <v>-14.928728054682859</v>
      </c>
      <c r="AJ35" s="120">
        <f t="shared" si="15"/>
        <v>8.6074537472412178</v>
      </c>
      <c r="AK35" s="120">
        <f t="shared" si="16"/>
        <v>-1.9591754760064231</v>
      </c>
      <c r="AL35" s="120">
        <f t="shared" si="17"/>
        <v>-6.9591754760064228</v>
      </c>
      <c r="AM35" s="120">
        <f t="shared" si="18"/>
        <v>3.0408245239935772</v>
      </c>
      <c r="AN35" s="120">
        <f t="shared" si="19"/>
        <v>-14.670305115171695</v>
      </c>
      <c r="AO35" s="120">
        <f t="shared" si="20"/>
        <v>10.751954163158848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1:128">
      <c r="A36" s="111" t="s">
        <v>16</v>
      </c>
      <c r="B36" s="112" t="s">
        <v>54</v>
      </c>
      <c r="C36" s="226" t="s">
        <v>139</v>
      </c>
      <c r="D36" s="113">
        <v>6</v>
      </c>
      <c r="E36" s="112">
        <v>447.09129999999999</v>
      </c>
      <c r="F36" s="114">
        <f t="shared" si="0"/>
        <v>448</v>
      </c>
      <c r="G36" s="115">
        <v>0.75829999999999997</v>
      </c>
      <c r="H36" s="115">
        <v>0.15040000000000001</v>
      </c>
      <c r="I36" s="116">
        <v>0.90869999999999995</v>
      </c>
      <c r="J36" s="114">
        <f t="shared" si="21"/>
        <v>2030.9130601102856</v>
      </c>
      <c r="K36" s="144">
        <v>442</v>
      </c>
      <c r="L36" s="144">
        <v>442.9</v>
      </c>
      <c r="M36" s="145">
        <v>0.73309999999999997</v>
      </c>
      <c r="N36" s="145">
        <v>0.15190000000000001</v>
      </c>
      <c r="O36" s="145">
        <v>0.88500000000000001</v>
      </c>
      <c r="P36" s="146">
        <v>2001</v>
      </c>
      <c r="Q36" s="118">
        <f t="shared" si="22"/>
        <v>-3.3232229988131348</v>
      </c>
      <c r="R36" s="118">
        <f t="shared" si="23"/>
        <v>0.99734042553191582</v>
      </c>
      <c r="S36" s="118">
        <f t="shared" si="24"/>
        <v>-2.6081214922416578</v>
      </c>
      <c r="T36" s="118">
        <f t="shared" si="25"/>
        <v>-1.4728872790182983</v>
      </c>
      <c r="U36" s="119"/>
      <c r="V36" s="120">
        <f t="shared" si="1"/>
        <v>-3.3232229988131348</v>
      </c>
      <c r="W36" s="120">
        <f t="shared" si="2"/>
        <v>-8.3232229988131348</v>
      </c>
      <c r="X36" s="120">
        <f t="shared" si="3"/>
        <v>1.6767770011868652</v>
      </c>
      <c r="Y36" s="120">
        <f t="shared" si="4"/>
        <v>-13.600903144374373</v>
      </c>
      <c r="Z36" s="120">
        <f t="shared" si="5"/>
        <v>6.9544571467481031</v>
      </c>
      <c r="AA36" s="120">
        <f t="shared" si="6"/>
        <v>0.59186189889028962</v>
      </c>
      <c r="AB36" s="120">
        <f t="shared" si="7"/>
        <v>-4.40813810110971</v>
      </c>
      <c r="AC36" s="120">
        <f t="shared" si="8"/>
        <v>5.59186189889029</v>
      </c>
      <c r="AD36" s="120">
        <f t="shared" si="9"/>
        <v>-11.086180917281567</v>
      </c>
      <c r="AE36" s="120">
        <f t="shared" si="10"/>
        <v>12.269904715062147</v>
      </c>
      <c r="AF36" s="120">
        <f t="shared" si="11"/>
        <v>-3.1606371537208204</v>
      </c>
      <c r="AG36" s="120">
        <f t="shared" si="12"/>
        <v>-8.1606371537208204</v>
      </c>
      <c r="AH36" s="120">
        <f t="shared" si="13"/>
        <v>1.8393628462791796</v>
      </c>
      <c r="AI36" s="120">
        <f t="shared" si="14"/>
        <v>-14.928728054682859</v>
      </c>
      <c r="AJ36" s="120">
        <f t="shared" si="15"/>
        <v>8.6074537472412178</v>
      </c>
      <c r="AK36" s="120">
        <f t="shared" si="16"/>
        <v>-1.9591754760064231</v>
      </c>
      <c r="AL36" s="120">
        <f t="shared" si="17"/>
        <v>-6.9591754760064228</v>
      </c>
      <c r="AM36" s="120">
        <f t="shared" si="18"/>
        <v>3.0408245239935772</v>
      </c>
      <c r="AN36" s="120">
        <f t="shared" si="19"/>
        <v>-14.670305115171695</v>
      </c>
      <c r="AO36" s="120">
        <f t="shared" si="20"/>
        <v>10.751954163158848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1:128">
      <c r="A37" s="111" t="s">
        <v>16</v>
      </c>
      <c r="B37" s="112" t="s">
        <v>54</v>
      </c>
      <c r="C37" s="226" t="s">
        <v>140</v>
      </c>
      <c r="D37" s="113">
        <v>7</v>
      </c>
      <c r="E37" s="112">
        <v>447.3965</v>
      </c>
      <c r="F37" s="114">
        <f t="shared" si="0"/>
        <v>449.3</v>
      </c>
      <c r="G37" s="115">
        <v>1.5033000000000001</v>
      </c>
      <c r="H37" s="115">
        <v>0.4002</v>
      </c>
      <c r="I37" s="116">
        <v>1.9035000000000002</v>
      </c>
      <c r="J37" s="114">
        <f t="shared" si="21"/>
        <v>4247.7951375431157</v>
      </c>
      <c r="K37" s="144">
        <v>443.1</v>
      </c>
      <c r="L37" s="144">
        <v>444.9</v>
      </c>
      <c r="M37" s="145">
        <v>1.4206000000000001</v>
      </c>
      <c r="N37" s="145">
        <v>0.3826</v>
      </c>
      <c r="O37" s="145">
        <v>1.8031999999999999</v>
      </c>
      <c r="P37" s="146">
        <v>4063</v>
      </c>
      <c r="Q37" s="118">
        <f t="shared" si="22"/>
        <v>-5.5012306259562296</v>
      </c>
      <c r="R37" s="118">
        <f t="shared" si="23"/>
        <v>-4.3978010994502759</v>
      </c>
      <c r="S37" s="118">
        <f t="shared" si="24"/>
        <v>-5.2692408720777655</v>
      </c>
      <c r="T37" s="118">
        <f t="shared" si="25"/>
        <v>-4.3503778209511177</v>
      </c>
      <c r="U37" s="119"/>
      <c r="V37" s="120">
        <f t="shared" si="1"/>
        <v>-3.3232229988131348</v>
      </c>
      <c r="W37" s="120">
        <f t="shared" si="2"/>
        <v>-8.3232229988131348</v>
      </c>
      <c r="X37" s="120">
        <f t="shared" si="3"/>
        <v>1.6767770011868652</v>
      </c>
      <c r="Y37" s="120">
        <f t="shared" si="4"/>
        <v>-13.600903144374373</v>
      </c>
      <c r="Z37" s="120">
        <f t="shared" si="5"/>
        <v>6.9544571467481031</v>
      </c>
      <c r="AA37" s="120">
        <f t="shared" si="6"/>
        <v>0.59186189889028962</v>
      </c>
      <c r="AB37" s="120">
        <f t="shared" si="7"/>
        <v>-4.40813810110971</v>
      </c>
      <c r="AC37" s="120">
        <f t="shared" si="8"/>
        <v>5.59186189889029</v>
      </c>
      <c r="AD37" s="120">
        <f t="shared" si="9"/>
        <v>-11.086180917281567</v>
      </c>
      <c r="AE37" s="120">
        <f t="shared" si="10"/>
        <v>12.269904715062147</v>
      </c>
      <c r="AF37" s="120">
        <f t="shared" si="11"/>
        <v>-3.1606371537208204</v>
      </c>
      <c r="AG37" s="120">
        <f t="shared" si="12"/>
        <v>-8.1606371537208204</v>
      </c>
      <c r="AH37" s="120">
        <f t="shared" si="13"/>
        <v>1.8393628462791796</v>
      </c>
      <c r="AI37" s="120">
        <f t="shared" si="14"/>
        <v>-14.928728054682859</v>
      </c>
      <c r="AJ37" s="120">
        <f t="shared" si="15"/>
        <v>8.6074537472412178</v>
      </c>
      <c r="AK37" s="120">
        <f t="shared" si="16"/>
        <v>-1.9591754760064231</v>
      </c>
      <c r="AL37" s="120">
        <f t="shared" si="17"/>
        <v>-6.9591754760064228</v>
      </c>
      <c r="AM37" s="120">
        <f t="shared" si="18"/>
        <v>3.0408245239935772</v>
      </c>
      <c r="AN37" s="120">
        <f t="shared" si="19"/>
        <v>-14.670305115171695</v>
      </c>
      <c r="AO37" s="120">
        <f t="shared" si="20"/>
        <v>10.751954163158848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1:128">
      <c r="A38" s="111" t="s">
        <v>16</v>
      </c>
      <c r="B38" s="112" t="s">
        <v>54</v>
      </c>
      <c r="C38" s="226" t="s">
        <v>140</v>
      </c>
      <c r="D38" s="113">
        <v>8</v>
      </c>
      <c r="E38" s="112">
        <v>448.50099999999998</v>
      </c>
      <c r="F38" s="114">
        <f t="shared" si="0"/>
        <v>450.99999999999994</v>
      </c>
      <c r="G38" s="115">
        <v>2.0005000000000002</v>
      </c>
      <c r="H38" s="115">
        <v>0.4985</v>
      </c>
      <c r="I38" s="116">
        <v>2.4990000000000001</v>
      </c>
      <c r="J38" s="114">
        <f t="shared" si="21"/>
        <v>5560.2025678113287</v>
      </c>
      <c r="K38" s="144">
        <v>441.9</v>
      </c>
      <c r="L38" s="144">
        <v>444.8</v>
      </c>
      <c r="M38" s="145">
        <v>2.3736000000000002</v>
      </c>
      <c r="N38" s="145">
        <v>0.50460000000000005</v>
      </c>
      <c r="O38" s="145">
        <v>2.8782000000000001</v>
      </c>
      <c r="P38" s="146">
        <v>6497</v>
      </c>
      <c r="Q38" s="118">
        <f t="shared" si="22"/>
        <v>18.650337415646089</v>
      </c>
      <c r="R38" s="118">
        <f t="shared" si="23"/>
        <v>1.2236710130391273</v>
      </c>
      <c r="S38" s="118">
        <f t="shared" si="24"/>
        <v>15.174069627851139</v>
      </c>
      <c r="T38" s="118">
        <f t="shared" si="25"/>
        <v>16.848260845960951</v>
      </c>
      <c r="U38" s="119"/>
      <c r="V38" s="120">
        <f t="shared" si="1"/>
        <v>-3.3232229988131348</v>
      </c>
      <c r="W38" s="120">
        <f t="shared" si="2"/>
        <v>-8.3232229988131348</v>
      </c>
      <c r="X38" s="120">
        <f t="shared" si="3"/>
        <v>1.6767770011868652</v>
      </c>
      <c r="Y38" s="120">
        <f t="shared" si="4"/>
        <v>-13.600903144374373</v>
      </c>
      <c r="Z38" s="120">
        <f t="shared" si="5"/>
        <v>6.9544571467481031</v>
      </c>
      <c r="AA38" s="120">
        <f t="shared" si="6"/>
        <v>0.59186189889028962</v>
      </c>
      <c r="AB38" s="120">
        <f t="shared" si="7"/>
        <v>-4.40813810110971</v>
      </c>
      <c r="AC38" s="120">
        <f t="shared" si="8"/>
        <v>5.59186189889029</v>
      </c>
      <c r="AD38" s="120">
        <f t="shared" si="9"/>
        <v>-11.086180917281567</v>
      </c>
      <c r="AE38" s="120">
        <f t="shared" si="10"/>
        <v>12.269904715062147</v>
      </c>
      <c r="AF38" s="120">
        <f t="shared" si="11"/>
        <v>-3.1606371537208204</v>
      </c>
      <c r="AG38" s="120">
        <f t="shared" si="12"/>
        <v>-8.1606371537208204</v>
      </c>
      <c r="AH38" s="120">
        <f t="shared" si="13"/>
        <v>1.8393628462791796</v>
      </c>
      <c r="AI38" s="120">
        <f t="shared" si="14"/>
        <v>-14.928728054682859</v>
      </c>
      <c r="AJ38" s="120">
        <f t="shared" si="15"/>
        <v>8.6074537472412178</v>
      </c>
      <c r="AK38" s="120">
        <f t="shared" si="16"/>
        <v>-1.9591754760064231</v>
      </c>
      <c r="AL38" s="120">
        <f t="shared" si="17"/>
        <v>-6.9591754760064228</v>
      </c>
      <c r="AM38" s="120">
        <f t="shared" si="18"/>
        <v>3.0408245239935772</v>
      </c>
      <c r="AN38" s="120">
        <f t="shared" si="19"/>
        <v>-14.670305115171695</v>
      </c>
      <c r="AO38" s="120">
        <f t="shared" si="20"/>
        <v>10.751954163158848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>
      <c r="A39" s="111" t="s">
        <v>16</v>
      </c>
      <c r="B39" s="112" t="s">
        <v>54</v>
      </c>
      <c r="C39" s="226" t="s">
        <v>140</v>
      </c>
      <c r="D39" s="113">
        <v>9</v>
      </c>
      <c r="E39" s="112">
        <v>447.24679999999995</v>
      </c>
      <c r="F39" s="114">
        <f t="shared" si="0"/>
        <v>450.49999999999994</v>
      </c>
      <c r="G39" s="115">
        <v>2.4992000000000001</v>
      </c>
      <c r="H39" s="115">
        <v>0.754</v>
      </c>
      <c r="I39" s="116">
        <v>3.2532000000000001</v>
      </c>
      <c r="J39" s="114">
        <f t="shared" si="21"/>
        <v>7253.9245838006491</v>
      </c>
      <c r="K39" s="144">
        <v>442.7</v>
      </c>
      <c r="L39" s="144">
        <v>445.9</v>
      </c>
      <c r="M39" s="145">
        <v>2.4333</v>
      </c>
      <c r="N39" s="145">
        <v>0.77249999999999996</v>
      </c>
      <c r="O39" s="145">
        <v>3.2058</v>
      </c>
      <c r="P39" s="146">
        <v>7222</v>
      </c>
      <c r="Q39" s="118">
        <f t="shared" si="22"/>
        <v>-2.6368437900128066</v>
      </c>
      <c r="R39" s="118">
        <f t="shared" si="23"/>
        <v>2.4535809018567587</v>
      </c>
      <c r="S39" s="118">
        <f t="shared" si="24"/>
        <v>-1.4570269273330907</v>
      </c>
      <c r="T39" s="118">
        <f t="shared" si="25"/>
        <v>-0.44010085067526855</v>
      </c>
      <c r="U39" s="119"/>
      <c r="V39" s="120">
        <f t="shared" si="1"/>
        <v>-3.3232229988131348</v>
      </c>
      <c r="W39" s="120">
        <f t="shared" si="2"/>
        <v>-8.3232229988131348</v>
      </c>
      <c r="X39" s="120">
        <f t="shared" si="3"/>
        <v>1.6767770011868652</v>
      </c>
      <c r="Y39" s="120">
        <f t="shared" si="4"/>
        <v>-13.600903144374373</v>
      </c>
      <c r="Z39" s="120">
        <f t="shared" si="5"/>
        <v>6.9544571467481031</v>
      </c>
      <c r="AA39" s="120">
        <f t="shared" si="6"/>
        <v>0.59186189889028962</v>
      </c>
      <c r="AB39" s="120">
        <f t="shared" si="7"/>
        <v>-4.40813810110971</v>
      </c>
      <c r="AC39" s="120">
        <f t="shared" si="8"/>
        <v>5.59186189889029</v>
      </c>
      <c r="AD39" s="120">
        <f t="shared" si="9"/>
        <v>-11.086180917281567</v>
      </c>
      <c r="AE39" s="120">
        <f t="shared" si="10"/>
        <v>12.269904715062147</v>
      </c>
      <c r="AF39" s="120">
        <f t="shared" si="11"/>
        <v>-3.1606371537208204</v>
      </c>
      <c r="AG39" s="120">
        <f t="shared" si="12"/>
        <v>-8.1606371537208204</v>
      </c>
      <c r="AH39" s="120">
        <f t="shared" si="13"/>
        <v>1.8393628462791796</v>
      </c>
      <c r="AI39" s="120">
        <f t="shared" si="14"/>
        <v>-14.928728054682859</v>
      </c>
      <c r="AJ39" s="120">
        <f t="shared" si="15"/>
        <v>8.6074537472412178</v>
      </c>
      <c r="AK39" s="120">
        <f t="shared" si="16"/>
        <v>-1.9591754760064231</v>
      </c>
      <c r="AL39" s="120">
        <f t="shared" si="17"/>
        <v>-6.9591754760064228</v>
      </c>
      <c r="AM39" s="120">
        <f t="shared" si="18"/>
        <v>3.0408245239935772</v>
      </c>
      <c r="AN39" s="120">
        <f t="shared" si="19"/>
        <v>-14.670305115171695</v>
      </c>
      <c r="AO39" s="120">
        <f t="shared" si="20"/>
        <v>10.751954163158848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>
      <c r="A40" s="111" t="s">
        <v>17</v>
      </c>
      <c r="B40" s="112" t="s">
        <v>95</v>
      </c>
      <c r="C40" s="226" t="s">
        <v>93</v>
      </c>
      <c r="D40" s="113">
        <v>1</v>
      </c>
      <c r="E40" s="112">
        <v>446.95670000000001</v>
      </c>
      <c r="F40" s="114">
        <f t="shared" si="0"/>
        <v>447</v>
      </c>
      <c r="G40" s="115">
        <v>3.1699999999999999E-2</v>
      </c>
      <c r="H40" s="115">
        <v>1.1599999999999999E-2</v>
      </c>
      <c r="I40" s="116">
        <v>4.3299999999999998E-2</v>
      </c>
      <c r="J40" s="114">
        <f t="shared" si="21"/>
        <v>96.873851658918412</v>
      </c>
      <c r="K40" s="148">
        <v>443.07</v>
      </c>
      <c r="L40" s="148">
        <v>443.11</v>
      </c>
      <c r="M40" s="149">
        <v>3.1699999999999999E-2</v>
      </c>
      <c r="N40" s="149">
        <v>1.11E-2</v>
      </c>
      <c r="O40" s="149">
        <v>4.2799999999999998E-2</v>
      </c>
      <c r="P40" s="152">
        <v>96.596000000000004</v>
      </c>
      <c r="Q40" s="118">
        <f t="shared" si="22"/>
        <v>0</v>
      </c>
      <c r="R40" s="118">
        <f t="shared" si="23"/>
        <v>-4.3103448275861957</v>
      </c>
      <c r="S40" s="118">
        <f t="shared" si="24"/>
        <v>-1.1547344110854514</v>
      </c>
      <c r="T40" s="118">
        <f t="shared" si="25"/>
        <v>-0.28681801555355863</v>
      </c>
      <c r="U40" s="119"/>
      <c r="V40" s="120">
        <f t="shared" si="1"/>
        <v>-3.3232229988131348</v>
      </c>
      <c r="W40" s="120">
        <f t="shared" si="2"/>
        <v>-8.3232229988131348</v>
      </c>
      <c r="X40" s="120">
        <f t="shared" si="3"/>
        <v>1.6767770011868652</v>
      </c>
      <c r="Y40" s="120">
        <f t="shared" si="4"/>
        <v>-13.600903144374373</v>
      </c>
      <c r="Z40" s="120">
        <f t="shared" si="5"/>
        <v>6.9544571467481031</v>
      </c>
      <c r="AA40" s="120">
        <f t="shared" si="6"/>
        <v>0.59186189889028962</v>
      </c>
      <c r="AB40" s="120">
        <f t="shared" si="7"/>
        <v>-4.40813810110971</v>
      </c>
      <c r="AC40" s="120">
        <f t="shared" si="8"/>
        <v>5.59186189889029</v>
      </c>
      <c r="AD40" s="120">
        <f t="shared" si="9"/>
        <v>-11.086180917281567</v>
      </c>
      <c r="AE40" s="120">
        <f t="shared" si="10"/>
        <v>12.269904715062147</v>
      </c>
      <c r="AF40" s="120">
        <f t="shared" si="11"/>
        <v>-3.1606371537208204</v>
      </c>
      <c r="AG40" s="120">
        <f t="shared" si="12"/>
        <v>-8.1606371537208204</v>
      </c>
      <c r="AH40" s="120">
        <f t="shared" si="13"/>
        <v>1.8393628462791796</v>
      </c>
      <c r="AI40" s="120">
        <f t="shared" si="14"/>
        <v>-14.928728054682859</v>
      </c>
      <c r="AJ40" s="120">
        <f t="shared" si="15"/>
        <v>8.6074537472412178</v>
      </c>
      <c r="AK40" s="120">
        <f t="shared" si="16"/>
        <v>-1.9591754760064231</v>
      </c>
      <c r="AL40" s="120">
        <f t="shared" si="17"/>
        <v>-6.9591754760064228</v>
      </c>
      <c r="AM40" s="120">
        <f t="shared" si="18"/>
        <v>3.0408245239935772</v>
      </c>
      <c r="AN40" s="120">
        <f t="shared" si="19"/>
        <v>-14.670305115171695</v>
      </c>
      <c r="AO40" s="120">
        <f t="shared" si="20"/>
        <v>10.751954163158848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>
      <c r="A41" s="111" t="s">
        <v>17</v>
      </c>
      <c r="B41" s="112" t="s">
        <v>95</v>
      </c>
      <c r="C41" s="226" t="s">
        <v>93</v>
      </c>
      <c r="D41" s="113">
        <v>2</v>
      </c>
      <c r="E41" s="112">
        <v>447.53469999999999</v>
      </c>
      <c r="F41" s="114">
        <f t="shared" si="0"/>
        <v>447.6</v>
      </c>
      <c r="G41" s="115">
        <v>5.0200000000000002E-2</v>
      </c>
      <c r="H41" s="115">
        <v>1.5100000000000001E-2</v>
      </c>
      <c r="I41" s="116">
        <v>6.5299999999999997E-2</v>
      </c>
      <c r="J41" s="114">
        <f t="shared" si="21"/>
        <v>145.90243973964957</v>
      </c>
      <c r="K41" s="150">
        <v>444.16</v>
      </c>
      <c r="L41" s="150">
        <v>444.22</v>
      </c>
      <c r="M41" s="151">
        <v>4.9200000000000001E-2</v>
      </c>
      <c r="N41" s="151">
        <v>1.4999999999999999E-2</v>
      </c>
      <c r="O41" s="151">
        <v>6.4199999999999993E-2</v>
      </c>
      <c r="P41" s="153">
        <v>144.536</v>
      </c>
      <c r="Q41" s="118">
        <f t="shared" si="22"/>
        <v>-1.9920318725099619</v>
      </c>
      <c r="R41" s="118">
        <f t="shared" si="23"/>
        <v>-0.66225165562914656</v>
      </c>
      <c r="S41" s="118">
        <f t="shared" si="24"/>
        <v>-1.6845329249617211</v>
      </c>
      <c r="T41" s="118">
        <f t="shared" si="25"/>
        <v>-0.9365434478599941</v>
      </c>
      <c r="U41" s="119"/>
      <c r="V41" s="120">
        <f t="shared" si="1"/>
        <v>-3.3232229988131348</v>
      </c>
      <c r="W41" s="120">
        <f t="shared" si="2"/>
        <v>-8.3232229988131348</v>
      </c>
      <c r="X41" s="120">
        <f t="shared" si="3"/>
        <v>1.6767770011868652</v>
      </c>
      <c r="Y41" s="120">
        <f t="shared" si="4"/>
        <v>-13.600903144374373</v>
      </c>
      <c r="Z41" s="120">
        <f t="shared" si="5"/>
        <v>6.9544571467481031</v>
      </c>
      <c r="AA41" s="120">
        <f t="shared" si="6"/>
        <v>0.59186189889028962</v>
      </c>
      <c r="AB41" s="120">
        <f t="shared" si="7"/>
        <v>-4.40813810110971</v>
      </c>
      <c r="AC41" s="120">
        <f t="shared" si="8"/>
        <v>5.59186189889029</v>
      </c>
      <c r="AD41" s="120">
        <f t="shared" si="9"/>
        <v>-11.086180917281567</v>
      </c>
      <c r="AE41" s="120">
        <f t="shared" si="10"/>
        <v>12.269904715062147</v>
      </c>
      <c r="AF41" s="120">
        <f t="shared" si="11"/>
        <v>-3.1606371537208204</v>
      </c>
      <c r="AG41" s="120">
        <f t="shared" si="12"/>
        <v>-8.1606371537208204</v>
      </c>
      <c r="AH41" s="120">
        <f t="shared" si="13"/>
        <v>1.8393628462791796</v>
      </c>
      <c r="AI41" s="120">
        <f t="shared" si="14"/>
        <v>-14.928728054682859</v>
      </c>
      <c r="AJ41" s="120">
        <f t="shared" si="15"/>
        <v>8.6074537472412178</v>
      </c>
      <c r="AK41" s="120">
        <f t="shared" si="16"/>
        <v>-1.9591754760064231</v>
      </c>
      <c r="AL41" s="120">
        <f t="shared" si="17"/>
        <v>-6.9591754760064228</v>
      </c>
      <c r="AM41" s="120">
        <f t="shared" si="18"/>
        <v>3.0408245239935772</v>
      </c>
      <c r="AN41" s="120">
        <f t="shared" si="19"/>
        <v>-14.670305115171695</v>
      </c>
      <c r="AO41" s="120">
        <f t="shared" si="20"/>
        <v>10.751954163158848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>
      <c r="A42" s="111" t="s">
        <v>17</v>
      </c>
      <c r="B42" s="112" t="s">
        <v>95</v>
      </c>
      <c r="C42" s="226" t="s">
        <v>93</v>
      </c>
      <c r="D42" s="113">
        <v>3</v>
      </c>
      <c r="E42" s="112">
        <v>447.16639999999995</v>
      </c>
      <c r="F42" s="114">
        <f t="shared" si="0"/>
        <v>447.29999999999995</v>
      </c>
      <c r="G42" s="115">
        <v>0.1042</v>
      </c>
      <c r="H42" s="115">
        <v>2.9399999999999999E-2</v>
      </c>
      <c r="I42" s="116">
        <v>0.1336</v>
      </c>
      <c r="J42" s="114">
        <f t="shared" si="21"/>
        <v>298.73652975748445</v>
      </c>
      <c r="K42" s="150">
        <v>443.76</v>
      </c>
      <c r="L42" s="150">
        <v>443.88</v>
      </c>
      <c r="M42" s="151">
        <v>9.5200000000000007E-2</v>
      </c>
      <c r="N42" s="151">
        <v>2.9499999999999998E-2</v>
      </c>
      <c r="O42" s="151">
        <v>0.12470000000000001</v>
      </c>
      <c r="P42" s="153">
        <v>280.93200000000002</v>
      </c>
      <c r="Q42" s="118">
        <f t="shared" si="22"/>
        <v>-8.6372360844529688</v>
      </c>
      <c r="R42" s="118">
        <f t="shared" si="23"/>
        <v>0.34013605442176664</v>
      </c>
      <c r="S42" s="118">
        <f t="shared" si="24"/>
        <v>-6.6616766467065807</v>
      </c>
      <c r="T42" s="118">
        <f t="shared" si="25"/>
        <v>-5.9599439586240832</v>
      </c>
      <c r="U42" s="119"/>
      <c r="V42" s="120">
        <f t="shared" si="1"/>
        <v>-3.3232229988131348</v>
      </c>
      <c r="W42" s="120">
        <f t="shared" si="2"/>
        <v>-8.3232229988131348</v>
      </c>
      <c r="X42" s="120">
        <f t="shared" si="3"/>
        <v>1.6767770011868652</v>
      </c>
      <c r="Y42" s="120">
        <f t="shared" si="4"/>
        <v>-13.600903144374373</v>
      </c>
      <c r="Z42" s="120">
        <f t="shared" si="5"/>
        <v>6.9544571467481031</v>
      </c>
      <c r="AA42" s="120">
        <f t="shared" si="6"/>
        <v>0.59186189889028962</v>
      </c>
      <c r="AB42" s="120">
        <f t="shared" si="7"/>
        <v>-4.40813810110971</v>
      </c>
      <c r="AC42" s="120">
        <f t="shared" si="8"/>
        <v>5.59186189889029</v>
      </c>
      <c r="AD42" s="120">
        <f t="shared" si="9"/>
        <v>-11.086180917281567</v>
      </c>
      <c r="AE42" s="120">
        <f t="shared" si="10"/>
        <v>12.269904715062147</v>
      </c>
      <c r="AF42" s="120">
        <f t="shared" si="11"/>
        <v>-3.1606371537208204</v>
      </c>
      <c r="AG42" s="120">
        <f t="shared" si="12"/>
        <v>-8.1606371537208204</v>
      </c>
      <c r="AH42" s="120">
        <f t="shared" si="13"/>
        <v>1.8393628462791796</v>
      </c>
      <c r="AI42" s="120">
        <f t="shared" si="14"/>
        <v>-14.928728054682859</v>
      </c>
      <c r="AJ42" s="120">
        <f t="shared" si="15"/>
        <v>8.6074537472412178</v>
      </c>
      <c r="AK42" s="120">
        <f t="shared" si="16"/>
        <v>-1.9591754760064231</v>
      </c>
      <c r="AL42" s="120">
        <f t="shared" si="17"/>
        <v>-6.9591754760064228</v>
      </c>
      <c r="AM42" s="120">
        <f t="shared" si="18"/>
        <v>3.0408245239935772</v>
      </c>
      <c r="AN42" s="120">
        <f t="shared" si="19"/>
        <v>-14.670305115171695</v>
      </c>
      <c r="AO42" s="120">
        <f t="shared" si="20"/>
        <v>10.751954163158848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>
      <c r="A43" s="111" t="s">
        <v>17</v>
      </c>
      <c r="B43" s="112" t="s">
        <v>95</v>
      </c>
      <c r="C43" s="226" t="s">
        <v>93</v>
      </c>
      <c r="D43" s="113">
        <v>4</v>
      </c>
      <c r="E43" s="112">
        <v>447.89260000000007</v>
      </c>
      <c r="F43" s="114">
        <f t="shared" si="0"/>
        <v>448.20000000000005</v>
      </c>
      <c r="G43" s="115">
        <v>0.25779999999999997</v>
      </c>
      <c r="H43" s="115">
        <v>4.9599999999999998E-2</v>
      </c>
      <c r="I43" s="116">
        <v>0.30739999999999995</v>
      </c>
      <c r="J43" s="114">
        <f t="shared" si="21"/>
        <v>686.14753551340414</v>
      </c>
      <c r="K43" s="150">
        <v>443.33</v>
      </c>
      <c r="L43" s="150">
        <v>443.63</v>
      </c>
      <c r="M43" s="151">
        <v>0.24440000000000001</v>
      </c>
      <c r="N43" s="151">
        <v>5.0799999999999998E-2</v>
      </c>
      <c r="O43" s="151">
        <v>0.29520000000000002</v>
      </c>
      <c r="P43" s="153">
        <v>665.69500000000005</v>
      </c>
      <c r="Q43" s="118">
        <f t="shared" si="22"/>
        <v>-5.1978277734677922</v>
      </c>
      <c r="R43" s="118">
        <f t="shared" si="23"/>
        <v>2.419354838709677</v>
      </c>
      <c r="S43" s="118">
        <f t="shared" si="24"/>
        <v>-3.968770331815203</v>
      </c>
      <c r="T43" s="118">
        <f t="shared" si="25"/>
        <v>-2.9807781059944563</v>
      </c>
      <c r="U43" s="119"/>
      <c r="V43" s="120">
        <f t="shared" si="1"/>
        <v>-3.3232229988131348</v>
      </c>
      <c r="W43" s="120">
        <f t="shared" si="2"/>
        <v>-8.3232229988131348</v>
      </c>
      <c r="X43" s="120">
        <f t="shared" si="3"/>
        <v>1.6767770011868652</v>
      </c>
      <c r="Y43" s="120">
        <f t="shared" si="4"/>
        <v>-13.600903144374373</v>
      </c>
      <c r="Z43" s="120">
        <f t="shared" si="5"/>
        <v>6.9544571467481031</v>
      </c>
      <c r="AA43" s="120">
        <f t="shared" si="6"/>
        <v>0.59186189889028962</v>
      </c>
      <c r="AB43" s="120">
        <f t="shared" si="7"/>
        <v>-4.40813810110971</v>
      </c>
      <c r="AC43" s="120">
        <f t="shared" si="8"/>
        <v>5.59186189889029</v>
      </c>
      <c r="AD43" s="120">
        <f t="shared" si="9"/>
        <v>-11.086180917281567</v>
      </c>
      <c r="AE43" s="120">
        <f t="shared" si="10"/>
        <v>12.269904715062147</v>
      </c>
      <c r="AF43" s="120">
        <f t="shared" si="11"/>
        <v>-3.1606371537208204</v>
      </c>
      <c r="AG43" s="120">
        <f t="shared" si="12"/>
        <v>-8.1606371537208204</v>
      </c>
      <c r="AH43" s="120">
        <f t="shared" si="13"/>
        <v>1.8393628462791796</v>
      </c>
      <c r="AI43" s="120">
        <f t="shared" si="14"/>
        <v>-14.928728054682859</v>
      </c>
      <c r="AJ43" s="120">
        <f t="shared" si="15"/>
        <v>8.6074537472412178</v>
      </c>
      <c r="AK43" s="120">
        <f t="shared" si="16"/>
        <v>-1.9591754760064231</v>
      </c>
      <c r="AL43" s="120">
        <f t="shared" si="17"/>
        <v>-6.9591754760064228</v>
      </c>
      <c r="AM43" s="120">
        <f t="shared" si="18"/>
        <v>3.0408245239935772</v>
      </c>
      <c r="AN43" s="120">
        <f t="shared" si="19"/>
        <v>-14.670305115171695</v>
      </c>
      <c r="AO43" s="120">
        <f t="shared" si="20"/>
        <v>10.751954163158848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1:128">
      <c r="A44" s="111" t="s">
        <v>17</v>
      </c>
      <c r="B44" s="112" t="s">
        <v>95</v>
      </c>
      <c r="C44" s="226" t="s">
        <v>93</v>
      </c>
      <c r="D44" s="113">
        <v>5</v>
      </c>
      <c r="E44" s="112">
        <v>448.05059</v>
      </c>
      <c r="F44" s="114">
        <f t="shared" si="0"/>
        <v>448.7</v>
      </c>
      <c r="G44" s="115">
        <v>0.52261000000000002</v>
      </c>
      <c r="H44" s="115">
        <v>0.1268</v>
      </c>
      <c r="I44" s="116">
        <v>0.64941000000000004</v>
      </c>
      <c r="J44" s="114">
        <f t="shared" si="21"/>
        <v>1448.6198674608547</v>
      </c>
      <c r="K44" s="150">
        <v>443.16</v>
      </c>
      <c r="L44" s="150">
        <v>443.79</v>
      </c>
      <c r="M44" s="151">
        <v>0.49469999999999997</v>
      </c>
      <c r="N44" s="151">
        <v>0.1305</v>
      </c>
      <c r="O44" s="151">
        <v>0.62519999999999998</v>
      </c>
      <c r="P44" s="153">
        <v>1410.01</v>
      </c>
      <c r="Q44" s="118">
        <f t="shared" si="22"/>
        <v>-5.3405024779472354</v>
      </c>
      <c r="R44" s="118">
        <f t="shared" si="23"/>
        <v>2.9179810725552122</v>
      </c>
      <c r="S44" s="118">
        <f t="shared" si="24"/>
        <v>-3.7279992608675663</v>
      </c>
      <c r="T44" s="118">
        <f t="shared" si="25"/>
        <v>-2.6652863410281831</v>
      </c>
      <c r="U44" s="119"/>
      <c r="V44" s="120">
        <f t="shared" si="1"/>
        <v>-3.3232229988131348</v>
      </c>
      <c r="W44" s="120">
        <f t="shared" si="2"/>
        <v>-8.3232229988131348</v>
      </c>
      <c r="X44" s="120">
        <f t="shared" si="3"/>
        <v>1.6767770011868652</v>
      </c>
      <c r="Y44" s="120">
        <f t="shared" si="4"/>
        <v>-13.600903144374373</v>
      </c>
      <c r="Z44" s="120">
        <f t="shared" si="5"/>
        <v>6.9544571467481031</v>
      </c>
      <c r="AA44" s="120">
        <f t="shared" si="6"/>
        <v>0.59186189889028962</v>
      </c>
      <c r="AB44" s="120">
        <f t="shared" si="7"/>
        <v>-4.40813810110971</v>
      </c>
      <c r="AC44" s="120">
        <f t="shared" si="8"/>
        <v>5.59186189889029</v>
      </c>
      <c r="AD44" s="120">
        <f t="shared" si="9"/>
        <v>-11.086180917281567</v>
      </c>
      <c r="AE44" s="120">
        <f t="shared" si="10"/>
        <v>12.269904715062147</v>
      </c>
      <c r="AF44" s="120">
        <f t="shared" si="11"/>
        <v>-3.1606371537208204</v>
      </c>
      <c r="AG44" s="120">
        <f t="shared" si="12"/>
        <v>-8.1606371537208204</v>
      </c>
      <c r="AH44" s="120">
        <f t="shared" si="13"/>
        <v>1.8393628462791796</v>
      </c>
      <c r="AI44" s="120">
        <f t="shared" si="14"/>
        <v>-14.928728054682859</v>
      </c>
      <c r="AJ44" s="120">
        <f t="shared" si="15"/>
        <v>8.6074537472412178</v>
      </c>
      <c r="AK44" s="120">
        <f t="shared" si="16"/>
        <v>-1.9591754760064231</v>
      </c>
      <c r="AL44" s="120">
        <f t="shared" si="17"/>
        <v>-6.9591754760064228</v>
      </c>
      <c r="AM44" s="120">
        <f t="shared" si="18"/>
        <v>3.0408245239935772</v>
      </c>
      <c r="AN44" s="120">
        <f t="shared" si="19"/>
        <v>-14.670305115171695</v>
      </c>
      <c r="AO44" s="120">
        <f t="shared" si="20"/>
        <v>10.751954163158848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>
      <c r="A45" s="111" t="s">
        <v>17</v>
      </c>
      <c r="B45" s="112" t="s">
        <v>95</v>
      </c>
      <c r="C45" s="226" t="s">
        <v>93</v>
      </c>
      <c r="D45" s="113">
        <v>6</v>
      </c>
      <c r="E45" s="112">
        <v>447.39800000000008</v>
      </c>
      <c r="F45" s="114">
        <f t="shared" si="0"/>
        <v>448.30000000000007</v>
      </c>
      <c r="G45" s="115">
        <v>0.752</v>
      </c>
      <c r="H45" s="115">
        <v>0.15</v>
      </c>
      <c r="I45" s="116">
        <v>0.90200000000000002</v>
      </c>
      <c r="J45" s="114">
        <f t="shared" si="21"/>
        <v>2014.5692615633793</v>
      </c>
      <c r="K45" s="150">
        <v>441.07</v>
      </c>
      <c r="L45" s="150">
        <v>441.99</v>
      </c>
      <c r="M45" s="151">
        <v>0.75390000000000001</v>
      </c>
      <c r="N45" s="151">
        <v>0.1641</v>
      </c>
      <c r="O45" s="151">
        <v>0.91800000000000004</v>
      </c>
      <c r="P45" s="153">
        <v>2079.6570000000002</v>
      </c>
      <c r="Q45" s="118">
        <f t="shared" si="22"/>
        <v>0.25265957446808679</v>
      </c>
      <c r="R45" s="118">
        <f t="shared" si="23"/>
        <v>9.4000000000000021</v>
      </c>
      <c r="S45" s="118">
        <f t="shared" si="24"/>
        <v>1.773835920177385</v>
      </c>
      <c r="T45" s="118">
        <f t="shared" si="25"/>
        <v>3.2308513625443873</v>
      </c>
      <c r="U45" s="119"/>
      <c r="V45" s="120">
        <f t="shared" si="1"/>
        <v>-3.3232229988131348</v>
      </c>
      <c r="W45" s="120">
        <f t="shared" ref="W45:W67" si="30">$Q$167-5</f>
        <v>-8.3232229988131348</v>
      </c>
      <c r="X45" s="120">
        <f t="shared" ref="X45:X67" si="31">$Q$167+5</f>
        <v>1.6767770011868652</v>
      </c>
      <c r="Y45" s="120">
        <f t="shared" ref="Y45:Y67" si="32">($Q$167-(3*$Q$170))</f>
        <v>-13.600903144374373</v>
      </c>
      <c r="Z45" s="120">
        <f t="shared" ref="Z45:Z67" si="33">($Q$167+(3*$Q$170))</f>
        <v>6.9544571467481031</v>
      </c>
      <c r="AA45" s="120">
        <f t="shared" ref="AA45:AA67" si="34">$R$167</f>
        <v>0.59186189889028962</v>
      </c>
      <c r="AB45" s="120">
        <f t="shared" ref="AB45:AB67" si="35">$R$167-5</f>
        <v>-4.40813810110971</v>
      </c>
      <c r="AC45" s="120">
        <f t="shared" ref="AC45:AC67" si="36">$R$167+5</f>
        <v>5.59186189889029</v>
      </c>
      <c r="AD45" s="120">
        <f t="shared" ref="AD45:AD67" si="37">($R$167-(3*$R$170))</f>
        <v>-11.086180917281567</v>
      </c>
      <c r="AE45" s="120">
        <f t="shared" ref="AE45:AE67" si="38">($R$167+(3*$R$170))</f>
        <v>12.269904715062147</v>
      </c>
      <c r="AF45" s="120">
        <f t="shared" ref="AF45:AF67" si="39">$S$167</f>
        <v>-3.1606371537208204</v>
      </c>
      <c r="AG45" s="120">
        <f t="shared" ref="AG45:AG67" si="40">$S$167-5</f>
        <v>-8.1606371537208204</v>
      </c>
      <c r="AH45" s="120">
        <f t="shared" ref="AH45:AH67" si="41">$S$167+5</f>
        <v>1.8393628462791796</v>
      </c>
      <c r="AI45" s="120">
        <f t="shared" ref="AI45:AI67" si="42">($S$167-(3*$S$170))</f>
        <v>-14.928728054682859</v>
      </c>
      <c r="AJ45" s="120">
        <f t="shared" ref="AJ45:AJ67" si="43">($S$167+(3*$S$170))</f>
        <v>8.6074537472412178</v>
      </c>
      <c r="AK45" s="120">
        <f t="shared" ref="AK45:AK67" si="44">$T$167</f>
        <v>-1.9591754760064231</v>
      </c>
      <c r="AL45" s="120">
        <f t="shared" ref="AL45:AL67" si="45">$T$167-5</f>
        <v>-6.9591754760064228</v>
      </c>
      <c r="AM45" s="120">
        <f t="shared" ref="AM45:AM67" si="46">$T$167+5</f>
        <v>3.0408245239935772</v>
      </c>
      <c r="AN45" s="120">
        <f t="shared" ref="AN45:AN67" si="47">($T$167-(3*$T$170))</f>
        <v>-14.670305115171695</v>
      </c>
      <c r="AO45" s="120">
        <f t="shared" ref="AO45:AO67" si="48">($T$167+(3*$T$170))</f>
        <v>10.751954163158848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>
      <c r="A46" s="111" t="s">
        <v>17</v>
      </c>
      <c r="B46" s="112" t="s">
        <v>95</v>
      </c>
      <c r="C46" s="226" t="s">
        <v>93</v>
      </c>
      <c r="D46" s="113">
        <v>7</v>
      </c>
      <c r="E46" s="112">
        <v>447.39829999999995</v>
      </c>
      <c r="F46" s="114">
        <f t="shared" si="0"/>
        <v>449.29999999999995</v>
      </c>
      <c r="G46" s="115">
        <v>1.5027999999999999</v>
      </c>
      <c r="H46" s="115">
        <v>0.39889999999999998</v>
      </c>
      <c r="I46" s="116">
        <v>1.9016999999999999</v>
      </c>
      <c r="J46" s="114">
        <f t="shared" si="21"/>
        <v>4243.767696402304</v>
      </c>
      <c r="K46" s="150">
        <v>440.32</v>
      </c>
      <c r="L46" s="150">
        <v>442.22</v>
      </c>
      <c r="M46" s="151">
        <v>1.4967999999999999</v>
      </c>
      <c r="N46" s="151">
        <v>0.40639999999999998</v>
      </c>
      <c r="O46" s="151">
        <v>1.9032</v>
      </c>
      <c r="P46" s="153">
        <v>4315.29</v>
      </c>
      <c r="Q46" s="118">
        <f t="shared" si="22"/>
        <v>-0.39925472451424043</v>
      </c>
      <c r="R46" s="118">
        <f t="shared" si="23"/>
        <v>1.8801704687891723</v>
      </c>
      <c r="S46" s="118">
        <f t="shared" si="24"/>
        <v>7.8876794447076654E-2</v>
      </c>
      <c r="T46" s="118">
        <f t="shared" si="25"/>
        <v>1.6853491688135935</v>
      </c>
      <c r="U46" s="119"/>
      <c r="V46" s="120">
        <f t="shared" si="1"/>
        <v>-3.3232229988131348</v>
      </c>
      <c r="W46" s="120">
        <f t="shared" si="30"/>
        <v>-8.3232229988131348</v>
      </c>
      <c r="X46" s="120">
        <f t="shared" si="31"/>
        <v>1.6767770011868652</v>
      </c>
      <c r="Y46" s="120">
        <f t="shared" si="32"/>
        <v>-13.600903144374373</v>
      </c>
      <c r="Z46" s="120">
        <f t="shared" si="33"/>
        <v>6.9544571467481031</v>
      </c>
      <c r="AA46" s="120">
        <f t="shared" si="34"/>
        <v>0.59186189889028962</v>
      </c>
      <c r="AB46" s="120">
        <f t="shared" si="35"/>
        <v>-4.40813810110971</v>
      </c>
      <c r="AC46" s="120">
        <f t="shared" si="36"/>
        <v>5.59186189889029</v>
      </c>
      <c r="AD46" s="120">
        <f t="shared" si="37"/>
        <v>-11.086180917281567</v>
      </c>
      <c r="AE46" s="120">
        <f t="shared" si="38"/>
        <v>12.269904715062147</v>
      </c>
      <c r="AF46" s="120">
        <f t="shared" si="39"/>
        <v>-3.1606371537208204</v>
      </c>
      <c r="AG46" s="120">
        <f t="shared" si="40"/>
        <v>-8.1606371537208204</v>
      </c>
      <c r="AH46" s="120">
        <f t="shared" si="41"/>
        <v>1.8393628462791796</v>
      </c>
      <c r="AI46" s="120">
        <f t="shared" si="42"/>
        <v>-14.928728054682859</v>
      </c>
      <c r="AJ46" s="120">
        <f t="shared" si="43"/>
        <v>8.6074537472412178</v>
      </c>
      <c r="AK46" s="120">
        <f t="shared" si="44"/>
        <v>-1.9591754760064231</v>
      </c>
      <c r="AL46" s="120">
        <f t="shared" si="45"/>
        <v>-6.9591754760064228</v>
      </c>
      <c r="AM46" s="120">
        <f t="shared" si="46"/>
        <v>3.0408245239935772</v>
      </c>
      <c r="AN46" s="120">
        <f t="shared" si="47"/>
        <v>-14.670305115171695</v>
      </c>
      <c r="AO46" s="120">
        <f t="shared" si="48"/>
        <v>10.751954163158848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28">
      <c r="A47" s="111" t="s">
        <v>17</v>
      </c>
      <c r="B47" s="112" t="s">
        <v>95</v>
      </c>
      <c r="C47" s="226" t="s">
        <v>93</v>
      </c>
      <c r="D47" s="113">
        <v>8</v>
      </c>
      <c r="E47" s="112">
        <v>447.49529999999993</v>
      </c>
      <c r="F47" s="114">
        <f t="shared" si="0"/>
        <v>449.99999999999994</v>
      </c>
      <c r="G47" s="115">
        <v>2.0022000000000002</v>
      </c>
      <c r="H47" s="115">
        <v>0.50249999999999995</v>
      </c>
      <c r="I47" s="116">
        <v>2.5047000000000001</v>
      </c>
      <c r="J47" s="114">
        <f t="shared" si="21"/>
        <v>5585.3562623474418</v>
      </c>
      <c r="K47" s="150">
        <v>442.47</v>
      </c>
      <c r="L47" s="150">
        <v>444.97</v>
      </c>
      <c r="M47" s="151">
        <v>1.9998</v>
      </c>
      <c r="N47" s="151">
        <v>0.50480000000000003</v>
      </c>
      <c r="O47" s="151">
        <v>2.5045999999999999</v>
      </c>
      <c r="P47" s="153">
        <v>5648.47</v>
      </c>
      <c r="Q47" s="118">
        <f t="shared" si="22"/>
        <v>-0.11986814504046446</v>
      </c>
      <c r="R47" s="118">
        <f t="shared" si="23"/>
        <v>0.45771144278608555</v>
      </c>
      <c r="S47" s="118">
        <f t="shared" si="24"/>
        <v>-3.9924941110796109E-3</v>
      </c>
      <c r="T47" s="118">
        <f t="shared" si="25"/>
        <v>1.1299858896741659</v>
      </c>
      <c r="U47" s="119"/>
      <c r="V47" s="120">
        <f t="shared" si="1"/>
        <v>-3.3232229988131348</v>
      </c>
      <c r="W47" s="120">
        <f t="shared" si="30"/>
        <v>-8.3232229988131348</v>
      </c>
      <c r="X47" s="120">
        <f t="shared" si="31"/>
        <v>1.6767770011868652</v>
      </c>
      <c r="Y47" s="120">
        <f t="shared" si="32"/>
        <v>-13.600903144374373</v>
      </c>
      <c r="Z47" s="120">
        <f t="shared" si="33"/>
        <v>6.9544571467481031</v>
      </c>
      <c r="AA47" s="120">
        <f t="shared" si="34"/>
        <v>0.59186189889028962</v>
      </c>
      <c r="AB47" s="120">
        <f t="shared" si="35"/>
        <v>-4.40813810110971</v>
      </c>
      <c r="AC47" s="120">
        <f t="shared" si="36"/>
        <v>5.59186189889029</v>
      </c>
      <c r="AD47" s="120">
        <f t="shared" si="37"/>
        <v>-11.086180917281567</v>
      </c>
      <c r="AE47" s="120">
        <f t="shared" si="38"/>
        <v>12.269904715062147</v>
      </c>
      <c r="AF47" s="120">
        <f t="shared" si="39"/>
        <v>-3.1606371537208204</v>
      </c>
      <c r="AG47" s="120">
        <f t="shared" si="40"/>
        <v>-8.1606371537208204</v>
      </c>
      <c r="AH47" s="120">
        <f t="shared" si="41"/>
        <v>1.8393628462791796</v>
      </c>
      <c r="AI47" s="120">
        <f t="shared" si="42"/>
        <v>-14.928728054682859</v>
      </c>
      <c r="AJ47" s="120">
        <f t="shared" si="43"/>
        <v>8.6074537472412178</v>
      </c>
      <c r="AK47" s="120">
        <f t="shared" si="44"/>
        <v>-1.9591754760064231</v>
      </c>
      <c r="AL47" s="120">
        <f t="shared" si="45"/>
        <v>-6.9591754760064228</v>
      </c>
      <c r="AM47" s="120">
        <f t="shared" si="46"/>
        <v>3.0408245239935772</v>
      </c>
      <c r="AN47" s="120">
        <f t="shared" si="47"/>
        <v>-14.670305115171695</v>
      </c>
      <c r="AO47" s="120">
        <f t="shared" si="48"/>
        <v>10.751954163158848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1:128">
      <c r="A48" s="111" t="s">
        <v>17</v>
      </c>
      <c r="B48" s="112" t="s">
        <v>95</v>
      </c>
      <c r="C48" s="226" t="s">
        <v>93</v>
      </c>
      <c r="D48" s="113">
        <v>9</v>
      </c>
      <c r="E48" s="112">
        <v>446.95150000000001</v>
      </c>
      <c r="F48" s="114">
        <f t="shared" si="0"/>
        <v>450.2</v>
      </c>
      <c r="G48" s="115">
        <v>2.4980000000000002</v>
      </c>
      <c r="H48" s="115">
        <v>0.75049999999999994</v>
      </c>
      <c r="I48" s="116">
        <v>3.2484999999999999</v>
      </c>
      <c r="J48" s="114">
        <f t="shared" si="21"/>
        <v>7248.2459170357752</v>
      </c>
      <c r="K48" s="150">
        <v>443.25</v>
      </c>
      <c r="L48" s="150">
        <v>446.51</v>
      </c>
      <c r="M48" s="151">
        <v>2.4981</v>
      </c>
      <c r="N48" s="151">
        <v>0.75790000000000002</v>
      </c>
      <c r="O48" s="151">
        <v>3.2559999999999998</v>
      </c>
      <c r="P48" s="153">
        <v>7325.34</v>
      </c>
      <c r="Q48" s="118">
        <f t="shared" si="22"/>
        <v>4.0032025620403092E-3</v>
      </c>
      <c r="R48" s="118">
        <f t="shared" si="23"/>
        <v>0.98600932711526634</v>
      </c>
      <c r="S48" s="118">
        <f t="shared" si="24"/>
        <v>0.23087578882560691</v>
      </c>
      <c r="T48" s="118">
        <f t="shared" si="25"/>
        <v>1.0636239974009214</v>
      </c>
      <c r="U48" s="119"/>
      <c r="V48" s="120">
        <f t="shared" si="1"/>
        <v>-3.3232229988131348</v>
      </c>
      <c r="W48" s="120">
        <f t="shared" si="30"/>
        <v>-8.3232229988131348</v>
      </c>
      <c r="X48" s="120">
        <f t="shared" si="31"/>
        <v>1.6767770011868652</v>
      </c>
      <c r="Y48" s="120">
        <f t="shared" si="32"/>
        <v>-13.600903144374373</v>
      </c>
      <c r="Z48" s="120">
        <f t="shared" si="33"/>
        <v>6.9544571467481031</v>
      </c>
      <c r="AA48" s="120">
        <f t="shared" si="34"/>
        <v>0.59186189889028962</v>
      </c>
      <c r="AB48" s="120">
        <f t="shared" si="35"/>
        <v>-4.40813810110971</v>
      </c>
      <c r="AC48" s="120">
        <f t="shared" si="36"/>
        <v>5.59186189889029</v>
      </c>
      <c r="AD48" s="120">
        <f t="shared" si="37"/>
        <v>-11.086180917281567</v>
      </c>
      <c r="AE48" s="120">
        <f t="shared" si="38"/>
        <v>12.269904715062147</v>
      </c>
      <c r="AF48" s="120">
        <f t="shared" si="39"/>
        <v>-3.1606371537208204</v>
      </c>
      <c r="AG48" s="120">
        <f t="shared" si="40"/>
        <v>-8.1606371537208204</v>
      </c>
      <c r="AH48" s="120">
        <f t="shared" si="41"/>
        <v>1.8393628462791796</v>
      </c>
      <c r="AI48" s="120">
        <f t="shared" si="42"/>
        <v>-14.928728054682859</v>
      </c>
      <c r="AJ48" s="120">
        <f t="shared" si="43"/>
        <v>8.6074537472412178</v>
      </c>
      <c r="AK48" s="120">
        <f t="shared" si="44"/>
        <v>-1.9591754760064231</v>
      </c>
      <c r="AL48" s="120">
        <f t="shared" si="45"/>
        <v>-6.9591754760064228</v>
      </c>
      <c r="AM48" s="120">
        <f t="shared" si="46"/>
        <v>3.0408245239935772</v>
      </c>
      <c r="AN48" s="120">
        <f t="shared" si="47"/>
        <v>-14.670305115171695</v>
      </c>
      <c r="AO48" s="120">
        <f t="shared" si="48"/>
        <v>10.751954163158848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>
      <c r="A49" s="111" t="s">
        <v>18</v>
      </c>
      <c r="B49" s="112" t="s">
        <v>55</v>
      </c>
      <c r="C49" s="226" t="s">
        <v>121</v>
      </c>
      <c r="D49" s="122">
        <v>1</v>
      </c>
      <c r="E49" s="112">
        <v>447.75740000000002</v>
      </c>
      <c r="F49" s="114">
        <f t="shared" si="0"/>
        <v>447.8</v>
      </c>
      <c r="G49" s="115">
        <v>3.0599999999999999E-2</v>
      </c>
      <c r="H49" s="115">
        <v>1.2E-2</v>
      </c>
      <c r="I49" s="116">
        <v>4.2599999999999999E-2</v>
      </c>
      <c r="J49" s="114">
        <f t="shared" si="21"/>
        <v>95.137390380769745</v>
      </c>
      <c r="K49" s="156">
        <v>443.6</v>
      </c>
      <c r="L49" s="156">
        <v>443.6</v>
      </c>
      <c r="M49" s="157"/>
      <c r="N49" s="157"/>
      <c r="O49" s="157">
        <v>4.02E-2</v>
      </c>
      <c r="P49" s="158">
        <v>91</v>
      </c>
      <c r="Q49" s="118"/>
      <c r="R49" s="118"/>
      <c r="S49" s="118">
        <f t="shared" si="24"/>
        <v>-5.6338028169014072</v>
      </c>
      <c r="T49" s="118">
        <f t="shared" si="25"/>
        <v>-4.3488583870238688</v>
      </c>
      <c r="U49" s="119"/>
      <c r="V49" s="120">
        <f t="shared" si="1"/>
        <v>-3.3232229988131348</v>
      </c>
      <c r="W49" s="120">
        <f t="shared" si="30"/>
        <v>-8.3232229988131348</v>
      </c>
      <c r="X49" s="120">
        <f t="shared" si="31"/>
        <v>1.6767770011868652</v>
      </c>
      <c r="Y49" s="120">
        <f t="shared" si="32"/>
        <v>-13.600903144374373</v>
      </c>
      <c r="Z49" s="120">
        <f t="shared" si="33"/>
        <v>6.9544571467481031</v>
      </c>
      <c r="AA49" s="120">
        <f t="shared" si="34"/>
        <v>0.59186189889028962</v>
      </c>
      <c r="AB49" s="120">
        <f t="shared" si="35"/>
        <v>-4.40813810110971</v>
      </c>
      <c r="AC49" s="120">
        <f t="shared" si="36"/>
        <v>5.59186189889029</v>
      </c>
      <c r="AD49" s="120">
        <f t="shared" si="37"/>
        <v>-11.086180917281567</v>
      </c>
      <c r="AE49" s="120">
        <f t="shared" si="38"/>
        <v>12.269904715062147</v>
      </c>
      <c r="AF49" s="120">
        <f t="shared" si="39"/>
        <v>-3.1606371537208204</v>
      </c>
      <c r="AG49" s="120">
        <f t="shared" si="40"/>
        <v>-8.1606371537208204</v>
      </c>
      <c r="AH49" s="120">
        <f t="shared" si="41"/>
        <v>1.8393628462791796</v>
      </c>
      <c r="AI49" s="120">
        <f t="shared" si="42"/>
        <v>-14.928728054682859</v>
      </c>
      <c r="AJ49" s="120">
        <f t="shared" si="43"/>
        <v>8.6074537472412178</v>
      </c>
      <c r="AK49" s="120">
        <f t="shared" si="44"/>
        <v>-1.9591754760064231</v>
      </c>
      <c r="AL49" s="120">
        <f t="shared" si="45"/>
        <v>-6.9591754760064228</v>
      </c>
      <c r="AM49" s="120">
        <f t="shared" si="46"/>
        <v>3.0408245239935772</v>
      </c>
      <c r="AN49" s="120">
        <f t="shared" si="47"/>
        <v>-14.670305115171695</v>
      </c>
      <c r="AO49" s="120">
        <f t="shared" si="48"/>
        <v>10.751954163158848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>
      <c r="A50" s="111" t="s">
        <v>18</v>
      </c>
      <c r="B50" s="112" t="s">
        <v>55</v>
      </c>
      <c r="C50" s="226" t="s">
        <v>122</v>
      </c>
      <c r="D50" s="122">
        <v>2</v>
      </c>
      <c r="E50" s="112">
        <v>447.83169999999996</v>
      </c>
      <c r="F50" s="114">
        <f t="shared" si="0"/>
        <v>447.9</v>
      </c>
      <c r="G50" s="115">
        <v>5.3400000000000003E-2</v>
      </c>
      <c r="H50" s="115">
        <v>1.49E-2</v>
      </c>
      <c r="I50" s="116">
        <v>6.83E-2</v>
      </c>
      <c r="J50" s="114">
        <f t="shared" si="21"/>
        <v>152.50387426654962</v>
      </c>
      <c r="K50" s="159">
        <v>443.6</v>
      </c>
      <c r="L50" s="159">
        <v>443.7</v>
      </c>
      <c r="M50" s="160"/>
      <c r="N50" s="160"/>
      <c r="O50" s="160">
        <v>6.4500000000000002E-2</v>
      </c>
      <c r="P50" s="161">
        <v>145</v>
      </c>
      <c r="Q50" s="118"/>
      <c r="R50" s="118"/>
      <c r="S50" s="118">
        <f t="shared" si="24"/>
        <v>-5.5636896046852087</v>
      </c>
      <c r="T50" s="118">
        <f t="shared" si="25"/>
        <v>-4.9204482854213794</v>
      </c>
      <c r="U50" s="119"/>
      <c r="V50" s="120">
        <f t="shared" ref="V50:V113" si="49">$Q$167</f>
        <v>-3.3232229988131348</v>
      </c>
      <c r="W50" s="120">
        <f t="shared" si="30"/>
        <v>-8.3232229988131348</v>
      </c>
      <c r="X50" s="120">
        <f t="shared" si="31"/>
        <v>1.6767770011868652</v>
      </c>
      <c r="Y50" s="120">
        <f t="shared" si="32"/>
        <v>-13.600903144374373</v>
      </c>
      <c r="Z50" s="120">
        <f t="shared" si="33"/>
        <v>6.9544571467481031</v>
      </c>
      <c r="AA50" s="120">
        <f t="shared" si="34"/>
        <v>0.59186189889028962</v>
      </c>
      <c r="AB50" s="120">
        <f t="shared" si="35"/>
        <v>-4.40813810110971</v>
      </c>
      <c r="AC50" s="120">
        <f t="shared" si="36"/>
        <v>5.59186189889029</v>
      </c>
      <c r="AD50" s="120">
        <f t="shared" si="37"/>
        <v>-11.086180917281567</v>
      </c>
      <c r="AE50" s="120">
        <f t="shared" si="38"/>
        <v>12.269904715062147</v>
      </c>
      <c r="AF50" s="120">
        <f t="shared" si="39"/>
        <v>-3.1606371537208204</v>
      </c>
      <c r="AG50" s="120">
        <f t="shared" si="40"/>
        <v>-8.1606371537208204</v>
      </c>
      <c r="AH50" s="120">
        <f t="shared" si="41"/>
        <v>1.8393628462791796</v>
      </c>
      <c r="AI50" s="120">
        <f t="shared" si="42"/>
        <v>-14.928728054682859</v>
      </c>
      <c r="AJ50" s="120">
        <f t="shared" si="43"/>
        <v>8.6074537472412178</v>
      </c>
      <c r="AK50" s="120">
        <f t="shared" si="44"/>
        <v>-1.9591754760064231</v>
      </c>
      <c r="AL50" s="120">
        <f t="shared" si="45"/>
        <v>-6.9591754760064228</v>
      </c>
      <c r="AM50" s="120">
        <f t="shared" si="46"/>
        <v>3.0408245239935772</v>
      </c>
      <c r="AN50" s="120">
        <f t="shared" si="47"/>
        <v>-14.670305115171695</v>
      </c>
      <c r="AO50" s="120">
        <f t="shared" si="48"/>
        <v>10.751954163158848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>
      <c r="A51" s="111" t="s">
        <v>18</v>
      </c>
      <c r="B51" s="112" t="s">
        <v>55</v>
      </c>
      <c r="C51" s="226" t="s">
        <v>134</v>
      </c>
      <c r="D51" s="122">
        <v>3</v>
      </c>
      <c r="E51" s="112">
        <v>447.86849999999998</v>
      </c>
      <c r="F51" s="114">
        <f t="shared" si="0"/>
        <v>448</v>
      </c>
      <c r="G51" s="115">
        <v>0.1009</v>
      </c>
      <c r="H51" s="115">
        <v>3.0599999999999999E-2</v>
      </c>
      <c r="I51" s="116">
        <v>0.13150000000000001</v>
      </c>
      <c r="J51" s="114">
        <f t="shared" si="21"/>
        <v>293.58043973509638</v>
      </c>
      <c r="K51" s="159">
        <v>443.7</v>
      </c>
      <c r="L51" s="159">
        <v>443.8</v>
      </c>
      <c r="M51" s="160"/>
      <c r="N51" s="160"/>
      <c r="O51" s="160">
        <v>0.1172</v>
      </c>
      <c r="P51" s="161">
        <v>264</v>
      </c>
      <c r="Q51" s="118"/>
      <c r="R51" s="118"/>
      <c r="S51" s="118">
        <f t="shared" si="24"/>
        <v>-10.874524714828903</v>
      </c>
      <c r="T51" s="118">
        <f t="shared" si="25"/>
        <v>-10.075752922022806</v>
      </c>
      <c r="U51" s="119"/>
      <c r="V51" s="120">
        <f t="shared" si="49"/>
        <v>-3.3232229988131348</v>
      </c>
      <c r="W51" s="120">
        <f t="shared" si="30"/>
        <v>-8.3232229988131348</v>
      </c>
      <c r="X51" s="120">
        <f t="shared" si="31"/>
        <v>1.6767770011868652</v>
      </c>
      <c r="Y51" s="120">
        <f t="shared" si="32"/>
        <v>-13.600903144374373</v>
      </c>
      <c r="Z51" s="120">
        <f t="shared" si="33"/>
        <v>6.9544571467481031</v>
      </c>
      <c r="AA51" s="120">
        <f t="shared" si="34"/>
        <v>0.59186189889028962</v>
      </c>
      <c r="AB51" s="120">
        <f t="shared" si="35"/>
        <v>-4.40813810110971</v>
      </c>
      <c r="AC51" s="120">
        <f t="shared" si="36"/>
        <v>5.59186189889029</v>
      </c>
      <c r="AD51" s="120">
        <f t="shared" si="37"/>
        <v>-11.086180917281567</v>
      </c>
      <c r="AE51" s="120">
        <f t="shared" si="38"/>
        <v>12.269904715062147</v>
      </c>
      <c r="AF51" s="120">
        <f t="shared" si="39"/>
        <v>-3.1606371537208204</v>
      </c>
      <c r="AG51" s="120">
        <f t="shared" si="40"/>
        <v>-8.1606371537208204</v>
      </c>
      <c r="AH51" s="120">
        <f t="shared" si="41"/>
        <v>1.8393628462791796</v>
      </c>
      <c r="AI51" s="120">
        <f t="shared" si="42"/>
        <v>-14.928728054682859</v>
      </c>
      <c r="AJ51" s="120">
        <f t="shared" si="43"/>
        <v>8.6074537472412178</v>
      </c>
      <c r="AK51" s="120">
        <f t="shared" si="44"/>
        <v>-1.9591754760064231</v>
      </c>
      <c r="AL51" s="120">
        <f t="shared" si="45"/>
        <v>-6.9591754760064228</v>
      </c>
      <c r="AM51" s="120">
        <f t="shared" si="46"/>
        <v>3.0408245239935772</v>
      </c>
      <c r="AN51" s="120">
        <f t="shared" si="47"/>
        <v>-14.670305115171695</v>
      </c>
      <c r="AO51" s="120">
        <f t="shared" si="48"/>
        <v>10.751954163158848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>
      <c r="A52" s="111" t="s">
        <v>18</v>
      </c>
      <c r="B52" s="112" t="s">
        <v>55</v>
      </c>
      <c r="C52" s="226" t="s">
        <v>121</v>
      </c>
      <c r="D52" s="122">
        <v>4</v>
      </c>
      <c r="E52" s="112">
        <v>447.39150000000006</v>
      </c>
      <c r="F52" s="114">
        <f t="shared" si="0"/>
        <v>447.70000000000005</v>
      </c>
      <c r="G52" s="115">
        <v>0.2535</v>
      </c>
      <c r="H52" s="115">
        <v>5.5E-2</v>
      </c>
      <c r="I52" s="116">
        <v>0.3085</v>
      </c>
      <c r="J52" s="114">
        <f t="shared" si="21"/>
        <v>689.37327440800868</v>
      </c>
      <c r="K52" s="159">
        <v>443</v>
      </c>
      <c r="L52" s="159">
        <v>443.3</v>
      </c>
      <c r="M52" s="160">
        <v>0.23469999999999999</v>
      </c>
      <c r="N52" s="160">
        <v>5.1200000000000002E-2</v>
      </c>
      <c r="O52" s="160">
        <v>0.28589999999999999</v>
      </c>
      <c r="P52" s="161">
        <v>645</v>
      </c>
      <c r="Q52" s="118">
        <f t="shared" si="22"/>
        <v>-7.416173570019728</v>
      </c>
      <c r="R52" s="118">
        <f t="shared" si="23"/>
        <v>-6.9090909090909047</v>
      </c>
      <c r="S52" s="118">
        <f t="shared" si="24"/>
        <v>-7.325769854132905</v>
      </c>
      <c r="T52" s="118">
        <f t="shared" si="25"/>
        <v>-6.4367558266765883</v>
      </c>
      <c r="U52" s="119"/>
      <c r="V52" s="120">
        <f t="shared" si="49"/>
        <v>-3.3232229988131348</v>
      </c>
      <c r="W52" s="120">
        <f t="shared" si="30"/>
        <v>-8.3232229988131348</v>
      </c>
      <c r="X52" s="120">
        <f t="shared" si="31"/>
        <v>1.6767770011868652</v>
      </c>
      <c r="Y52" s="120">
        <f t="shared" si="32"/>
        <v>-13.600903144374373</v>
      </c>
      <c r="Z52" s="120">
        <f t="shared" si="33"/>
        <v>6.9544571467481031</v>
      </c>
      <c r="AA52" s="120">
        <f t="shared" si="34"/>
        <v>0.59186189889028962</v>
      </c>
      <c r="AB52" s="120">
        <f t="shared" si="35"/>
        <v>-4.40813810110971</v>
      </c>
      <c r="AC52" s="120">
        <f t="shared" si="36"/>
        <v>5.59186189889029</v>
      </c>
      <c r="AD52" s="120">
        <f t="shared" si="37"/>
        <v>-11.086180917281567</v>
      </c>
      <c r="AE52" s="120">
        <f t="shared" si="38"/>
        <v>12.269904715062147</v>
      </c>
      <c r="AF52" s="120">
        <f t="shared" si="39"/>
        <v>-3.1606371537208204</v>
      </c>
      <c r="AG52" s="120">
        <f t="shared" si="40"/>
        <v>-8.1606371537208204</v>
      </c>
      <c r="AH52" s="120">
        <f t="shared" si="41"/>
        <v>1.8393628462791796</v>
      </c>
      <c r="AI52" s="120">
        <f t="shared" si="42"/>
        <v>-14.928728054682859</v>
      </c>
      <c r="AJ52" s="120">
        <f t="shared" si="43"/>
        <v>8.6074537472412178</v>
      </c>
      <c r="AK52" s="120">
        <f t="shared" si="44"/>
        <v>-1.9591754760064231</v>
      </c>
      <c r="AL52" s="120">
        <f t="shared" si="45"/>
        <v>-6.9591754760064228</v>
      </c>
      <c r="AM52" s="120">
        <f t="shared" si="46"/>
        <v>3.0408245239935772</v>
      </c>
      <c r="AN52" s="120">
        <f t="shared" si="47"/>
        <v>-14.670305115171695</v>
      </c>
      <c r="AO52" s="120">
        <f t="shared" si="48"/>
        <v>10.751954163158848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1:128">
      <c r="A53" s="111" t="s">
        <v>18</v>
      </c>
      <c r="B53" s="112" t="s">
        <v>55</v>
      </c>
      <c r="C53" s="226" t="s">
        <v>121</v>
      </c>
      <c r="D53" s="122">
        <v>5</v>
      </c>
      <c r="E53" s="112">
        <v>447.87220000000002</v>
      </c>
      <c r="F53" s="114">
        <f t="shared" si="0"/>
        <v>448.50000000000006</v>
      </c>
      <c r="G53" s="115">
        <v>0.50309999999999999</v>
      </c>
      <c r="H53" s="115">
        <v>0.12470000000000001</v>
      </c>
      <c r="I53" s="116">
        <v>0.62780000000000002</v>
      </c>
      <c r="J53" s="114">
        <f t="shared" si="21"/>
        <v>1400.9980574762226</v>
      </c>
      <c r="K53" s="159">
        <v>443.1</v>
      </c>
      <c r="L53" s="159">
        <v>443.7</v>
      </c>
      <c r="M53" s="160">
        <v>0.49270000000000003</v>
      </c>
      <c r="N53" s="160">
        <v>0.12889999999999999</v>
      </c>
      <c r="O53" s="160">
        <v>0.62160000000000004</v>
      </c>
      <c r="P53" s="161">
        <v>1402</v>
      </c>
      <c r="Q53" s="118">
        <f t="shared" si="22"/>
        <v>-2.0671834625322929</v>
      </c>
      <c r="R53" s="118">
        <f t="shared" si="23"/>
        <v>3.3680834001603701</v>
      </c>
      <c r="S53" s="118">
        <f t="shared" si="24"/>
        <v>-0.98757566103854466</v>
      </c>
      <c r="T53" s="118">
        <f t="shared" si="25"/>
        <v>7.1516339257623893E-2</v>
      </c>
      <c r="U53" s="119"/>
      <c r="V53" s="120">
        <f t="shared" si="49"/>
        <v>-3.3232229988131348</v>
      </c>
      <c r="W53" s="120">
        <f t="shared" si="30"/>
        <v>-8.3232229988131348</v>
      </c>
      <c r="X53" s="120">
        <f t="shared" si="31"/>
        <v>1.6767770011868652</v>
      </c>
      <c r="Y53" s="120">
        <f t="shared" si="32"/>
        <v>-13.600903144374373</v>
      </c>
      <c r="Z53" s="120">
        <f t="shared" si="33"/>
        <v>6.9544571467481031</v>
      </c>
      <c r="AA53" s="120">
        <f t="shared" si="34"/>
        <v>0.59186189889028962</v>
      </c>
      <c r="AB53" s="120">
        <f t="shared" si="35"/>
        <v>-4.40813810110971</v>
      </c>
      <c r="AC53" s="120">
        <f t="shared" si="36"/>
        <v>5.59186189889029</v>
      </c>
      <c r="AD53" s="120">
        <f t="shared" si="37"/>
        <v>-11.086180917281567</v>
      </c>
      <c r="AE53" s="120">
        <f t="shared" si="38"/>
        <v>12.269904715062147</v>
      </c>
      <c r="AF53" s="120">
        <f t="shared" si="39"/>
        <v>-3.1606371537208204</v>
      </c>
      <c r="AG53" s="120">
        <f t="shared" si="40"/>
        <v>-8.1606371537208204</v>
      </c>
      <c r="AH53" s="120">
        <f t="shared" si="41"/>
        <v>1.8393628462791796</v>
      </c>
      <c r="AI53" s="120">
        <f t="shared" si="42"/>
        <v>-14.928728054682859</v>
      </c>
      <c r="AJ53" s="120">
        <f t="shared" si="43"/>
        <v>8.6074537472412178</v>
      </c>
      <c r="AK53" s="120">
        <f t="shared" si="44"/>
        <v>-1.9591754760064231</v>
      </c>
      <c r="AL53" s="120">
        <f t="shared" si="45"/>
        <v>-6.9591754760064228</v>
      </c>
      <c r="AM53" s="120">
        <f t="shared" si="46"/>
        <v>3.0408245239935772</v>
      </c>
      <c r="AN53" s="120">
        <f t="shared" si="47"/>
        <v>-14.670305115171695</v>
      </c>
      <c r="AO53" s="120">
        <f t="shared" si="48"/>
        <v>10.751954163158848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1:128">
      <c r="A54" s="111" t="s">
        <v>18</v>
      </c>
      <c r="B54" s="112" t="s">
        <v>55</v>
      </c>
      <c r="C54" s="226" t="s">
        <v>122</v>
      </c>
      <c r="D54" s="122">
        <v>6</v>
      </c>
      <c r="E54" s="112">
        <v>447.7</v>
      </c>
      <c r="F54" s="114">
        <f t="shared" si="0"/>
        <v>448.59999999999997</v>
      </c>
      <c r="G54" s="115">
        <v>0.75049999999999994</v>
      </c>
      <c r="H54" s="115">
        <v>0.14949999999999999</v>
      </c>
      <c r="I54" s="116">
        <v>0.89999999999999991</v>
      </c>
      <c r="J54" s="114">
        <f t="shared" si="21"/>
        <v>2008.7508490522591</v>
      </c>
      <c r="K54" s="159">
        <v>442.4</v>
      </c>
      <c r="L54" s="159">
        <v>443.3</v>
      </c>
      <c r="M54" s="160">
        <v>0.73529999999999995</v>
      </c>
      <c r="N54" s="160">
        <v>0.1452</v>
      </c>
      <c r="O54" s="160">
        <v>0.88049999999999995</v>
      </c>
      <c r="P54" s="161">
        <v>1989</v>
      </c>
      <c r="Q54" s="118">
        <f t="shared" si="22"/>
        <v>-2.0253164556962013</v>
      </c>
      <c r="R54" s="118">
        <f t="shared" si="23"/>
        <v>-2.8762541806020057</v>
      </c>
      <c r="S54" s="118">
        <f t="shared" si="24"/>
        <v>-2.1666666666666625</v>
      </c>
      <c r="T54" s="118">
        <f t="shared" si="25"/>
        <v>-0.98324035863271431</v>
      </c>
      <c r="U54" s="119"/>
      <c r="V54" s="120">
        <f t="shared" si="49"/>
        <v>-3.3232229988131348</v>
      </c>
      <c r="W54" s="120">
        <f t="shared" si="30"/>
        <v>-8.3232229988131348</v>
      </c>
      <c r="X54" s="120">
        <f t="shared" si="31"/>
        <v>1.6767770011868652</v>
      </c>
      <c r="Y54" s="120">
        <f t="shared" si="32"/>
        <v>-13.600903144374373</v>
      </c>
      <c r="Z54" s="120">
        <f t="shared" si="33"/>
        <v>6.9544571467481031</v>
      </c>
      <c r="AA54" s="120">
        <f t="shared" si="34"/>
        <v>0.59186189889028962</v>
      </c>
      <c r="AB54" s="120">
        <f t="shared" si="35"/>
        <v>-4.40813810110971</v>
      </c>
      <c r="AC54" s="120">
        <f t="shared" si="36"/>
        <v>5.59186189889029</v>
      </c>
      <c r="AD54" s="120">
        <f t="shared" si="37"/>
        <v>-11.086180917281567</v>
      </c>
      <c r="AE54" s="120">
        <f t="shared" si="38"/>
        <v>12.269904715062147</v>
      </c>
      <c r="AF54" s="120">
        <f t="shared" si="39"/>
        <v>-3.1606371537208204</v>
      </c>
      <c r="AG54" s="120">
        <f t="shared" si="40"/>
        <v>-8.1606371537208204</v>
      </c>
      <c r="AH54" s="120">
        <f t="shared" si="41"/>
        <v>1.8393628462791796</v>
      </c>
      <c r="AI54" s="120">
        <f t="shared" si="42"/>
        <v>-14.928728054682859</v>
      </c>
      <c r="AJ54" s="120">
        <f t="shared" si="43"/>
        <v>8.6074537472412178</v>
      </c>
      <c r="AK54" s="120">
        <f t="shared" si="44"/>
        <v>-1.9591754760064231</v>
      </c>
      <c r="AL54" s="120">
        <f t="shared" si="45"/>
        <v>-6.9591754760064228</v>
      </c>
      <c r="AM54" s="120">
        <f t="shared" si="46"/>
        <v>3.0408245239935772</v>
      </c>
      <c r="AN54" s="120">
        <f t="shared" si="47"/>
        <v>-14.670305115171695</v>
      </c>
      <c r="AO54" s="120">
        <f t="shared" si="48"/>
        <v>10.751954163158848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1:128">
      <c r="A55" s="111" t="s">
        <v>18</v>
      </c>
      <c r="B55" s="112" t="s">
        <v>55</v>
      </c>
      <c r="C55" s="226" t="s">
        <v>122</v>
      </c>
      <c r="D55" s="122">
        <v>7</v>
      </c>
      <c r="E55" s="112">
        <v>447.49559999999997</v>
      </c>
      <c r="F55" s="114">
        <f t="shared" si="0"/>
        <v>449.4</v>
      </c>
      <c r="G55" s="115">
        <v>1.5034000000000001</v>
      </c>
      <c r="H55" s="115">
        <v>0.40100000000000002</v>
      </c>
      <c r="I55" s="116">
        <v>1.9044000000000001</v>
      </c>
      <c r="J55" s="114">
        <f t="shared" si="21"/>
        <v>4248.8607011081649</v>
      </c>
      <c r="K55" s="159">
        <v>442.8</v>
      </c>
      <c r="L55" s="159">
        <v>444.7</v>
      </c>
      <c r="M55" s="160">
        <v>1.4910000000000001</v>
      </c>
      <c r="N55" s="160">
        <v>0.40689999999999998</v>
      </c>
      <c r="O55" s="160">
        <v>1.8978999999999999</v>
      </c>
      <c r="P55" s="161">
        <v>4279</v>
      </c>
      <c r="Q55" s="118">
        <f t="shared" si="22"/>
        <v>-0.82479712651323445</v>
      </c>
      <c r="R55" s="118">
        <f t="shared" si="23"/>
        <v>1.4713216957605886</v>
      </c>
      <c r="S55" s="118">
        <f t="shared" si="24"/>
        <v>-0.34131484982147509</v>
      </c>
      <c r="T55" s="118">
        <f t="shared" si="25"/>
        <v>0.70935012964709165</v>
      </c>
      <c r="U55" s="119"/>
      <c r="V55" s="120">
        <f t="shared" si="49"/>
        <v>-3.3232229988131348</v>
      </c>
      <c r="W55" s="120">
        <f t="shared" si="30"/>
        <v>-8.3232229988131348</v>
      </c>
      <c r="X55" s="120">
        <f t="shared" si="31"/>
        <v>1.6767770011868652</v>
      </c>
      <c r="Y55" s="120">
        <f t="shared" si="32"/>
        <v>-13.600903144374373</v>
      </c>
      <c r="Z55" s="120">
        <f t="shared" si="33"/>
        <v>6.9544571467481031</v>
      </c>
      <c r="AA55" s="120">
        <f t="shared" si="34"/>
        <v>0.59186189889028962</v>
      </c>
      <c r="AB55" s="120">
        <f t="shared" si="35"/>
        <v>-4.40813810110971</v>
      </c>
      <c r="AC55" s="120">
        <f t="shared" si="36"/>
        <v>5.59186189889029</v>
      </c>
      <c r="AD55" s="120">
        <f t="shared" si="37"/>
        <v>-11.086180917281567</v>
      </c>
      <c r="AE55" s="120">
        <f t="shared" si="38"/>
        <v>12.269904715062147</v>
      </c>
      <c r="AF55" s="120">
        <f t="shared" si="39"/>
        <v>-3.1606371537208204</v>
      </c>
      <c r="AG55" s="120">
        <f t="shared" si="40"/>
        <v>-8.1606371537208204</v>
      </c>
      <c r="AH55" s="120">
        <f t="shared" si="41"/>
        <v>1.8393628462791796</v>
      </c>
      <c r="AI55" s="120">
        <f t="shared" si="42"/>
        <v>-14.928728054682859</v>
      </c>
      <c r="AJ55" s="120">
        <f t="shared" si="43"/>
        <v>8.6074537472412178</v>
      </c>
      <c r="AK55" s="120">
        <f t="shared" si="44"/>
        <v>-1.9591754760064231</v>
      </c>
      <c r="AL55" s="120">
        <f t="shared" si="45"/>
        <v>-6.9591754760064228</v>
      </c>
      <c r="AM55" s="120">
        <f t="shared" si="46"/>
        <v>3.0408245239935772</v>
      </c>
      <c r="AN55" s="120">
        <f t="shared" si="47"/>
        <v>-14.670305115171695</v>
      </c>
      <c r="AO55" s="120">
        <f t="shared" si="48"/>
        <v>10.751954163158848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1:128">
      <c r="A56" s="111" t="s">
        <v>18</v>
      </c>
      <c r="B56" s="112" t="s">
        <v>55</v>
      </c>
      <c r="C56" s="226" t="s">
        <v>134</v>
      </c>
      <c r="D56" s="122">
        <v>8</v>
      </c>
      <c r="E56" s="112">
        <v>447.59770000000003</v>
      </c>
      <c r="F56" s="114">
        <f t="shared" si="0"/>
        <v>450.10000000000008</v>
      </c>
      <c r="G56" s="115">
        <v>2.0024000000000002</v>
      </c>
      <c r="H56" s="115">
        <v>0.49990000000000001</v>
      </c>
      <c r="I56" s="116">
        <v>2.5023</v>
      </c>
      <c r="J56" s="114">
        <f t="shared" si="21"/>
        <v>5578.7417606396039</v>
      </c>
      <c r="K56" s="159">
        <v>442.4</v>
      </c>
      <c r="L56" s="159">
        <v>444.9</v>
      </c>
      <c r="M56" s="160">
        <v>1.9843</v>
      </c>
      <c r="N56" s="160">
        <v>0.49199999999999999</v>
      </c>
      <c r="O56" s="160">
        <v>2.4763000000000002</v>
      </c>
      <c r="P56" s="161">
        <v>5585</v>
      </c>
      <c r="Q56" s="118">
        <f t="shared" si="22"/>
        <v>-0.90391530163804557</v>
      </c>
      <c r="R56" s="118">
        <f t="shared" si="23"/>
        <v>-1.5803160632126463</v>
      </c>
      <c r="S56" s="118">
        <f t="shared" si="24"/>
        <v>-1.0390440794469009</v>
      </c>
      <c r="T56" s="118">
        <f t="shared" si="25"/>
        <v>0.11218012284688794</v>
      </c>
      <c r="U56" s="119"/>
      <c r="V56" s="120">
        <f t="shared" si="49"/>
        <v>-3.3232229988131348</v>
      </c>
      <c r="W56" s="120">
        <f t="shared" si="30"/>
        <v>-8.3232229988131348</v>
      </c>
      <c r="X56" s="120">
        <f t="shared" si="31"/>
        <v>1.6767770011868652</v>
      </c>
      <c r="Y56" s="120">
        <f t="shared" si="32"/>
        <v>-13.600903144374373</v>
      </c>
      <c r="Z56" s="120">
        <f t="shared" si="33"/>
        <v>6.9544571467481031</v>
      </c>
      <c r="AA56" s="120">
        <f t="shared" si="34"/>
        <v>0.59186189889028962</v>
      </c>
      <c r="AB56" s="120">
        <f t="shared" si="35"/>
        <v>-4.40813810110971</v>
      </c>
      <c r="AC56" s="120">
        <f t="shared" si="36"/>
        <v>5.59186189889029</v>
      </c>
      <c r="AD56" s="120">
        <f t="shared" si="37"/>
        <v>-11.086180917281567</v>
      </c>
      <c r="AE56" s="120">
        <f t="shared" si="38"/>
        <v>12.269904715062147</v>
      </c>
      <c r="AF56" s="120">
        <f t="shared" si="39"/>
        <v>-3.1606371537208204</v>
      </c>
      <c r="AG56" s="120">
        <f t="shared" si="40"/>
        <v>-8.1606371537208204</v>
      </c>
      <c r="AH56" s="120">
        <f t="shared" si="41"/>
        <v>1.8393628462791796</v>
      </c>
      <c r="AI56" s="120">
        <f t="shared" si="42"/>
        <v>-14.928728054682859</v>
      </c>
      <c r="AJ56" s="120">
        <f t="shared" si="43"/>
        <v>8.6074537472412178</v>
      </c>
      <c r="AK56" s="120">
        <f t="shared" si="44"/>
        <v>-1.9591754760064231</v>
      </c>
      <c r="AL56" s="120">
        <f t="shared" si="45"/>
        <v>-6.9591754760064228</v>
      </c>
      <c r="AM56" s="120">
        <f t="shared" si="46"/>
        <v>3.0408245239935772</v>
      </c>
      <c r="AN56" s="120">
        <f t="shared" si="47"/>
        <v>-14.670305115171695</v>
      </c>
      <c r="AO56" s="120">
        <f t="shared" si="48"/>
        <v>10.751954163158848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28">
      <c r="A57" s="111" t="s">
        <v>18</v>
      </c>
      <c r="B57" s="112" t="s">
        <v>55</v>
      </c>
      <c r="C57" s="226" t="s">
        <v>134</v>
      </c>
      <c r="D57" s="122">
        <v>9</v>
      </c>
      <c r="E57" s="112">
        <v>447.64939999999996</v>
      </c>
      <c r="F57" s="114">
        <f t="shared" si="0"/>
        <v>450.89999999999992</v>
      </c>
      <c r="G57" s="115">
        <v>2.5011999999999999</v>
      </c>
      <c r="H57" s="115">
        <v>0.74939999999999996</v>
      </c>
      <c r="I57" s="116">
        <v>3.2505999999999999</v>
      </c>
      <c r="J57" s="114">
        <f t="shared" si="21"/>
        <v>7241.6421013962772</v>
      </c>
      <c r="K57" s="159">
        <v>442.7</v>
      </c>
      <c r="L57" s="159">
        <v>445.9</v>
      </c>
      <c r="M57" s="160">
        <v>2.4748999999999999</v>
      </c>
      <c r="N57" s="160">
        <v>0.74150000000000005</v>
      </c>
      <c r="O57" s="160">
        <v>3.2164000000000001</v>
      </c>
      <c r="P57" s="161">
        <v>7246</v>
      </c>
      <c r="Q57" s="118">
        <f t="shared" si="22"/>
        <v>-1.0514952822645127</v>
      </c>
      <c r="R57" s="118">
        <f t="shared" si="23"/>
        <v>-1.0541766746730594</v>
      </c>
      <c r="S57" s="118">
        <f t="shared" si="24"/>
        <v>-1.0521134559773515</v>
      </c>
      <c r="T57" s="118">
        <f t="shared" si="25"/>
        <v>6.0178320644740664E-2</v>
      </c>
      <c r="U57" s="119"/>
      <c r="V57" s="120">
        <f t="shared" si="49"/>
        <v>-3.3232229988131348</v>
      </c>
      <c r="W57" s="120">
        <f t="shared" si="30"/>
        <v>-8.3232229988131348</v>
      </c>
      <c r="X57" s="120">
        <f t="shared" si="31"/>
        <v>1.6767770011868652</v>
      </c>
      <c r="Y57" s="120">
        <f t="shared" si="32"/>
        <v>-13.600903144374373</v>
      </c>
      <c r="Z57" s="120">
        <f t="shared" si="33"/>
        <v>6.9544571467481031</v>
      </c>
      <c r="AA57" s="120">
        <f t="shared" si="34"/>
        <v>0.59186189889028962</v>
      </c>
      <c r="AB57" s="120">
        <f t="shared" si="35"/>
        <v>-4.40813810110971</v>
      </c>
      <c r="AC57" s="120">
        <f t="shared" si="36"/>
        <v>5.59186189889029</v>
      </c>
      <c r="AD57" s="120">
        <f t="shared" si="37"/>
        <v>-11.086180917281567</v>
      </c>
      <c r="AE57" s="120">
        <f t="shared" si="38"/>
        <v>12.269904715062147</v>
      </c>
      <c r="AF57" s="120">
        <f t="shared" si="39"/>
        <v>-3.1606371537208204</v>
      </c>
      <c r="AG57" s="120">
        <f t="shared" si="40"/>
        <v>-8.1606371537208204</v>
      </c>
      <c r="AH57" s="120">
        <f t="shared" si="41"/>
        <v>1.8393628462791796</v>
      </c>
      <c r="AI57" s="120">
        <f t="shared" si="42"/>
        <v>-14.928728054682859</v>
      </c>
      <c r="AJ57" s="120">
        <f t="shared" si="43"/>
        <v>8.6074537472412178</v>
      </c>
      <c r="AK57" s="120">
        <f t="shared" si="44"/>
        <v>-1.9591754760064231</v>
      </c>
      <c r="AL57" s="120">
        <f t="shared" si="45"/>
        <v>-6.9591754760064228</v>
      </c>
      <c r="AM57" s="120">
        <f t="shared" si="46"/>
        <v>3.0408245239935772</v>
      </c>
      <c r="AN57" s="120">
        <f t="shared" si="47"/>
        <v>-14.670305115171695</v>
      </c>
      <c r="AO57" s="120">
        <f t="shared" si="48"/>
        <v>10.751954163158848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</row>
    <row r="58" spans="1:128">
      <c r="A58" s="111" t="s">
        <v>19</v>
      </c>
      <c r="B58" s="112" t="s">
        <v>56</v>
      </c>
      <c r="C58" s="226" t="s">
        <v>130</v>
      </c>
      <c r="D58" s="113">
        <v>1</v>
      </c>
      <c r="E58" s="112">
        <v>447.55659999999995</v>
      </c>
      <c r="F58" s="114">
        <f t="shared" si="0"/>
        <v>447.59999999999997</v>
      </c>
      <c r="G58" s="115">
        <v>3.2599999999999997E-2</v>
      </c>
      <c r="H58" s="115">
        <v>1.0800000000000001E-2</v>
      </c>
      <c r="I58" s="116">
        <v>4.3399999999999994E-2</v>
      </c>
      <c r="J58" s="114">
        <f t="shared" si="21"/>
        <v>96.967426835887281</v>
      </c>
      <c r="K58" s="162">
        <v>443</v>
      </c>
      <c r="L58" s="162">
        <v>443</v>
      </c>
      <c r="M58" s="163">
        <v>2.9399999999999999E-2</v>
      </c>
      <c r="N58" s="163">
        <v>1.2500000000000001E-2</v>
      </c>
      <c r="O58" s="163">
        <v>4.19E-2</v>
      </c>
      <c r="P58" s="164">
        <v>95</v>
      </c>
      <c r="Q58" s="118">
        <f t="shared" si="22"/>
        <v>-9.8159509202453936</v>
      </c>
      <c r="R58" s="118">
        <f t="shared" si="23"/>
        <v>15.74074074074074</v>
      </c>
      <c r="S58" s="118">
        <f t="shared" si="24"/>
        <v>-3.4562211981566699</v>
      </c>
      <c r="T58" s="118">
        <f t="shared" si="25"/>
        <v>-2.0289564239103264</v>
      </c>
      <c r="U58" s="119"/>
      <c r="V58" s="120">
        <f t="shared" si="49"/>
        <v>-3.3232229988131348</v>
      </c>
      <c r="W58" s="120">
        <f t="shared" si="30"/>
        <v>-8.3232229988131348</v>
      </c>
      <c r="X58" s="120">
        <f t="shared" si="31"/>
        <v>1.6767770011868652</v>
      </c>
      <c r="Y58" s="120">
        <f t="shared" si="32"/>
        <v>-13.600903144374373</v>
      </c>
      <c r="Z58" s="120">
        <f t="shared" si="33"/>
        <v>6.9544571467481031</v>
      </c>
      <c r="AA58" s="120">
        <f t="shared" si="34"/>
        <v>0.59186189889028962</v>
      </c>
      <c r="AB58" s="120">
        <f t="shared" si="35"/>
        <v>-4.40813810110971</v>
      </c>
      <c r="AC58" s="120">
        <f t="shared" si="36"/>
        <v>5.59186189889029</v>
      </c>
      <c r="AD58" s="120">
        <f t="shared" si="37"/>
        <v>-11.086180917281567</v>
      </c>
      <c r="AE58" s="120">
        <f t="shared" si="38"/>
        <v>12.269904715062147</v>
      </c>
      <c r="AF58" s="120">
        <f t="shared" si="39"/>
        <v>-3.1606371537208204</v>
      </c>
      <c r="AG58" s="120">
        <f t="shared" si="40"/>
        <v>-8.1606371537208204</v>
      </c>
      <c r="AH58" s="120">
        <f t="shared" si="41"/>
        <v>1.8393628462791796</v>
      </c>
      <c r="AI58" s="120">
        <f t="shared" si="42"/>
        <v>-14.928728054682859</v>
      </c>
      <c r="AJ58" s="120">
        <f t="shared" si="43"/>
        <v>8.6074537472412178</v>
      </c>
      <c r="AK58" s="120">
        <f t="shared" si="44"/>
        <v>-1.9591754760064231</v>
      </c>
      <c r="AL58" s="120">
        <f t="shared" si="45"/>
        <v>-6.9591754760064228</v>
      </c>
      <c r="AM58" s="120">
        <f t="shared" si="46"/>
        <v>3.0408245239935772</v>
      </c>
      <c r="AN58" s="120">
        <f t="shared" si="47"/>
        <v>-14.670305115171695</v>
      </c>
      <c r="AO58" s="120">
        <f t="shared" si="48"/>
        <v>10.751954163158848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28">
      <c r="A59" s="111" t="s">
        <v>19</v>
      </c>
      <c r="B59" s="112" t="s">
        <v>56</v>
      </c>
      <c r="C59" s="226" t="s">
        <v>130</v>
      </c>
      <c r="D59" s="113">
        <v>2</v>
      </c>
      <c r="E59" s="112">
        <v>448.03359999999998</v>
      </c>
      <c r="F59" s="114">
        <f t="shared" si="0"/>
        <v>448.09999999999997</v>
      </c>
      <c r="G59" s="115">
        <v>5.1200000000000002E-2</v>
      </c>
      <c r="H59" s="115">
        <v>1.52E-2</v>
      </c>
      <c r="I59" s="116">
        <v>6.6400000000000001E-2</v>
      </c>
      <c r="J59" s="114">
        <f t="shared" si="21"/>
        <v>148.19488223489554</v>
      </c>
      <c r="K59" s="165">
        <v>443.3</v>
      </c>
      <c r="L59" s="165">
        <v>443.4</v>
      </c>
      <c r="M59" s="166">
        <v>5.0299999999999997E-2</v>
      </c>
      <c r="N59" s="166">
        <v>1.7500000000000002E-2</v>
      </c>
      <c r="O59" s="166">
        <v>6.7900000000000002E-2</v>
      </c>
      <c r="P59" s="167">
        <v>153</v>
      </c>
      <c r="Q59" s="118">
        <f t="shared" si="22"/>
        <v>-1.7578125000000098</v>
      </c>
      <c r="R59" s="118">
        <f t="shared" si="23"/>
        <v>15.131578947368432</v>
      </c>
      <c r="S59" s="118">
        <f t="shared" si="24"/>
        <v>2.2590361445783151</v>
      </c>
      <c r="T59" s="118">
        <f t="shared" si="25"/>
        <v>3.2424316498920169</v>
      </c>
      <c r="U59" s="119"/>
      <c r="V59" s="120">
        <f t="shared" si="49"/>
        <v>-3.3232229988131348</v>
      </c>
      <c r="W59" s="120">
        <f t="shared" si="30"/>
        <v>-8.3232229988131348</v>
      </c>
      <c r="X59" s="120">
        <f t="shared" si="31"/>
        <v>1.6767770011868652</v>
      </c>
      <c r="Y59" s="120">
        <f t="shared" si="32"/>
        <v>-13.600903144374373</v>
      </c>
      <c r="Z59" s="120">
        <f t="shared" si="33"/>
        <v>6.9544571467481031</v>
      </c>
      <c r="AA59" s="120">
        <f t="shared" si="34"/>
        <v>0.59186189889028962</v>
      </c>
      <c r="AB59" s="120">
        <f t="shared" si="35"/>
        <v>-4.40813810110971</v>
      </c>
      <c r="AC59" s="120">
        <f t="shared" si="36"/>
        <v>5.59186189889029</v>
      </c>
      <c r="AD59" s="120">
        <f t="shared" si="37"/>
        <v>-11.086180917281567</v>
      </c>
      <c r="AE59" s="120">
        <f t="shared" si="38"/>
        <v>12.269904715062147</v>
      </c>
      <c r="AF59" s="120">
        <f t="shared" si="39"/>
        <v>-3.1606371537208204</v>
      </c>
      <c r="AG59" s="120">
        <f t="shared" si="40"/>
        <v>-8.1606371537208204</v>
      </c>
      <c r="AH59" s="120">
        <f t="shared" si="41"/>
        <v>1.8393628462791796</v>
      </c>
      <c r="AI59" s="120">
        <f t="shared" si="42"/>
        <v>-14.928728054682859</v>
      </c>
      <c r="AJ59" s="120">
        <f t="shared" si="43"/>
        <v>8.6074537472412178</v>
      </c>
      <c r="AK59" s="120">
        <f t="shared" si="44"/>
        <v>-1.9591754760064231</v>
      </c>
      <c r="AL59" s="120">
        <f t="shared" si="45"/>
        <v>-6.9591754760064228</v>
      </c>
      <c r="AM59" s="120">
        <f t="shared" si="46"/>
        <v>3.0408245239935772</v>
      </c>
      <c r="AN59" s="120">
        <f t="shared" si="47"/>
        <v>-14.670305115171695</v>
      </c>
      <c r="AO59" s="120">
        <f t="shared" si="48"/>
        <v>10.751954163158848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</row>
    <row r="60" spans="1:128">
      <c r="A60" s="111" t="s">
        <v>19</v>
      </c>
      <c r="B60" s="112" t="s">
        <v>56</v>
      </c>
      <c r="C60" s="226" t="s">
        <v>130</v>
      </c>
      <c r="D60" s="113">
        <v>3</v>
      </c>
      <c r="E60" s="112">
        <v>448.46160000000003</v>
      </c>
      <c r="F60" s="114">
        <f t="shared" si="0"/>
        <v>448.6</v>
      </c>
      <c r="G60" s="115">
        <v>0.1004</v>
      </c>
      <c r="H60" s="115">
        <v>3.7999999999999999E-2</v>
      </c>
      <c r="I60" s="116">
        <v>0.1384</v>
      </c>
      <c r="J60" s="114">
        <f t="shared" si="21"/>
        <v>308.57465522076615</v>
      </c>
      <c r="K60" s="165">
        <v>442.1</v>
      </c>
      <c r="L60" s="165">
        <v>442.2</v>
      </c>
      <c r="M60" s="166">
        <v>9.8500000000000004E-2</v>
      </c>
      <c r="N60" s="166">
        <v>3.1600000000000003E-2</v>
      </c>
      <c r="O60" s="166">
        <v>0.13009999999999999</v>
      </c>
      <c r="P60" s="167">
        <v>294</v>
      </c>
      <c r="Q60" s="118">
        <f t="shared" si="22"/>
        <v>-1.8924302788844611</v>
      </c>
      <c r="R60" s="118">
        <f t="shared" si="23"/>
        <v>-16.842105263157883</v>
      </c>
      <c r="S60" s="118">
        <f t="shared" si="24"/>
        <v>-5.9971098265895968</v>
      </c>
      <c r="T60" s="118">
        <f t="shared" si="25"/>
        <v>-4.7232185061792835</v>
      </c>
      <c r="U60" s="119"/>
      <c r="V60" s="120">
        <f t="shared" si="49"/>
        <v>-3.3232229988131348</v>
      </c>
      <c r="W60" s="120">
        <f t="shared" si="30"/>
        <v>-8.3232229988131348</v>
      </c>
      <c r="X60" s="120">
        <f t="shared" si="31"/>
        <v>1.6767770011868652</v>
      </c>
      <c r="Y60" s="120">
        <f t="shared" si="32"/>
        <v>-13.600903144374373</v>
      </c>
      <c r="Z60" s="120">
        <f t="shared" si="33"/>
        <v>6.9544571467481031</v>
      </c>
      <c r="AA60" s="120">
        <f t="shared" si="34"/>
        <v>0.59186189889028962</v>
      </c>
      <c r="AB60" s="120">
        <f t="shared" si="35"/>
        <v>-4.40813810110971</v>
      </c>
      <c r="AC60" s="120">
        <f t="shared" si="36"/>
        <v>5.59186189889029</v>
      </c>
      <c r="AD60" s="120">
        <f t="shared" si="37"/>
        <v>-11.086180917281567</v>
      </c>
      <c r="AE60" s="120">
        <f t="shared" si="38"/>
        <v>12.269904715062147</v>
      </c>
      <c r="AF60" s="120">
        <f t="shared" si="39"/>
        <v>-3.1606371537208204</v>
      </c>
      <c r="AG60" s="120">
        <f t="shared" si="40"/>
        <v>-8.1606371537208204</v>
      </c>
      <c r="AH60" s="120">
        <f t="shared" si="41"/>
        <v>1.8393628462791796</v>
      </c>
      <c r="AI60" s="120">
        <f t="shared" si="42"/>
        <v>-14.928728054682859</v>
      </c>
      <c r="AJ60" s="120">
        <f t="shared" si="43"/>
        <v>8.6074537472412178</v>
      </c>
      <c r="AK60" s="120">
        <f t="shared" si="44"/>
        <v>-1.9591754760064231</v>
      </c>
      <c r="AL60" s="120">
        <f t="shared" si="45"/>
        <v>-6.9591754760064228</v>
      </c>
      <c r="AM60" s="120">
        <f t="shared" si="46"/>
        <v>3.0408245239935772</v>
      </c>
      <c r="AN60" s="120">
        <f t="shared" si="47"/>
        <v>-14.670305115171695</v>
      </c>
      <c r="AO60" s="120">
        <f t="shared" si="48"/>
        <v>10.751954163158848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</row>
    <row r="61" spans="1:128">
      <c r="A61" s="111" t="s">
        <v>19</v>
      </c>
      <c r="B61" s="112" t="s">
        <v>56</v>
      </c>
      <c r="C61" s="226" t="s">
        <v>130</v>
      </c>
      <c r="D61" s="113">
        <v>4</v>
      </c>
      <c r="E61" s="112">
        <v>447.99589999999995</v>
      </c>
      <c r="F61" s="114">
        <f t="shared" si="0"/>
        <v>448.29999999999995</v>
      </c>
      <c r="G61" s="115">
        <v>0.25180000000000002</v>
      </c>
      <c r="H61" s="115">
        <v>5.2299999999999999E-2</v>
      </c>
      <c r="I61" s="116">
        <v>0.30410000000000004</v>
      </c>
      <c r="J61" s="114">
        <f t="shared" si="21"/>
        <v>678.62701689247217</v>
      </c>
      <c r="K61" s="165">
        <v>441.7</v>
      </c>
      <c r="L61" s="165">
        <v>442</v>
      </c>
      <c r="M61" s="166">
        <v>0.245</v>
      </c>
      <c r="N61" s="166">
        <v>5.3499999999999999E-2</v>
      </c>
      <c r="O61" s="166">
        <v>0.29849999999999999</v>
      </c>
      <c r="P61" s="167">
        <v>676</v>
      </c>
      <c r="Q61" s="118">
        <f t="shared" si="22"/>
        <v>-2.7005559968228865</v>
      </c>
      <c r="R61" s="118">
        <f t="shared" si="23"/>
        <v>2.2944550669216057</v>
      </c>
      <c r="S61" s="118">
        <f t="shared" si="24"/>
        <v>-1.8414995067412196</v>
      </c>
      <c r="T61" s="118">
        <f t="shared" si="25"/>
        <v>-0.38710761980883801</v>
      </c>
      <c r="U61" s="119"/>
      <c r="V61" s="120">
        <f t="shared" si="49"/>
        <v>-3.3232229988131348</v>
      </c>
      <c r="W61" s="120">
        <f t="shared" si="30"/>
        <v>-8.3232229988131348</v>
      </c>
      <c r="X61" s="120">
        <f t="shared" si="31"/>
        <v>1.6767770011868652</v>
      </c>
      <c r="Y61" s="120">
        <f t="shared" si="32"/>
        <v>-13.600903144374373</v>
      </c>
      <c r="Z61" s="120">
        <f t="shared" si="33"/>
        <v>6.9544571467481031</v>
      </c>
      <c r="AA61" s="120">
        <f t="shared" si="34"/>
        <v>0.59186189889028962</v>
      </c>
      <c r="AB61" s="120">
        <f t="shared" si="35"/>
        <v>-4.40813810110971</v>
      </c>
      <c r="AC61" s="120">
        <f t="shared" si="36"/>
        <v>5.59186189889029</v>
      </c>
      <c r="AD61" s="120">
        <f t="shared" si="37"/>
        <v>-11.086180917281567</v>
      </c>
      <c r="AE61" s="120">
        <f t="shared" si="38"/>
        <v>12.269904715062147</v>
      </c>
      <c r="AF61" s="120">
        <f t="shared" si="39"/>
        <v>-3.1606371537208204</v>
      </c>
      <c r="AG61" s="120">
        <f t="shared" si="40"/>
        <v>-8.1606371537208204</v>
      </c>
      <c r="AH61" s="120">
        <f t="shared" si="41"/>
        <v>1.8393628462791796</v>
      </c>
      <c r="AI61" s="120">
        <f t="shared" si="42"/>
        <v>-14.928728054682859</v>
      </c>
      <c r="AJ61" s="120">
        <f t="shared" si="43"/>
        <v>8.6074537472412178</v>
      </c>
      <c r="AK61" s="120">
        <f t="shared" si="44"/>
        <v>-1.9591754760064231</v>
      </c>
      <c r="AL61" s="120">
        <f t="shared" si="45"/>
        <v>-6.9591754760064228</v>
      </c>
      <c r="AM61" s="120">
        <f t="shared" si="46"/>
        <v>3.0408245239935772</v>
      </c>
      <c r="AN61" s="120">
        <f t="shared" si="47"/>
        <v>-14.670305115171695</v>
      </c>
      <c r="AO61" s="120">
        <f t="shared" si="48"/>
        <v>10.751954163158848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</row>
    <row r="62" spans="1:128">
      <c r="A62" s="111" t="s">
        <v>19</v>
      </c>
      <c r="B62" s="112" t="s">
        <v>56</v>
      </c>
      <c r="C62" s="226" t="s">
        <v>130</v>
      </c>
      <c r="D62" s="113">
        <v>5</v>
      </c>
      <c r="E62" s="112">
        <v>447.76450000000006</v>
      </c>
      <c r="F62" s="114">
        <f t="shared" si="0"/>
        <v>448.40000000000009</v>
      </c>
      <c r="G62" s="115">
        <v>0.50670000000000004</v>
      </c>
      <c r="H62" s="115">
        <v>0.1288</v>
      </c>
      <c r="I62" s="116">
        <v>0.63550000000000006</v>
      </c>
      <c r="J62" s="114">
        <f t="shared" si="21"/>
        <v>1418.5131039461419</v>
      </c>
      <c r="K62" s="165">
        <v>443</v>
      </c>
      <c r="L62" s="165">
        <v>443.6</v>
      </c>
      <c r="M62" s="166">
        <v>0.48970000000000002</v>
      </c>
      <c r="N62" s="166">
        <v>0.1384</v>
      </c>
      <c r="O62" s="166">
        <v>0.62809999999999999</v>
      </c>
      <c r="P62" s="167">
        <v>1417</v>
      </c>
      <c r="Q62" s="118">
        <f t="shared" si="22"/>
        <v>-3.3550424314189886</v>
      </c>
      <c r="R62" s="118">
        <f t="shared" si="23"/>
        <v>7.4534161490683219</v>
      </c>
      <c r="S62" s="118">
        <f t="shared" si="24"/>
        <v>-1.1644374508261326</v>
      </c>
      <c r="T62" s="118">
        <f t="shared" si="25"/>
        <v>-0.10666830936792895</v>
      </c>
      <c r="U62" s="119"/>
      <c r="V62" s="120">
        <f t="shared" si="49"/>
        <v>-3.3232229988131348</v>
      </c>
      <c r="W62" s="120">
        <f t="shared" si="30"/>
        <v>-8.3232229988131348</v>
      </c>
      <c r="X62" s="120">
        <f t="shared" si="31"/>
        <v>1.6767770011868652</v>
      </c>
      <c r="Y62" s="120">
        <f t="shared" si="32"/>
        <v>-13.600903144374373</v>
      </c>
      <c r="Z62" s="120">
        <f t="shared" si="33"/>
        <v>6.9544571467481031</v>
      </c>
      <c r="AA62" s="120">
        <f t="shared" si="34"/>
        <v>0.59186189889028962</v>
      </c>
      <c r="AB62" s="120">
        <f t="shared" si="35"/>
        <v>-4.40813810110971</v>
      </c>
      <c r="AC62" s="120">
        <f t="shared" si="36"/>
        <v>5.59186189889029</v>
      </c>
      <c r="AD62" s="120">
        <f t="shared" si="37"/>
        <v>-11.086180917281567</v>
      </c>
      <c r="AE62" s="120">
        <f t="shared" si="38"/>
        <v>12.269904715062147</v>
      </c>
      <c r="AF62" s="120">
        <f t="shared" si="39"/>
        <v>-3.1606371537208204</v>
      </c>
      <c r="AG62" s="120">
        <f t="shared" si="40"/>
        <v>-8.1606371537208204</v>
      </c>
      <c r="AH62" s="120">
        <f t="shared" si="41"/>
        <v>1.8393628462791796</v>
      </c>
      <c r="AI62" s="120">
        <f t="shared" si="42"/>
        <v>-14.928728054682859</v>
      </c>
      <c r="AJ62" s="120">
        <f t="shared" si="43"/>
        <v>8.6074537472412178</v>
      </c>
      <c r="AK62" s="120">
        <f t="shared" si="44"/>
        <v>-1.9591754760064231</v>
      </c>
      <c r="AL62" s="120">
        <f t="shared" si="45"/>
        <v>-6.9591754760064228</v>
      </c>
      <c r="AM62" s="120">
        <f t="shared" si="46"/>
        <v>3.0408245239935772</v>
      </c>
      <c r="AN62" s="120">
        <f t="shared" si="47"/>
        <v>-14.670305115171695</v>
      </c>
      <c r="AO62" s="120">
        <f t="shared" si="48"/>
        <v>10.751954163158848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</row>
    <row r="63" spans="1:128">
      <c r="A63" s="111" t="s">
        <v>19</v>
      </c>
      <c r="B63" s="112" t="s">
        <v>56</v>
      </c>
      <c r="C63" s="226" t="s">
        <v>130</v>
      </c>
      <c r="D63" s="113">
        <v>6</v>
      </c>
      <c r="E63" s="112">
        <v>448.79590000000002</v>
      </c>
      <c r="F63" s="114">
        <f t="shared" si="0"/>
        <v>449.70000000000005</v>
      </c>
      <c r="G63" s="115">
        <v>0.754</v>
      </c>
      <c r="H63" s="115">
        <v>0.15010000000000001</v>
      </c>
      <c r="I63" s="116">
        <v>0.90410000000000001</v>
      </c>
      <c r="J63" s="114">
        <f t="shared" si="21"/>
        <v>2012.971168436268</v>
      </c>
      <c r="K63" s="165">
        <v>442.7</v>
      </c>
      <c r="L63" s="165">
        <v>443.6</v>
      </c>
      <c r="M63" s="166">
        <v>0.74329999999999996</v>
      </c>
      <c r="N63" s="166">
        <v>0.15679999999999999</v>
      </c>
      <c r="O63" s="166">
        <v>0.90010000000000001</v>
      </c>
      <c r="P63" s="167">
        <v>2032</v>
      </c>
      <c r="Q63" s="118">
        <f t="shared" si="22"/>
        <v>-1.4190981432360801</v>
      </c>
      <c r="R63" s="118">
        <f t="shared" si="23"/>
        <v>4.4636908727514877</v>
      </c>
      <c r="S63" s="118">
        <f t="shared" si="24"/>
        <v>-0.44242893485233975</v>
      </c>
      <c r="T63" s="118">
        <f t="shared" si="25"/>
        <v>0.94531068611946789</v>
      </c>
      <c r="U63" s="119"/>
      <c r="V63" s="120">
        <f t="shared" si="49"/>
        <v>-3.3232229988131348</v>
      </c>
      <c r="W63" s="120">
        <f t="shared" si="30"/>
        <v>-8.3232229988131348</v>
      </c>
      <c r="X63" s="120">
        <f t="shared" si="31"/>
        <v>1.6767770011868652</v>
      </c>
      <c r="Y63" s="120">
        <f t="shared" si="32"/>
        <v>-13.600903144374373</v>
      </c>
      <c r="Z63" s="120">
        <f t="shared" si="33"/>
        <v>6.9544571467481031</v>
      </c>
      <c r="AA63" s="120">
        <f t="shared" si="34"/>
        <v>0.59186189889028962</v>
      </c>
      <c r="AB63" s="120">
        <f t="shared" si="35"/>
        <v>-4.40813810110971</v>
      </c>
      <c r="AC63" s="120">
        <f t="shared" si="36"/>
        <v>5.59186189889029</v>
      </c>
      <c r="AD63" s="120">
        <f t="shared" si="37"/>
        <v>-11.086180917281567</v>
      </c>
      <c r="AE63" s="120">
        <f t="shared" si="38"/>
        <v>12.269904715062147</v>
      </c>
      <c r="AF63" s="120">
        <f t="shared" si="39"/>
        <v>-3.1606371537208204</v>
      </c>
      <c r="AG63" s="120">
        <f t="shared" si="40"/>
        <v>-8.1606371537208204</v>
      </c>
      <c r="AH63" s="120">
        <f t="shared" si="41"/>
        <v>1.8393628462791796</v>
      </c>
      <c r="AI63" s="120">
        <f t="shared" si="42"/>
        <v>-14.928728054682859</v>
      </c>
      <c r="AJ63" s="120">
        <f t="shared" si="43"/>
        <v>8.6074537472412178</v>
      </c>
      <c r="AK63" s="120">
        <f t="shared" si="44"/>
        <v>-1.9591754760064231</v>
      </c>
      <c r="AL63" s="120">
        <f t="shared" si="45"/>
        <v>-6.9591754760064228</v>
      </c>
      <c r="AM63" s="120">
        <f t="shared" si="46"/>
        <v>3.0408245239935772</v>
      </c>
      <c r="AN63" s="120">
        <f t="shared" si="47"/>
        <v>-14.670305115171695</v>
      </c>
      <c r="AO63" s="120">
        <f t="shared" si="48"/>
        <v>10.751954163158848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</row>
    <row r="64" spans="1:128">
      <c r="A64" s="111" t="s">
        <v>19</v>
      </c>
      <c r="B64" s="112" t="s">
        <v>56</v>
      </c>
      <c r="C64" s="226" t="s">
        <v>130</v>
      </c>
      <c r="D64" s="113">
        <v>7</v>
      </c>
      <c r="E64" s="112">
        <v>448.29629999999997</v>
      </c>
      <c r="F64" s="114">
        <f t="shared" si="0"/>
        <v>450.2</v>
      </c>
      <c r="G64" s="115">
        <v>1.5038</v>
      </c>
      <c r="H64" s="115">
        <v>0.39989999999999998</v>
      </c>
      <c r="I64" s="116">
        <v>1.9036999999999999</v>
      </c>
      <c r="J64" s="114">
        <f t="shared" si="21"/>
        <v>4239.7275027548576</v>
      </c>
      <c r="K64" s="165">
        <v>442.1</v>
      </c>
      <c r="L64" s="165">
        <v>444</v>
      </c>
      <c r="M64" s="166">
        <v>1.4762999999999999</v>
      </c>
      <c r="N64" s="166">
        <v>0.40770000000000001</v>
      </c>
      <c r="O64" s="166">
        <v>1.8839999999999999</v>
      </c>
      <c r="P64" s="167">
        <v>4254</v>
      </c>
      <c r="Q64" s="118">
        <f t="shared" si="22"/>
        <v>-1.8287006250831281</v>
      </c>
      <c r="R64" s="118">
        <f t="shared" si="23"/>
        <v>1.9504876219054839</v>
      </c>
      <c r="S64" s="118">
        <f t="shared" si="24"/>
        <v>-1.0348269160056758</v>
      </c>
      <c r="T64" s="118">
        <f t="shared" si="25"/>
        <v>0.33663713613359653</v>
      </c>
      <c r="U64" s="119"/>
      <c r="V64" s="120">
        <f t="shared" si="49"/>
        <v>-3.3232229988131348</v>
      </c>
      <c r="W64" s="120">
        <f t="shared" si="30"/>
        <v>-8.3232229988131348</v>
      </c>
      <c r="X64" s="120">
        <f t="shared" si="31"/>
        <v>1.6767770011868652</v>
      </c>
      <c r="Y64" s="120">
        <f t="shared" si="32"/>
        <v>-13.600903144374373</v>
      </c>
      <c r="Z64" s="120">
        <f t="shared" si="33"/>
        <v>6.9544571467481031</v>
      </c>
      <c r="AA64" s="120">
        <f t="shared" si="34"/>
        <v>0.59186189889028962</v>
      </c>
      <c r="AB64" s="120">
        <f t="shared" si="35"/>
        <v>-4.40813810110971</v>
      </c>
      <c r="AC64" s="120">
        <f t="shared" si="36"/>
        <v>5.59186189889029</v>
      </c>
      <c r="AD64" s="120">
        <f t="shared" si="37"/>
        <v>-11.086180917281567</v>
      </c>
      <c r="AE64" s="120">
        <f t="shared" si="38"/>
        <v>12.269904715062147</v>
      </c>
      <c r="AF64" s="120">
        <f t="shared" si="39"/>
        <v>-3.1606371537208204</v>
      </c>
      <c r="AG64" s="120">
        <f t="shared" si="40"/>
        <v>-8.1606371537208204</v>
      </c>
      <c r="AH64" s="120">
        <f t="shared" si="41"/>
        <v>1.8393628462791796</v>
      </c>
      <c r="AI64" s="120">
        <f t="shared" si="42"/>
        <v>-14.928728054682859</v>
      </c>
      <c r="AJ64" s="120">
        <f t="shared" si="43"/>
        <v>8.6074537472412178</v>
      </c>
      <c r="AK64" s="120">
        <f t="shared" si="44"/>
        <v>-1.9591754760064231</v>
      </c>
      <c r="AL64" s="120">
        <f t="shared" si="45"/>
        <v>-6.9591754760064228</v>
      </c>
      <c r="AM64" s="120">
        <f t="shared" si="46"/>
        <v>3.0408245239935772</v>
      </c>
      <c r="AN64" s="120">
        <f t="shared" si="47"/>
        <v>-14.670305115171695</v>
      </c>
      <c r="AO64" s="120">
        <f t="shared" si="48"/>
        <v>10.751954163158848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</row>
    <row r="65" spans="1:128">
      <c r="A65" s="111" t="s">
        <v>19</v>
      </c>
      <c r="B65" s="112" t="s">
        <v>56</v>
      </c>
      <c r="C65" s="226" t="s">
        <v>130</v>
      </c>
      <c r="D65" s="113">
        <v>8</v>
      </c>
      <c r="E65" s="112">
        <v>446.99579999999992</v>
      </c>
      <c r="F65" s="114">
        <f t="shared" si="0"/>
        <v>449.49999999999989</v>
      </c>
      <c r="G65" s="115">
        <v>2.0001000000000002</v>
      </c>
      <c r="H65" s="115">
        <v>0.50409999999999999</v>
      </c>
      <c r="I65" s="116">
        <v>2.5042</v>
      </c>
      <c r="J65" s="114">
        <f t="shared" si="21"/>
        <v>5590.4706418310698</v>
      </c>
      <c r="K65" s="165">
        <v>442.5</v>
      </c>
      <c r="L65" s="165">
        <v>445</v>
      </c>
      <c r="M65" s="166">
        <v>1.9797</v>
      </c>
      <c r="N65" s="166">
        <v>0.52980000000000005</v>
      </c>
      <c r="O65" s="166">
        <v>2.5095000000000001</v>
      </c>
      <c r="P65" s="167">
        <v>5659</v>
      </c>
      <c r="Q65" s="118">
        <f t="shared" si="22"/>
        <v>-1.0199490025498823</v>
      </c>
      <c r="R65" s="118">
        <f t="shared" si="23"/>
        <v>5.0981948026185391</v>
      </c>
      <c r="S65" s="118">
        <f t="shared" si="24"/>
        <v>0.21164443734526325</v>
      </c>
      <c r="T65" s="118">
        <f t="shared" si="25"/>
        <v>1.2258244888391816</v>
      </c>
      <c r="U65" s="119"/>
      <c r="V65" s="120">
        <f t="shared" si="49"/>
        <v>-3.3232229988131348</v>
      </c>
      <c r="W65" s="120">
        <f t="shared" si="30"/>
        <v>-8.3232229988131348</v>
      </c>
      <c r="X65" s="120">
        <f t="shared" si="31"/>
        <v>1.6767770011868652</v>
      </c>
      <c r="Y65" s="120">
        <f t="shared" si="32"/>
        <v>-13.600903144374373</v>
      </c>
      <c r="Z65" s="120">
        <f t="shared" si="33"/>
        <v>6.9544571467481031</v>
      </c>
      <c r="AA65" s="120">
        <f t="shared" si="34"/>
        <v>0.59186189889028962</v>
      </c>
      <c r="AB65" s="120">
        <f t="shared" si="35"/>
        <v>-4.40813810110971</v>
      </c>
      <c r="AC65" s="120">
        <f t="shared" si="36"/>
        <v>5.59186189889029</v>
      </c>
      <c r="AD65" s="120">
        <f t="shared" si="37"/>
        <v>-11.086180917281567</v>
      </c>
      <c r="AE65" s="120">
        <f t="shared" si="38"/>
        <v>12.269904715062147</v>
      </c>
      <c r="AF65" s="120">
        <f t="shared" si="39"/>
        <v>-3.1606371537208204</v>
      </c>
      <c r="AG65" s="120">
        <f t="shared" si="40"/>
        <v>-8.1606371537208204</v>
      </c>
      <c r="AH65" s="120">
        <f t="shared" si="41"/>
        <v>1.8393628462791796</v>
      </c>
      <c r="AI65" s="120">
        <f t="shared" si="42"/>
        <v>-14.928728054682859</v>
      </c>
      <c r="AJ65" s="120">
        <f t="shared" si="43"/>
        <v>8.6074537472412178</v>
      </c>
      <c r="AK65" s="120">
        <f t="shared" si="44"/>
        <v>-1.9591754760064231</v>
      </c>
      <c r="AL65" s="120">
        <f t="shared" si="45"/>
        <v>-6.9591754760064228</v>
      </c>
      <c r="AM65" s="120">
        <f t="shared" si="46"/>
        <v>3.0408245239935772</v>
      </c>
      <c r="AN65" s="120">
        <f t="shared" si="47"/>
        <v>-14.670305115171695</v>
      </c>
      <c r="AO65" s="120">
        <f t="shared" si="48"/>
        <v>10.751954163158848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</row>
    <row r="66" spans="1:128">
      <c r="A66" s="111" t="s">
        <v>19</v>
      </c>
      <c r="B66" s="112" t="s">
        <v>56</v>
      </c>
      <c r="C66" s="226" t="s">
        <v>130</v>
      </c>
      <c r="D66" s="113">
        <v>9</v>
      </c>
      <c r="E66" s="112">
        <v>446.84919999999994</v>
      </c>
      <c r="F66" s="114">
        <f t="shared" si="0"/>
        <v>450.09999999999997</v>
      </c>
      <c r="G66" s="115">
        <v>2.5004</v>
      </c>
      <c r="H66" s="115">
        <v>0.75039999999999996</v>
      </c>
      <c r="I66" s="116">
        <v>3.2507999999999999</v>
      </c>
      <c r="J66" s="114">
        <f t="shared" si="21"/>
        <v>7255.0197781628112</v>
      </c>
      <c r="K66" s="165">
        <v>442.5</v>
      </c>
      <c r="L66" s="165">
        <v>445.7</v>
      </c>
      <c r="M66" s="166">
        <v>2.4815</v>
      </c>
      <c r="N66" s="166">
        <v>0.76149999999999995</v>
      </c>
      <c r="O66" s="166">
        <v>3.2429999999999999</v>
      </c>
      <c r="P66" s="167">
        <v>7309</v>
      </c>
      <c r="Q66" s="118">
        <f t="shared" si="22"/>
        <v>-0.75587905935050059</v>
      </c>
      <c r="R66" s="118">
        <f t="shared" si="23"/>
        <v>1.4792110874200426</v>
      </c>
      <c r="S66" s="118">
        <f t="shared" si="24"/>
        <v>-0.23994093761535712</v>
      </c>
      <c r="T66" s="118">
        <f t="shared" si="25"/>
        <v>0.7440396234296438</v>
      </c>
      <c r="U66" s="119"/>
      <c r="V66" s="120">
        <f t="shared" si="49"/>
        <v>-3.3232229988131348</v>
      </c>
      <c r="W66" s="120">
        <f t="shared" si="30"/>
        <v>-8.3232229988131348</v>
      </c>
      <c r="X66" s="120">
        <f t="shared" si="31"/>
        <v>1.6767770011868652</v>
      </c>
      <c r="Y66" s="120">
        <f t="shared" si="32"/>
        <v>-13.600903144374373</v>
      </c>
      <c r="Z66" s="120">
        <f t="shared" si="33"/>
        <v>6.9544571467481031</v>
      </c>
      <c r="AA66" s="120">
        <f t="shared" si="34"/>
        <v>0.59186189889028962</v>
      </c>
      <c r="AB66" s="120">
        <f t="shared" si="35"/>
        <v>-4.40813810110971</v>
      </c>
      <c r="AC66" s="120">
        <f t="shared" si="36"/>
        <v>5.59186189889029</v>
      </c>
      <c r="AD66" s="120">
        <f t="shared" si="37"/>
        <v>-11.086180917281567</v>
      </c>
      <c r="AE66" s="120">
        <f t="shared" si="38"/>
        <v>12.269904715062147</v>
      </c>
      <c r="AF66" s="120">
        <f t="shared" si="39"/>
        <v>-3.1606371537208204</v>
      </c>
      <c r="AG66" s="120">
        <f t="shared" si="40"/>
        <v>-8.1606371537208204</v>
      </c>
      <c r="AH66" s="120">
        <f t="shared" si="41"/>
        <v>1.8393628462791796</v>
      </c>
      <c r="AI66" s="120">
        <f t="shared" si="42"/>
        <v>-14.928728054682859</v>
      </c>
      <c r="AJ66" s="120">
        <f t="shared" si="43"/>
        <v>8.6074537472412178</v>
      </c>
      <c r="AK66" s="120">
        <f t="shared" si="44"/>
        <v>-1.9591754760064231</v>
      </c>
      <c r="AL66" s="120">
        <f t="shared" si="45"/>
        <v>-6.9591754760064228</v>
      </c>
      <c r="AM66" s="120">
        <f t="shared" si="46"/>
        <v>3.0408245239935772</v>
      </c>
      <c r="AN66" s="120">
        <f t="shared" si="47"/>
        <v>-14.670305115171695</v>
      </c>
      <c r="AO66" s="120">
        <f t="shared" si="48"/>
        <v>10.751954163158848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</row>
    <row r="67" spans="1:128">
      <c r="A67" s="111" t="s">
        <v>20</v>
      </c>
      <c r="B67" s="112" t="s">
        <v>57</v>
      </c>
      <c r="C67" s="226" t="s">
        <v>141</v>
      </c>
      <c r="D67" s="113">
        <v>1</v>
      </c>
      <c r="E67" s="112">
        <v>447.85700000000003</v>
      </c>
      <c r="F67" s="114">
        <f t="shared" si="0"/>
        <v>447.90000000000003</v>
      </c>
      <c r="G67" s="115">
        <v>3.3000000000000002E-2</v>
      </c>
      <c r="H67" s="115">
        <v>0.01</v>
      </c>
      <c r="I67" s="116">
        <v>4.3000000000000003E-2</v>
      </c>
      <c r="J67" s="114">
        <f t="shared" si="21"/>
        <v>96.009311119433377</v>
      </c>
      <c r="K67" s="168"/>
      <c r="L67" s="168">
        <v>444.1</v>
      </c>
      <c r="M67" s="169">
        <v>2.9499999999999998E-2</v>
      </c>
      <c r="N67" s="169">
        <v>1.0800000000000001E-2</v>
      </c>
      <c r="O67" s="169">
        <v>4.0300000000000002E-2</v>
      </c>
      <c r="P67" s="170">
        <v>91</v>
      </c>
      <c r="Q67" s="118">
        <f t="shared" si="22"/>
        <v>-10.606060606060614</v>
      </c>
      <c r="R67" s="118">
        <f t="shared" si="23"/>
        <v>8.0000000000000036</v>
      </c>
      <c r="S67" s="118">
        <f t="shared" si="24"/>
        <v>-6.2790697674418627</v>
      </c>
      <c r="T67" s="118">
        <f t="shared" si="25"/>
        <v>-5.2175263638772593</v>
      </c>
      <c r="U67" s="119"/>
      <c r="V67" s="120">
        <f t="shared" si="49"/>
        <v>-3.3232229988131348</v>
      </c>
      <c r="W67" s="120">
        <f t="shared" si="30"/>
        <v>-8.3232229988131348</v>
      </c>
      <c r="X67" s="120">
        <f t="shared" si="31"/>
        <v>1.6767770011868652</v>
      </c>
      <c r="Y67" s="120">
        <f t="shared" si="32"/>
        <v>-13.600903144374373</v>
      </c>
      <c r="Z67" s="120">
        <f t="shared" si="33"/>
        <v>6.9544571467481031</v>
      </c>
      <c r="AA67" s="120">
        <f t="shared" si="34"/>
        <v>0.59186189889028962</v>
      </c>
      <c r="AB67" s="120">
        <f t="shared" si="35"/>
        <v>-4.40813810110971</v>
      </c>
      <c r="AC67" s="120">
        <f t="shared" si="36"/>
        <v>5.59186189889029</v>
      </c>
      <c r="AD67" s="120">
        <f t="shared" si="37"/>
        <v>-11.086180917281567</v>
      </c>
      <c r="AE67" s="120">
        <f t="shared" si="38"/>
        <v>12.269904715062147</v>
      </c>
      <c r="AF67" s="120">
        <f t="shared" si="39"/>
        <v>-3.1606371537208204</v>
      </c>
      <c r="AG67" s="120">
        <f t="shared" si="40"/>
        <v>-8.1606371537208204</v>
      </c>
      <c r="AH67" s="120">
        <f t="shared" si="41"/>
        <v>1.8393628462791796</v>
      </c>
      <c r="AI67" s="120">
        <f t="shared" si="42"/>
        <v>-14.928728054682859</v>
      </c>
      <c r="AJ67" s="120">
        <f t="shared" si="43"/>
        <v>8.6074537472412178</v>
      </c>
      <c r="AK67" s="120">
        <f t="shared" si="44"/>
        <v>-1.9591754760064231</v>
      </c>
      <c r="AL67" s="120">
        <f t="shared" si="45"/>
        <v>-6.9591754760064228</v>
      </c>
      <c r="AM67" s="120">
        <f t="shared" si="46"/>
        <v>3.0408245239935772</v>
      </c>
      <c r="AN67" s="120">
        <f t="shared" si="47"/>
        <v>-14.670305115171695</v>
      </c>
      <c r="AO67" s="120">
        <f t="shared" si="48"/>
        <v>10.751954163158848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</row>
    <row r="68" spans="1:128">
      <c r="A68" s="111" t="s">
        <v>20</v>
      </c>
      <c r="B68" s="112" t="s">
        <v>57</v>
      </c>
      <c r="C68" s="226" t="s">
        <v>141</v>
      </c>
      <c r="D68" s="113">
        <v>2</v>
      </c>
      <c r="E68" s="112">
        <v>447.43470000000002</v>
      </c>
      <c r="F68" s="114">
        <f t="shared" ref="F68:F131" si="50">E68+G68+H68</f>
        <v>447.50000000000006</v>
      </c>
      <c r="G68" s="115">
        <v>0.05</v>
      </c>
      <c r="H68" s="115">
        <v>1.5299999999999999E-2</v>
      </c>
      <c r="I68" s="116">
        <v>6.5299999999999997E-2</v>
      </c>
      <c r="J68" s="114">
        <f t="shared" si="21"/>
        <v>145.93504659928564</v>
      </c>
      <c r="K68" s="171"/>
      <c r="L68" s="171">
        <v>444.1</v>
      </c>
      <c r="M68" s="172">
        <v>5.0299999999999997E-2</v>
      </c>
      <c r="N68" s="172">
        <v>1.5699999999999999E-2</v>
      </c>
      <c r="O68" s="172">
        <v>6.6000000000000003E-2</v>
      </c>
      <c r="P68" s="173">
        <v>149</v>
      </c>
      <c r="Q68" s="118">
        <f t="shared" si="22"/>
        <v>0.59999999999998943</v>
      </c>
      <c r="R68" s="118">
        <f t="shared" si="23"/>
        <v>2.6143790849673159</v>
      </c>
      <c r="S68" s="118">
        <f t="shared" si="24"/>
        <v>1.0719754977029192</v>
      </c>
      <c r="T68" s="118">
        <f t="shared" si="25"/>
        <v>2.1002175091842274</v>
      </c>
      <c r="U68" s="119"/>
      <c r="V68" s="120">
        <f t="shared" si="49"/>
        <v>-3.3232229988131348</v>
      </c>
      <c r="W68" s="120">
        <f t="shared" ref="W68:W131" si="51">$Q$167-5</f>
        <v>-8.3232229988131348</v>
      </c>
      <c r="X68" s="120">
        <f t="shared" ref="X68:X131" si="52">$Q$167+5</f>
        <v>1.6767770011868652</v>
      </c>
      <c r="Y68" s="120">
        <f t="shared" ref="Y68:Y131" si="53">($Q$167-(3*$Q$170))</f>
        <v>-13.600903144374373</v>
      </c>
      <c r="Z68" s="120">
        <f t="shared" ref="Z68:Z131" si="54">($Q$167+(3*$Q$170))</f>
        <v>6.9544571467481031</v>
      </c>
      <c r="AA68" s="120">
        <f t="shared" ref="AA68:AA131" si="55">$R$167</f>
        <v>0.59186189889028962</v>
      </c>
      <c r="AB68" s="120">
        <f t="shared" ref="AB68:AB131" si="56">$R$167-5</f>
        <v>-4.40813810110971</v>
      </c>
      <c r="AC68" s="120">
        <f t="shared" ref="AC68:AC131" si="57">$R$167+5</f>
        <v>5.59186189889029</v>
      </c>
      <c r="AD68" s="120">
        <f t="shared" ref="AD68:AD131" si="58">($R$167-(3*$R$170))</f>
        <v>-11.086180917281567</v>
      </c>
      <c r="AE68" s="120">
        <f t="shared" ref="AE68:AE131" si="59">($R$167+(3*$R$170))</f>
        <v>12.269904715062147</v>
      </c>
      <c r="AF68" s="120">
        <f t="shared" ref="AF68:AF131" si="60">$S$167</f>
        <v>-3.1606371537208204</v>
      </c>
      <c r="AG68" s="120">
        <f t="shared" ref="AG68:AG131" si="61">$S$167-5</f>
        <v>-8.1606371537208204</v>
      </c>
      <c r="AH68" s="120">
        <f t="shared" ref="AH68:AH131" si="62">$S$167+5</f>
        <v>1.8393628462791796</v>
      </c>
      <c r="AI68" s="120">
        <f t="shared" ref="AI68:AI131" si="63">($S$167-(3*$S$170))</f>
        <v>-14.928728054682859</v>
      </c>
      <c r="AJ68" s="120">
        <f t="shared" ref="AJ68:AJ131" si="64">($S$167+(3*$S$170))</f>
        <v>8.6074537472412178</v>
      </c>
      <c r="AK68" s="120">
        <f t="shared" ref="AK68:AK131" si="65">$T$167</f>
        <v>-1.9591754760064231</v>
      </c>
      <c r="AL68" s="120">
        <f t="shared" ref="AL68:AL131" si="66">$T$167-5</f>
        <v>-6.9591754760064228</v>
      </c>
      <c r="AM68" s="120">
        <f t="shared" ref="AM68:AM131" si="67">$T$167+5</f>
        <v>3.0408245239935772</v>
      </c>
      <c r="AN68" s="120">
        <f t="shared" ref="AN68:AN131" si="68">($T$167-(3*$T$170))</f>
        <v>-14.670305115171695</v>
      </c>
      <c r="AO68" s="120">
        <f t="shared" ref="AO68:AO131" si="69">($T$167+(3*$T$170))</f>
        <v>10.751954163158848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</row>
    <row r="69" spans="1:128">
      <c r="A69" s="111" t="s">
        <v>20</v>
      </c>
      <c r="B69" s="112" t="s">
        <v>57</v>
      </c>
      <c r="C69" s="226" t="s">
        <v>141</v>
      </c>
      <c r="D69" s="113">
        <v>3</v>
      </c>
      <c r="E69" s="112">
        <v>447.66460000000001</v>
      </c>
      <c r="F69" s="114">
        <f t="shared" si="50"/>
        <v>447.79999999999995</v>
      </c>
      <c r="G69" s="115">
        <v>0.10539999999999999</v>
      </c>
      <c r="H69" s="115">
        <v>0.03</v>
      </c>
      <c r="I69" s="116">
        <v>0.13539999999999999</v>
      </c>
      <c r="J69" s="114">
        <f t="shared" ref="J69:J132" si="70">(1.6061/(1.6061-(I69/F69)))*(I69/F69)*1000000</f>
        <v>302.42406305267963</v>
      </c>
      <c r="K69" s="171"/>
      <c r="L69" s="171">
        <v>443.9</v>
      </c>
      <c r="M69" s="172">
        <v>9.9900000000000003E-2</v>
      </c>
      <c r="N69" s="172">
        <v>3.2800000000000003E-2</v>
      </c>
      <c r="O69" s="172">
        <v>0.13270000000000001</v>
      </c>
      <c r="P69" s="173">
        <v>299</v>
      </c>
      <c r="Q69" s="118">
        <f t="shared" ref="Q69:Q111" si="71">((M69-G69)/G69)*100</f>
        <v>-5.2182163187855704</v>
      </c>
      <c r="R69" s="118">
        <f t="shared" ref="R69:R111" si="72">((N69-H69)/H69)*100</f>
        <v>9.3333333333333464</v>
      </c>
      <c r="S69" s="118">
        <f t="shared" ref="S69:S132" si="73">((O69-I69)/I69)*100</f>
        <v>-1.994091580502201</v>
      </c>
      <c r="T69" s="118">
        <f t="shared" ref="T69:T132" si="74">((P69-J69)/J69)*100</f>
        <v>-1.1322058893452491</v>
      </c>
      <c r="U69" s="119"/>
      <c r="V69" s="120">
        <f t="shared" si="49"/>
        <v>-3.3232229988131348</v>
      </c>
      <c r="W69" s="120">
        <f t="shared" si="51"/>
        <v>-8.3232229988131348</v>
      </c>
      <c r="X69" s="120">
        <f t="shared" si="52"/>
        <v>1.6767770011868652</v>
      </c>
      <c r="Y69" s="120">
        <f t="shared" si="53"/>
        <v>-13.600903144374373</v>
      </c>
      <c r="Z69" s="120">
        <f t="shared" si="54"/>
        <v>6.9544571467481031</v>
      </c>
      <c r="AA69" s="120">
        <f t="shared" si="55"/>
        <v>0.59186189889028962</v>
      </c>
      <c r="AB69" s="120">
        <f t="shared" si="56"/>
        <v>-4.40813810110971</v>
      </c>
      <c r="AC69" s="120">
        <f t="shared" si="57"/>
        <v>5.59186189889029</v>
      </c>
      <c r="AD69" s="120">
        <f t="shared" si="58"/>
        <v>-11.086180917281567</v>
      </c>
      <c r="AE69" s="120">
        <f t="shared" si="59"/>
        <v>12.269904715062147</v>
      </c>
      <c r="AF69" s="120">
        <f t="shared" si="60"/>
        <v>-3.1606371537208204</v>
      </c>
      <c r="AG69" s="120">
        <f t="shared" si="61"/>
        <v>-8.1606371537208204</v>
      </c>
      <c r="AH69" s="120">
        <f t="shared" si="62"/>
        <v>1.8393628462791796</v>
      </c>
      <c r="AI69" s="120">
        <f t="shared" si="63"/>
        <v>-14.928728054682859</v>
      </c>
      <c r="AJ69" s="120">
        <f t="shared" si="64"/>
        <v>8.6074537472412178</v>
      </c>
      <c r="AK69" s="120">
        <f t="shared" si="65"/>
        <v>-1.9591754760064231</v>
      </c>
      <c r="AL69" s="120">
        <f t="shared" si="66"/>
        <v>-6.9591754760064228</v>
      </c>
      <c r="AM69" s="120">
        <f t="shared" si="67"/>
        <v>3.0408245239935772</v>
      </c>
      <c r="AN69" s="120">
        <f t="shared" si="68"/>
        <v>-14.670305115171695</v>
      </c>
      <c r="AO69" s="120">
        <f t="shared" si="69"/>
        <v>10.751954163158848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</row>
    <row r="70" spans="1:128">
      <c r="A70" s="111" t="s">
        <v>20</v>
      </c>
      <c r="B70" s="112" t="s">
        <v>57</v>
      </c>
      <c r="C70" s="226" t="s">
        <v>141</v>
      </c>
      <c r="D70" s="113">
        <v>4</v>
      </c>
      <c r="E70" s="112">
        <v>447.66599999999994</v>
      </c>
      <c r="F70" s="114">
        <f t="shared" si="50"/>
        <v>447.99999999999994</v>
      </c>
      <c r="G70" s="115">
        <v>0.2782</v>
      </c>
      <c r="H70" s="115">
        <v>5.5800000000000002E-2</v>
      </c>
      <c r="I70" s="116">
        <v>0.33400000000000002</v>
      </c>
      <c r="J70" s="114">
        <f t="shared" si="70"/>
        <v>745.88194529801808</v>
      </c>
      <c r="K70" s="171"/>
      <c r="L70" s="171">
        <v>442.6</v>
      </c>
      <c r="M70" s="172">
        <v>0.24390000000000001</v>
      </c>
      <c r="N70" s="172">
        <v>5.0299999999999997E-2</v>
      </c>
      <c r="O70" s="172">
        <v>0.29420000000000002</v>
      </c>
      <c r="P70" s="173">
        <v>665</v>
      </c>
      <c r="Q70" s="118">
        <f t="shared" si="71"/>
        <v>-12.329259525521206</v>
      </c>
      <c r="R70" s="118">
        <f t="shared" si="72"/>
        <v>-9.8566308243727683</v>
      </c>
      <c r="S70" s="118">
        <f t="shared" si="73"/>
        <v>-11.916167664670658</v>
      </c>
      <c r="T70" s="118">
        <f t="shared" si="74"/>
        <v>-10.843799854372611</v>
      </c>
      <c r="U70" s="119"/>
      <c r="V70" s="120">
        <f t="shared" si="49"/>
        <v>-3.3232229988131348</v>
      </c>
      <c r="W70" s="120">
        <f t="shared" si="51"/>
        <v>-8.3232229988131348</v>
      </c>
      <c r="X70" s="120">
        <f t="shared" si="52"/>
        <v>1.6767770011868652</v>
      </c>
      <c r="Y70" s="120">
        <f t="shared" si="53"/>
        <v>-13.600903144374373</v>
      </c>
      <c r="Z70" s="120">
        <f t="shared" si="54"/>
        <v>6.9544571467481031</v>
      </c>
      <c r="AA70" s="120">
        <f t="shared" si="55"/>
        <v>0.59186189889028962</v>
      </c>
      <c r="AB70" s="120">
        <f t="shared" si="56"/>
        <v>-4.40813810110971</v>
      </c>
      <c r="AC70" s="120">
        <f t="shared" si="57"/>
        <v>5.59186189889029</v>
      </c>
      <c r="AD70" s="120">
        <f t="shared" si="58"/>
        <v>-11.086180917281567</v>
      </c>
      <c r="AE70" s="120">
        <f t="shared" si="59"/>
        <v>12.269904715062147</v>
      </c>
      <c r="AF70" s="120">
        <f t="shared" si="60"/>
        <v>-3.1606371537208204</v>
      </c>
      <c r="AG70" s="120">
        <f t="shared" si="61"/>
        <v>-8.1606371537208204</v>
      </c>
      <c r="AH70" s="120">
        <f t="shared" si="62"/>
        <v>1.8393628462791796</v>
      </c>
      <c r="AI70" s="120">
        <f t="shared" si="63"/>
        <v>-14.928728054682859</v>
      </c>
      <c r="AJ70" s="120">
        <f t="shared" si="64"/>
        <v>8.6074537472412178</v>
      </c>
      <c r="AK70" s="120">
        <f t="shared" si="65"/>
        <v>-1.9591754760064231</v>
      </c>
      <c r="AL70" s="120">
        <f t="shared" si="66"/>
        <v>-6.9591754760064228</v>
      </c>
      <c r="AM70" s="120">
        <f t="shared" si="67"/>
        <v>3.0408245239935772</v>
      </c>
      <c r="AN70" s="120">
        <f t="shared" si="68"/>
        <v>-14.670305115171695</v>
      </c>
      <c r="AO70" s="120">
        <f t="shared" si="69"/>
        <v>10.751954163158848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</row>
    <row r="71" spans="1:128">
      <c r="A71" s="111" t="s">
        <v>20</v>
      </c>
      <c r="B71" s="112" t="s">
        <v>57</v>
      </c>
      <c r="C71" s="226" t="s">
        <v>141</v>
      </c>
      <c r="D71" s="113">
        <v>5</v>
      </c>
      <c r="E71" s="112">
        <v>447.26880000000006</v>
      </c>
      <c r="F71" s="114">
        <f t="shared" si="50"/>
        <v>447.90000000000003</v>
      </c>
      <c r="G71" s="115">
        <v>0.50429999999999997</v>
      </c>
      <c r="H71" s="115">
        <v>0.12690000000000001</v>
      </c>
      <c r="I71" s="116">
        <v>0.63119999999999998</v>
      </c>
      <c r="J71" s="114">
        <f t="shared" si="70"/>
        <v>1410.4807352089381</v>
      </c>
      <c r="K71" s="171"/>
      <c r="L71" s="171">
        <v>443.7</v>
      </c>
      <c r="M71" s="172">
        <v>0.48759999999999998</v>
      </c>
      <c r="N71" s="172">
        <v>0.12740000000000001</v>
      </c>
      <c r="O71" s="172">
        <v>0.61499999999999999</v>
      </c>
      <c r="P71" s="173">
        <v>1387</v>
      </c>
      <c r="Q71" s="118">
        <f t="shared" si="71"/>
        <v>-3.3115209200872484</v>
      </c>
      <c r="R71" s="118">
        <f t="shared" si="72"/>
        <v>0.39401103230890494</v>
      </c>
      <c r="S71" s="118">
        <f t="shared" si="73"/>
        <v>-2.5665399239543714</v>
      </c>
      <c r="T71" s="118">
        <f t="shared" si="74"/>
        <v>-1.6647327838518706</v>
      </c>
      <c r="U71" s="119"/>
      <c r="V71" s="120">
        <f t="shared" si="49"/>
        <v>-3.3232229988131348</v>
      </c>
      <c r="W71" s="120">
        <f t="shared" si="51"/>
        <v>-8.3232229988131348</v>
      </c>
      <c r="X71" s="120">
        <f t="shared" si="52"/>
        <v>1.6767770011868652</v>
      </c>
      <c r="Y71" s="120">
        <f t="shared" si="53"/>
        <v>-13.600903144374373</v>
      </c>
      <c r="Z71" s="120">
        <f t="shared" si="54"/>
        <v>6.9544571467481031</v>
      </c>
      <c r="AA71" s="120">
        <f t="shared" si="55"/>
        <v>0.59186189889028962</v>
      </c>
      <c r="AB71" s="120">
        <f t="shared" si="56"/>
        <v>-4.40813810110971</v>
      </c>
      <c r="AC71" s="120">
        <f t="shared" si="57"/>
        <v>5.59186189889029</v>
      </c>
      <c r="AD71" s="120">
        <f t="shared" si="58"/>
        <v>-11.086180917281567</v>
      </c>
      <c r="AE71" s="120">
        <f t="shared" si="59"/>
        <v>12.269904715062147</v>
      </c>
      <c r="AF71" s="120">
        <f t="shared" si="60"/>
        <v>-3.1606371537208204</v>
      </c>
      <c r="AG71" s="120">
        <f t="shared" si="61"/>
        <v>-8.1606371537208204</v>
      </c>
      <c r="AH71" s="120">
        <f t="shared" si="62"/>
        <v>1.8393628462791796</v>
      </c>
      <c r="AI71" s="120">
        <f t="shared" si="63"/>
        <v>-14.928728054682859</v>
      </c>
      <c r="AJ71" s="120">
        <f t="shared" si="64"/>
        <v>8.6074537472412178</v>
      </c>
      <c r="AK71" s="120">
        <f t="shared" si="65"/>
        <v>-1.9591754760064231</v>
      </c>
      <c r="AL71" s="120">
        <f t="shared" si="66"/>
        <v>-6.9591754760064228</v>
      </c>
      <c r="AM71" s="120">
        <f t="shared" si="67"/>
        <v>3.0408245239935772</v>
      </c>
      <c r="AN71" s="120">
        <f t="shared" si="68"/>
        <v>-14.670305115171695</v>
      </c>
      <c r="AO71" s="120">
        <f t="shared" si="69"/>
        <v>10.751954163158848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</row>
    <row r="72" spans="1:128">
      <c r="A72" s="111" t="s">
        <v>20</v>
      </c>
      <c r="B72" s="112" t="s">
        <v>57</v>
      </c>
      <c r="C72" s="226" t="s">
        <v>141</v>
      </c>
      <c r="D72" s="113">
        <v>6</v>
      </c>
      <c r="E72" s="112">
        <v>447.29570000000007</v>
      </c>
      <c r="F72" s="114">
        <f t="shared" si="50"/>
        <v>448.20000000000005</v>
      </c>
      <c r="G72" s="115">
        <v>0.75160000000000005</v>
      </c>
      <c r="H72" s="115">
        <v>0.1527</v>
      </c>
      <c r="I72" s="116">
        <v>0.9043000000000001</v>
      </c>
      <c r="J72" s="114">
        <f t="shared" si="70"/>
        <v>2020.1638440028883</v>
      </c>
      <c r="K72" s="171"/>
      <c r="L72" s="171">
        <v>444.5</v>
      </c>
      <c r="M72" s="172">
        <v>0.73040000000000005</v>
      </c>
      <c r="N72" s="172">
        <v>0.14899999999999999</v>
      </c>
      <c r="O72" s="172">
        <v>0.87939999999999996</v>
      </c>
      <c r="P72" s="173">
        <v>1981</v>
      </c>
      <c r="Q72" s="118">
        <f t="shared" si="71"/>
        <v>-2.8206492815327295</v>
      </c>
      <c r="R72" s="118">
        <f t="shared" si="72"/>
        <v>-2.4230517354289516</v>
      </c>
      <c r="S72" s="118">
        <f t="shared" si="73"/>
        <v>-2.7535110029857504</v>
      </c>
      <c r="T72" s="118">
        <f t="shared" si="74"/>
        <v>-1.9386469131774176</v>
      </c>
      <c r="U72" s="119"/>
      <c r="V72" s="120">
        <f t="shared" si="49"/>
        <v>-3.3232229988131348</v>
      </c>
      <c r="W72" s="120">
        <f t="shared" si="51"/>
        <v>-8.3232229988131348</v>
      </c>
      <c r="X72" s="120">
        <f t="shared" si="52"/>
        <v>1.6767770011868652</v>
      </c>
      <c r="Y72" s="120">
        <f t="shared" si="53"/>
        <v>-13.600903144374373</v>
      </c>
      <c r="Z72" s="120">
        <f t="shared" si="54"/>
        <v>6.9544571467481031</v>
      </c>
      <c r="AA72" s="120">
        <f t="shared" si="55"/>
        <v>0.59186189889028962</v>
      </c>
      <c r="AB72" s="120">
        <f t="shared" si="56"/>
        <v>-4.40813810110971</v>
      </c>
      <c r="AC72" s="120">
        <f t="shared" si="57"/>
        <v>5.59186189889029</v>
      </c>
      <c r="AD72" s="120">
        <f t="shared" si="58"/>
        <v>-11.086180917281567</v>
      </c>
      <c r="AE72" s="120">
        <f t="shared" si="59"/>
        <v>12.269904715062147</v>
      </c>
      <c r="AF72" s="120">
        <f t="shared" si="60"/>
        <v>-3.1606371537208204</v>
      </c>
      <c r="AG72" s="120">
        <f t="shared" si="61"/>
        <v>-8.1606371537208204</v>
      </c>
      <c r="AH72" s="120">
        <f t="shared" si="62"/>
        <v>1.8393628462791796</v>
      </c>
      <c r="AI72" s="120">
        <f t="shared" si="63"/>
        <v>-14.928728054682859</v>
      </c>
      <c r="AJ72" s="120">
        <f t="shared" si="64"/>
        <v>8.6074537472412178</v>
      </c>
      <c r="AK72" s="120">
        <f t="shared" si="65"/>
        <v>-1.9591754760064231</v>
      </c>
      <c r="AL72" s="120">
        <f t="shared" si="66"/>
        <v>-6.9591754760064228</v>
      </c>
      <c r="AM72" s="120">
        <f t="shared" si="67"/>
        <v>3.0408245239935772</v>
      </c>
      <c r="AN72" s="120">
        <f t="shared" si="68"/>
        <v>-14.670305115171695</v>
      </c>
      <c r="AO72" s="120">
        <f t="shared" si="69"/>
        <v>10.751954163158848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</row>
    <row r="73" spans="1:128">
      <c r="A73" s="111" t="s">
        <v>20</v>
      </c>
      <c r="B73" s="112" t="s">
        <v>57</v>
      </c>
      <c r="C73" s="226" t="s">
        <v>141</v>
      </c>
      <c r="D73" s="113">
        <v>7</v>
      </c>
      <c r="E73" s="112">
        <v>447.29390000000001</v>
      </c>
      <c r="F73" s="114">
        <f t="shared" si="50"/>
        <v>449.2</v>
      </c>
      <c r="G73" s="115">
        <v>1.5059</v>
      </c>
      <c r="H73" s="115">
        <v>0.4002</v>
      </c>
      <c r="I73" s="116">
        <v>1.9060999999999999</v>
      </c>
      <c r="J73" s="114">
        <f t="shared" si="70"/>
        <v>4254.562027184561</v>
      </c>
      <c r="K73" s="171"/>
      <c r="L73" s="171">
        <v>444.4</v>
      </c>
      <c r="M73" s="172">
        <v>1.4867999999999999</v>
      </c>
      <c r="N73" s="172">
        <v>0.42270000000000002</v>
      </c>
      <c r="O73" s="172">
        <v>1.9095</v>
      </c>
      <c r="P73" s="173">
        <v>4308</v>
      </c>
      <c r="Q73" s="118">
        <f t="shared" si="71"/>
        <v>-1.2683445115877625</v>
      </c>
      <c r="R73" s="118">
        <f t="shared" si="72"/>
        <v>5.6221889055472314</v>
      </c>
      <c r="S73" s="118">
        <f t="shared" si="73"/>
        <v>0.1783746917790289</v>
      </c>
      <c r="T73" s="118">
        <f t="shared" si="74"/>
        <v>1.2560158360366269</v>
      </c>
      <c r="U73" s="119"/>
      <c r="V73" s="120">
        <f t="shared" si="49"/>
        <v>-3.3232229988131348</v>
      </c>
      <c r="W73" s="120">
        <f t="shared" si="51"/>
        <v>-8.3232229988131348</v>
      </c>
      <c r="X73" s="120">
        <f t="shared" si="52"/>
        <v>1.6767770011868652</v>
      </c>
      <c r="Y73" s="120">
        <f t="shared" si="53"/>
        <v>-13.600903144374373</v>
      </c>
      <c r="Z73" s="120">
        <f t="shared" si="54"/>
        <v>6.9544571467481031</v>
      </c>
      <c r="AA73" s="120">
        <f t="shared" si="55"/>
        <v>0.59186189889028962</v>
      </c>
      <c r="AB73" s="120">
        <f t="shared" si="56"/>
        <v>-4.40813810110971</v>
      </c>
      <c r="AC73" s="120">
        <f t="shared" si="57"/>
        <v>5.59186189889029</v>
      </c>
      <c r="AD73" s="120">
        <f t="shared" si="58"/>
        <v>-11.086180917281567</v>
      </c>
      <c r="AE73" s="120">
        <f t="shared" si="59"/>
        <v>12.269904715062147</v>
      </c>
      <c r="AF73" s="120">
        <f t="shared" si="60"/>
        <v>-3.1606371537208204</v>
      </c>
      <c r="AG73" s="120">
        <f t="shared" si="61"/>
        <v>-8.1606371537208204</v>
      </c>
      <c r="AH73" s="120">
        <f t="shared" si="62"/>
        <v>1.8393628462791796</v>
      </c>
      <c r="AI73" s="120">
        <f t="shared" si="63"/>
        <v>-14.928728054682859</v>
      </c>
      <c r="AJ73" s="120">
        <f t="shared" si="64"/>
        <v>8.6074537472412178</v>
      </c>
      <c r="AK73" s="120">
        <f t="shared" si="65"/>
        <v>-1.9591754760064231</v>
      </c>
      <c r="AL73" s="120">
        <f t="shared" si="66"/>
        <v>-6.9591754760064228</v>
      </c>
      <c r="AM73" s="120">
        <f t="shared" si="67"/>
        <v>3.0408245239935772</v>
      </c>
      <c r="AN73" s="120">
        <f t="shared" si="68"/>
        <v>-14.670305115171695</v>
      </c>
      <c r="AO73" s="120">
        <f t="shared" si="69"/>
        <v>10.751954163158848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</row>
    <row r="74" spans="1:128">
      <c r="A74" s="111" t="s">
        <v>20</v>
      </c>
      <c r="B74" s="112" t="s">
        <v>57</v>
      </c>
      <c r="C74" s="226" t="s">
        <v>141</v>
      </c>
      <c r="D74" s="113">
        <v>8</v>
      </c>
      <c r="E74" s="112">
        <v>447.3981</v>
      </c>
      <c r="F74" s="114">
        <f t="shared" si="50"/>
        <v>449.9</v>
      </c>
      <c r="G74" s="115">
        <v>2.0013999999999998</v>
      </c>
      <c r="H74" s="115">
        <v>0.50049999999999994</v>
      </c>
      <c r="I74" s="116">
        <v>2.5019</v>
      </c>
      <c r="J74" s="114">
        <f t="shared" si="70"/>
        <v>5580.3350946639457</v>
      </c>
      <c r="K74" s="171"/>
      <c r="L74" s="171">
        <v>445.1</v>
      </c>
      <c r="M74" s="172">
        <v>1.9778</v>
      </c>
      <c r="N74" s="172">
        <v>0.50570000000000004</v>
      </c>
      <c r="O74" s="172">
        <v>2.4834999999999998</v>
      </c>
      <c r="P74" s="173">
        <v>5599</v>
      </c>
      <c r="Q74" s="118">
        <f t="shared" si="71"/>
        <v>-1.1791745777955354</v>
      </c>
      <c r="R74" s="118">
        <f t="shared" si="72"/>
        <v>1.0389610389610577</v>
      </c>
      <c r="S74" s="118">
        <f t="shared" si="73"/>
        <v>-0.73544106479076676</v>
      </c>
      <c r="T74" s="118">
        <f t="shared" si="74"/>
        <v>0.33447642515056369</v>
      </c>
      <c r="U74" s="119"/>
      <c r="V74" s="120">
        <f t="shared" si="49"/>
        <v>-3.3232229988131348</v>
      </c>
      <c r="W74" s="120">
        <f t="shared" si="51"/>
        <v>-8.3232229988131348</v>
      </c>
      <c r="X74" s="120">
        <f t="shared" si="52"/>
        <v>1.6767770011868652</v>
      </c>
      <c r="Y74" s="120">
        <f t="shared" si="53"/>
        <v>-13.600903144374373</v>
      </c>
      <c r="Z74" s="120">
        <f t="shared" si="54"/>
        <v>6.9544571467481031</v>
      </c>
      <c r="AA74" s="120">
        <f t="shared" si="55"/>
        <v>0.59186189889028962</v>
      </c>
      <c r="AB74" s="120">
        <f t="shared" si="56"/>
        <v>-4.40813810110971</v>
      </c>
      <c r="AC74" s="120">
        <f t="shared" si="57"/>
        <v>5.59186189889029</v>
      </c>
      <c r="AD74" s="120">
        <f t="shared" si="58"/>
        <v>-11.086180917281567</v>
      </c>
      <c r="AE74" s="120">
        <f t="shared" si="59"/>
        <v>12.269904715062147</v>
      </c>
      <c r="AF74" s="120">
        <f t="shared" si="60"/>
        <v>-3.1606371537208204</v>
      </c>
      <c r="AG74" s="120">
        <f t="shared" si="61"/>
        <v>-8.1606371537208204</v>
      </c>
      <c r="AH74" s="120">
        <f t="shared" si="62"/>
        <v>1.8393628462791796</v>
      </c>
      <c r="AI74" s="120">
        <f t="shared" si="63"/>
        <v>-14.928728054682859</v>
      </c>
      <c r="AJ74" s="120">
        <f t="shared" si="64"/>
        <v>8.6074537472412178</v>
      </c>
      <c r="AK74" s="120">
        <f t="shared" si="65"/>
        <v>-1.9591754760064231</v>
      </c>
      <c r="AL74" s="120">
        <f t="shared" si="66"/>
        <v>-6.9591754760064228</v>
      </c>
      <c r="AM74" s="120">
        <f t="shared" si="67"/>
        <v>3.0408245239935772</v>
      </c>
      <c r="AN74" s="120">
        <f t="shared" si="68"/>
        <v>-14.670305115171695</v>
      </c>
      <c r="AO74" s="120">
        <f t="shared" si="69"/>
        <v>10.751954163158848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</row>
    <row r="75" spans="1:128">
      <c r="A75" s="111" t="s">
        <v>20</v>
      </c>
      <c r="B75" s="112" t="s">
        <v>57</v>
      </c>
      <c r="C75" s="226" t="s">
        <v>141</v>
      </c>
      <c r="D75" s="113">
        <v>9</v>
      </c>
      <c r="E75" s="112">
        <v>446.73669999999998</v>
      </c>
      <c r="F75" s="114">
        <f t="shared" si="50"/>
        <v>450</v>
      </c>
      <c r="G75" s="115">
        <v>2.5034000000000001</v>
      </c>
      <c r="H75" s="115">
        <v>0.75990000000000002</v>
      </c>
      <c r="I75" s="116">
        <v>3.2633000000000001</v>
      </c>
      <c r="J75" s="114">
        <f t="shared" si="70"/>
        <v>7284.669130569966</v>
      </c>
      <c r="K75" s="171"/>
      <c r="L75" s="171">
        <v>446</v>
      </c>
      <c r="M75" s="172">
        <v>2.4855999999999998</v>
      </c>
      <c r="N75" s="172">
        <v>0.76300000000000001</v>
      </c>
      <c r="O75" s="172">
        <v>3.2486000000000002</v>
      </c>
      <c r="P75" s="173">
        <v>7317</v>
      </c>
      <c r="Q75" s="118">
        <f t="shared" si="71"/>
        <v>-0.7110329951266382</v>
      </c>
      <c r="R75" s="118">
        <f t="shared" si="72"/>
        <v>0.4079484142650337</v>
      </c>
      <c r="S75" s="118">
        <f t="shared" si="73"/>
        <v>-0.45046425397603457</v>
      </c>
      <c r="T75" s="118">
        <f t="shared" si="74"/>
        <v>0.44382069865545665</v>
      </c>
      <c r="U75" s="119"/>
      <c r="V75" s="120">
        <f t="shared" si="49"/>
        <v>-3.3232229988131348</v>
      </c>
      <c r="W75" s="120">
        <f t="shared" si="51"/>
        <v>-8.3232229988131348</v>
      </c>
      <c r="X75" s="120">
        <f t="shared" si="52"/>
        <v>1.6767770011868652</v>
      </c>
      <c r="Y75" s="120">
        <f t="shared" si="53"/>
        <v>-13.600903144374373</v>
      </c>
      <c r="Z75" s="120">
        <f t="shared" si="54"/>
        <v>6.9544571467481031</v>
      </c>
      <c r="AA75" s="120">
        <f t="shared" si="55"/>
        <v>0.59186189889028962</v>
      </c>
      <c r="AB75" s="120">
        <f t="shared" si="56"/>
        <v>-4.40813810110971</v>
      </c>
      <c r="AC75" s="120">
        <f t="shared" si="57"/>
        <v>5.59186189889029</v>
      </c>
      <c r="AD75" s="120">
        <f t="shared" si="58"/>
        <v>-11.086180917281567</v>
      </c>
      <c r="AE75" s="120">
        <f t="shared" si="59"/>
        <v>12.269904715062147</v>
      </c>
      <c r="AF75" s="120">
        <f t="shared" si="60"/>
        <v>-3.1606371537208204</v>
      </c>
      <c r="AG75" s="120">
        <f t="shared" si="61"/>
        <v>-8.1606371537208204</v>
      </c>
      <c r="AH75" s="120">
        <f t="shared" si="62"/>
        <v>1.8393628462791796</v>
      </c>
      <c r="AI75" s="120">
        <f t="shared" si="63"/>
        <v>-14.928728054682859</v>
      </c>
      <c r="AJ75" s="120">
        <f t="shared" si="64"/>
        <v>8.6074537472412178</v>
      </c>
      <c r="AK75" s="120">
        <f t="shared" si="65"/>
        <v>-1.9591754760064231</v>
      </c>
      <c r="AL75" s="120">
        <f t="shared" si="66"/>
        <v>-6.9591754760064228</v>
      </c>
      <c r="AM75" s="120">
        <f t="shared" si="67"/>
        <v>3.0408245239935772</v>
      </c>
      <c r="AN75" s="120">
        <f t="shared" si="68"/>
        <v>-14.670305115171695</v>
      </c>
      <c r="AO75" s="120">
        <f t="shared" si="69"/>
        <v>10.751954163158848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</row>
    <row r="76" spans="1:128">
      <c r="A76" s="111" t="s">
        <v>21</v>
      </c>
      <c r="B76" s="112" t="s">
        <v>58</v>
      </c>
      <c r="C76" s="226" t="s">
        <v>26</v>
      </c>
      <c r="D76" s="113">
        <v>1</v>
      </c>
      <c r="E76" s="112">
        <v>447.35820000000001</v>
      </c>
      <c r="F76" s="114">
        <f t="shared" si="50"/>
        <v>447.40000000000003</v>
      </c>
      <c r="G76" s="115">
        <v>3.0099999999999998E-2</v>
      </c>
      <c r="H76" s="115">
        <v>1.17E-2</v>
      </c>
      <c r="I76" s="116">
        <v>4.1799999999999997E-2</v>
      </c>
      <c r="J76" s="114">
        <f t="shared" si="70"/>
        <v>93.434134322571495</v>
      </c>
      <c r="K76" s="174"/>
      <c r="L76" s="174">
        <v>441.8</v>
      </c>
      <c r="M76" s="175">
        <v>2.5600000000000001E-2</v>
      </c>
      <c r="N76" s="175">
        <v>1.0200000000000001E-2</v>
      </c>
      <c r="O76" s="175">
        <v>3.5799999999999998E-2</v>
      </c>
      <c r="P76" s="176">
        <v>81</v>
      </c>
      <c r="Q76" s="118">
        <f t="shared" si="71"/>
        <v>-14.950166112956802</v>
      </c>
      <c r="R76" s="118">
        <f t="shared" si="72"/>
        <v>-12.820512820512816</v>
      </c>
      <c r="S76" s="118">
        <f t="shared" si="73"/>
        <v>-14.354066985645931</v>
      </c>
      <c r="T76" s="118">
        <f t="shared" si="74"/>
        <v>-13.307914085920631</v>
      </c>
      <c r="U76" s="119"/>
      <c r="V76" s="120">
        <f t="shared" si="49"/>
        <v>-3.3232229988131348</v>
      </c>
      <c r="W76" s="120">
        <f t="shared" si="51"/>
        <v>-8.3232229988131348</v>
      </c>
      <c r="X76" s="120">
        <f t="shared" si="52"/>
        <v>1.6767770011868652</v>
      </c>
      <c r="Y76" s="120">
        <f t="shared" si="53"/>
        <v>-13.600903144374373</v>
      </c>
      <c r="Z76" s="120">
        <f t="shared" si="54"/>
        <v>6.9544571467481031</v>
      </c>
      <c r="AA76" s="120">
        <f t="shared" si="55"/>
        <v>0.59186189889028962</v>
      </c>
      <c r="AB76" s="120">
        <f t="shared" si="56"/>
        <v>-4.40813810110971</v>
      </c>
      <c r="AC76" s="120">
        <f t="shared" si="57"/>
        <v>5.59186189889029</v>
      </c>
      <c r="AD76" s="120">
        <f t="shared" si="58"/>
        <v>-11.086180917281567</v>
      </c>
      <c r="AE76" s="120">
        <f t="shared" si="59"/>
        <v>12.269904715062147</v>
      </c>
      <c r="AF76" s="120">
        <f t="shared" si="60"/>
        <v>-3.1606371537208204</v>
      </c>
      <c r="AG76" s="120">
        <f t="shared" si="61"/>
        <v>-8.1606371537208204</v>
      </c>
      <c r="AH76" s="120">
        <f t="shared" si="62"/>
        <v>1.8393628462791796</v>
      </c>
      <c r="AI76" s="120">
        <f t="shared" si="63"/>
        <v>-14.928728054682859</v>
      </c>
      <c r="AJ76" s="120">
        <f t="shared" si="64"/>
        <v>8.6074537472412178</v>
      </c>
      <c r="AK76" s="120">
        <f t="shared" si="65"/>
        <v>-1.9591754760064231</v>
      </c>
      <c r="AL76" s="120">
        <f t="shared" si="66"/>
        <v>-6.9591754760064228</v>
      </c>
      <c r="AM76" s="120">
        <f t="shared" si="67"/>
        <v>3.0408245239935772</v>
      </c>
      <c r="AN76" s="120">
        <f t="shared" si="68"/>
        <v>-14.670305115171695</v>
      </c>
      <c r="AO76" s="120">
        <f t="shared" si="69"/>
        <v>10.751954163158848</v>
      </c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</row>
    <row r="77" spans="1:128">
      <c r="A77" s="111" t="s">
        <v>21</v>
      </c>
      <c r="B77" s="112" t="s">
        <v>58</v>
      </c>
      <c r="C77" s="226" t="s">
        <v>26</v>
      </c>
      <c r="D77" s="113">
        <v>2</v>
      </c>
      <c r="E77" s="112">
        <v>447.43060000000008</v>
      </c>
      <c r="F77" s="114">
        <f t="shared" si="50"/>
        <v>447.50000000000006</v>
      </c>
      <c r="G77" s="115">
        <v>5.2999999999999999E-2</v>
      </c>
      <c r="H77" s="115">
        <v>1.6400000000000001E-2</v>
      </c>
      <c r="I77" s="116">
        <v>6.9400000000000003E-2</v>
      </c>
      <c r="J77" s="114">
        <f t="shared" si="70"/>
        <v>155.09877510287021</v>
      </c>
      <c r="K77" s="177"/>
      <c r="L77" s="177">
        <v>446.7</v>
      </c>
      <c r="M77" s="178">
        <v>4.3499999999999997E-2</v>
      </c>
      <c r="N77" s="178">
        <v>1.11E-2</v>
      </c>
      <c r="O77" s="178">
        <v>5.4600000000000003E-2</v>
      </c>
      <c r="P77" s="179">
        <v>122</v>
      </c>
      <c r="Q77" s="118">
        <f t="shared" si="71"/>
        <v>-17.924528301886795</v>
      </c>
      <c r="R77" s="118">
        <f t="shared" si="72"/>
        <v>-32.31707317073171</v>
      </c>
      <c r="S77" s="118">
        <f t="shared" si="73"/>
        <v>-21.32564841498559</v>
      </c>
      <c r="T77" s="118">
        <f t="shared" si="74"/>
        <v>-21.34044906603372</v>
      </c>
      <c r="U77" s="119"/>
      <c r="V77" s="120">
        <f t="shared" si="49"/>
        <v>-3.3232229988131348</v>
      </c>
      <c r="W77" s="120">
        <f t="shared" si="51"/>
        <v>-8.3232229988131348</v>
      </c>
      <c r="X77" s="120">
        <f t="shared" si="52"/>
        <v>1.6767770011868652</v>
      </c>
      <c r="Y77" s="120">
        <f t="shared" si="53"/>
        <v>-13.600903144374373</v>
      </c>
      <c r="Z77" s="120">
        <f t="shared" si="54"/>
        <v>6.9544571467481031</v>
      </c>
      <c r="AA77" s="120">
        <f t="shared" si="55"/>
        <v>0.59186189889028962</v>
      </c>
      <c r="AB77" s="120">
        <f t="shared" si="56"/>
        <v>-4.40813810110971</v>
      </c>
      <c r="AC77" s="120">
        <f t="shared" si="57"/>
        <v>5.59186189889029</v>
      </c>
      <c r="AD77" s="120">
        <f t="shared" si="58"/>
        <v>-11.086180917281567</v>
      </c>
      <c r="AE77" s="120">
        <f t="shared" si="59"/>
        <v>12.269904715062147</v>
      </c>
      <c r="AF77" s="120">
        <f t="shared" si="60"/>
        <v>-3.1606371537208204</v>
      </c>
      <c r="AG77" s="120">
        <f t="shared" si="61"/>
        <v>-8.1606371537208204</v>
      </c>
      <c r="AH77" s="120">
        <f t="shared" si="62"/>
        <v>1.8393628462791796</v>
      </c>
      <c r="AI77" s="120">
        <f t="shared" si="63"/>
        <v>-14.928728054682859</v>
      </c>
      <c r="AJ77" s="120">
        <f t="shared" si="64"/>
        <v>8.6074537472412178</v>
      </c>
      <c r="AK77" s="120">
        <f t="shared" si="65"/>
        <v>-1.9591754760064231</v>
      </c>
      <c r="AL77" s="120">
        <f t="shared" si="66"/>
        <v>-6.9591754760064228</v>
      </c>
      <c r="AM77" s="120">
        <f t="shared" si="67"/>
        <v>3.0408245239935772</v>
      </c>
      <c r="AN77" s="120">
        <f t="shared" si="68"/>
        <v>-14.670305115171695</v>
      </c>
      <c r="AO77" s="120">
        <f t="shared" si="69"/>
        <v>10.751954163158848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</row>
    <row r="78" spans="1:128">
      <c r="A78" s="111" t="s">
        <v>21</v>
      </c>
      <c r="B78" s="112" t="s">
        <v>58</v>
      </c>
      <c r="C78" s="226" t="s">
        <v>26</v>
      </c>
      <c r="D78" s="113">
        <v>3</v>
      </c>
      <c r="E78" s="112">
        <v>447.56569999999999</v>
      </c>
      <c r="F78" s="114">
        <f t="shared" si="50"/>
        <v>447.7</v>
      </c>
      <c r="G78" s="115">
        <v>0.1022</v>
      </c>
      <c r="H78" s="115">
        <v>3.2099999999999997E-2</v>
      </c>
      <c r="I78" s="116">
        <v>0.1343</v>
      </c>
      <c r="J78" s="114">
        <f t="shared" si="70"/>
        <v>300.03370209790802</v>
      </c>
      <c r="K78" s="177"/>
      <c r="L78" s="177">
        <v>443.2</v>
      </c>
      <c r="M78" s="178">
        <v>8.7800000000000003E-2</v>
      </c>
      <c r="N78" s="178">
        <v>2.92E-2</v>
      </c>
      <c r="O78" s="178">
        <v>0.11700000000000001</v>
      </c>
      <c r="P78" s="179">
        <v>264</v>
      </c>
      <c r="Q78" s="118">
        <f t="shared" si="71"/>
        <v>-14.09001956947162</v>
      </c>
      <c r="R78" s="118">
        <f t="shared" si="72"/>
        <v>-9.0342679127725756</v>
      </c>
      <c r="S78" s="118">
        <f t="shared" si="73"/>
        <v>-12.881608339538344</v>
      </c>
      <c r="T78" s="118">
        <f t="shared" si="74"/>
        <v>-12.009884838253731</v>
      </c>
      <c r="U78" s="119"/>
      <c r="V78" s="120">
        <f t="shared" si="49"/>
        <v>-3.3232229988131348</v>
      </c>
      <c r="W78" s="120">
        <f t="shared" si="51"/>
        <v>-8.3232229988131348</v>
      </c>
      <c r="X78" s="120">
        <f t="shared" si="52"/>
        <v>1.6767770011868652</v>
      </c>
      <c r="Y78" s="120">
        <f t="shared" si="53"/>
        <v>-13.600903144374373</v>
      </c>
      <c r="Z78" s="120">
        <f t="shared" si="54"/>
        <v>6.9544571467481031</v>
      </c>
      <c r="AA78" s="120">
        <f t="shared" si="55"/>
        <v>0.59186189889028962</v>
      </c>
      <c r="AB78" s="120">
        <f t="shared" si="56"/>
        <v>-4.40813810110971</v>
      </c>
      <c r="AC78" s="120">
        <f t="shared" si="57"/>
        <v>5.59186189889029</v>
      </c>
      <c r="AD78" s="120">
        <f t="shared" si="58"/>
        <v>-11.086180917281567</v>
      </c>
      <c r="AE78" s="120">
        <f t="shared" si="59"/>
        <v>12.269904715062147</v>
      </c>
      <c r="AF78" s="120">
        <f t="shared" si="60"/>
        <v>-3.1606371537208204</v>
      </c>
      <c r="AG78" s="120">
        <f t="shared" si="61"/>
        <v>-8.1606371537208204</v>
      </c>
      <c r="AH78" s="120">
        <f t="shared" si="62"/>
        <v>1.8393628462791796</v>
      </c>
      <c r="AI78" s="120">
        <f t="shared" si="63"/>
        <v>-14.928728054682859</v>
      </c>
      <c r="AJ78" s="120">
        <f t="shared" si="64"/>
        <v>8.6074537472412178</v>
      </c>
      <c r="AK78" s="120">
        <f t="shared" si="65"/>
        <v>-1.9591754760064231</v>
      </c>
      <c r="AL78" s="120">
        <f t="shared" si="66"/>
        <v>-6.9591754760064228</v>
      </c>
      <c r="AM78" s="120">
        <f t="shared" si="67"/>
        <v>3.0408245239935772</v>
      </c>
      <c r="AN78" s="120">
        <f t="shared" si="68"/>
        <v>-14.670305115171695</v>
      </c>
      <c r="AO78" s="120">
        <f t="shared" si="69"/>
        <v>10.751954163158848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</row>
    <row r="79" spans="1:128">
      <c r="A79" s="111" t="s">
        <v>21</v>
      </c>
      <c r="B79" s="112" t="s">
        <v>58</v>
      </c>
      <c r="C79" s="226" t="s">
        <v>26</v>
      </c>
      <c r="D79" s="113">
        <v>4</v>
      </c>
      <c r="E79" s="112">
        <v>447.69839999999999</v>
      </c>
      <c r="F79" s="114">
        <f t="shared" si="50"/>
        <v>448</v>
      </c>
      <c r="G79" s="115">
        <v>0.25140000000000001</v>
      </c>
      <c r="H79" s="115">
        <v>5.0200000000000002E-2</v>
      </c>
      <c r="I79" s="116">
        <v>0.30160000000000003</v>
      </c>
      <c r="J79" s="114">
        <f t="shared" si="70"/>
        <v>673.49658913573285</v>
      </c>
      <c r="K79" s="177"/>
      <c r="L79" s="177">
        <v>442.5</v>
      </c>
      <c r="M79" s="178">
        <v>0.2298</v>
      </c>
      <c r="N79" s="178">
        <v>4.7600000000000003E-2</v>
      </c>
      <c r="O79" s="178">
        <v>0.27739999999999998</v>
      </c>
      <c r="P79" s="179">
        <v>627</v>
      </c>
      <c r="Q79" s="118">
        <f t="shared" si="71"/>
        <v>-8.5918854415274488</v>
      </c>
      <c r="R79" s="118">
        <f t="shared" si="72"/>
        <v>-5.1792828685258927</v>
      </c>
      <c r="S79" s="118">
        <f t="shared" si="73"/>
        <v>-8.0238726790451107</v>
      </c>
      <c r="T79" s="118">
        <f t="shared" si="74"/>
        <v>-6.9037601505005073</v>
      </c>
      <c r="U79" s="119"/>
      <c r="V79" s="120">
        <f t="shared" si="49"/>
        <v>-3.3232229988131348</v>
      </c>
      <c r="W79" s="120">
        <f t="shared" si="51"/>
        <v>-8.3232229988131348</v>
      </c>
      <c r="X79" s="120">
        <f t="shared" si="52"/>
        <v>1.6767770011868652</v>
      </c>
      <c r="Y79" s="120">
        <f t="shared" si="53"/>
        <v>-13.600903144374373</v>
      </c>
      <c r="Z79" s="120">
        <f t="shared" si="54"/>
        <v>6.9544571467481031</v>
      </c>
      <c r="AA79" s="120">
        <f t="shared" si="55"/>
        <v>0.59186189889028962</v>
      </c>
      <c r="AB79" s="120">
        <f t="shared" si="56"/>
        <v>-4.40813810110971</v>
      </c>
      <c r="AC79" s="120">
        <f t="shared" si="57"/>
        <v>5.59186189889029</v>
      </c>
      <c r="AD79" s="120">
        <f t="shared" si="58"/>
        <v>-11.086180917281567</v>
      </c>
      <c r="AE79" s="120">
        <f t="shared" si="59"/>
        <v>12.269904715062147</v>
      </c>
      <c r="AF79" s="120">
        <f t="shared" si="60"/>
        <v>-3.1606371537208204</v>
      </c>
      <c r="AG79" s="120">
        <f t="shared" si="61"/>
        <v>-8.1606371537208204</v>
      </c>
      <c r="AH79" s="120">
        <f t="shared" si="62"/>
        <v>1.8393628462791796</v>
      </c>
      <c r="AI79" s="120">
        <f t="shared" si="63"/>
        <v>-14.928728054682859</v>
      </c>
      <c r="AJ79" s="120">
        <f t="shared" si="64"/>
        <v>8.6074537472412178</v>
      </c>
      <c r="AK79" s="120">
        <f t="shared" si="65"/>
        <v>-1.9591754760064231</v>
      </c>
      <c r="AL79" s="120">
        <f t="shared" si="66"/>
        <v>-6.9591754760064228</v>
      </c>
      <c r="AM79" s="120">
        <f t="shared" si="67"/>
        <v>3.0408245239935772</v>
      </c>
      <c r="AN79" s="120">
        <f t="shared" si="68"/>
        <v>-14.670305115171695</v>
      </c>
      <c r="AO79" s="120">
        <f t="shared" si="69"/>
        <v>10.751954163158848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</row>
    <row r="80" spans="1:128">
      <c r="A80" s="111" t="s">
        <v>21</v>
      </c>
      <c r="B80" s="112" t="s">
        <v>58</v>
      </c>
      <c r="C80" s="226" t="s">
        <v>26</v>
      </c>
      <c r="D80" s="113">
        <v>5</v>
      </c>
      <c r="E80" s="112">
        <v>447.87270000000001</v>
      </c>
      <c r="F80" s="114">
        <f t="shared" si="50"/>
        <v>448.5</v>
      </c>
      <c r="G80" s="115">
        <v>0.50270000000000004</v>
      </c>
      <c r="H80" s="115">
        <v>0.1246</v>
      </c>
      <c r="I80" s="116">
        <v>0.62730000000000008</v>
      </c>
      <c r="J80" s="114">
        <f t="shared" si="70"/>
        <v>1399.8812852786039</v>
      </c>
      <c r="K80" s="177"/>
      <c r="L80" s="177">
        <v>447</v>
      </c>
      <c r="M80" s="178">
        <v>0.50409999999999999</v>
      </c>
      <c r="N80" s="178">
        <v>0.12429999999999999</v>
      </c>
      <c r="O80" s="178">
        <v>0.62839999999999996</v>
      </c>
      <c r="P80" s="179">
        <v>1407</v>
      </c>
      <c r="Q80" s="118">
        <f t="shared" si="71"/>
        <v>0.2784961209468782</v>
      </c>
      <c r="R80" s="118">
        <f t="shared" si="72"/>
        <v>-0.24077046548957348</v>
      </c>
      <c r="S80" s="118">
        <f t="shared" si="73"/>
        <v>0.17535469472339849</v>
      </c>
      <c r="T80" s="118">
        <f t="shared" si="74"/>
        <v>0.50852274376818907</v>
      </c>
      <c r="U80" s="119"/>
      <c r="V80" s="120">
        <f t="shared" si="49"/>
        <v>-3.3232229988131348</v>
      </c>
      <c r="W80" s="120">
        <f t="shared" si="51"/>
        <v>-8.3232229988131348</v>
      </c>
      <c r="X80" s="120">
        <f t="shared" si="52"/>
        <v>1.6767770011868652</v>
      </c>
      <c r="Y80" s="120">
        <f t="shared" si="53"/>
        <v>-13.600903144374373</v>
      </c>
      <c r="Z80" s="120">
        <f t="shared" si="54"/>
        <v>6.9544571467481031</v>
      </c>
      <c r="AA80" s="120">
        <f t="shared" si="55"/>
        <v>0.59186189889028962</v>
      </c>
      <c r="AB80" s="120">
        <f t="shared" si="56"/>
        <v>-4.40813810110971</v>
      </c>
      <c r="AC80" s="120">
        <f t="shared" si="57"/>
        <v>5.59186189889029</v>
      </c>
      <c r="AD80" s="120">
        <f t="shared" si="58"/>
        <v>-11.086180917281567</v>
      </c>
      <c r="AE80" s="120">
        <f t="shared" si="59"/>
        <v>12.269904715062147</v>
      </c>
      <c r="AF80" s="120">
        <f t="shared" si="60"/>
        <v>-3.1606371537208204</v>
      </c>
      <c r="AG80" s="120">
        <f t="shared" si="61"/>
        <v>-8.1606371537208204</v>
      </c>
      <c r="AH80" s="120">
        <f t="shared" si="62"/>
        <v>1.8393628462791796</v>
      </c>
      <c r="AI80" s="120">
        <f t="shared" si="63"/>
        <v>-14.928728054682859</v>
      </c>
      <c r="AJ80" s="120">
        <f t="shared" si="64"/>
        <v>8.6074537472412178</v>
      </c>
      <c r="AK80" s="120">
        <f t="shared" si="65"/>
        <v>-1.9591754760064231</v>
      </c>
      <c r="AL80" s="120">
        <f t="shared" si="66"/>
        <v>-6.9591754760064228</v>
      </c>
      <c r="AM80" s="120">
        <f t="shared" si="67"/>
        <v>3.0408245239935772</v>
      </c>
      <c r="AN80" s="120">
        <f t="shared" si="68"/>
        <v>-14.670305115171695</v>
      </c>
      <c r="AO80" s="120">
        <f t="shared" si="69"/>
        <v>10.751954163158848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</row>
    <row r="81" spans="1:128">
      <c r="A81" s="111" t="s">
        <v>21</v>
      </c>
      <c r="B81" s="112" t="s">
        <v>58</v>
      </c>
      <c r="C81" s="226" t="s">
        <v>26</v>
      </c>
      <c r="D81" s="113">
        <v>6</v>
      </c>
      <c r="E81" s="112">
        <v>446.99529999999999</v>
      </c>
      <c r="F81" s="114">
        <f t="shared" si="50"/>
        <v>447.90000000000003</v>
      </c>
      <c r="G81" s="115">
        <v>0.75239999999999996</v>
      </c>
      <c r="H81" s="115">
        <v>0.15229999999999999</v>
      </c>
      <c r="I81" s="116">
        <v>0.90469999999999995</v>
      </c>
      <c r="J81" s="114">
        <f t="shared" si="70"/>
        <v>2022.4139438793529</v>
      </c>
      <c r="K81" s="177"/>
      <c r="L81" s="177">
        <v>447</v>
      </c>
      <c r="M81" s="178">
        <v>0.72399999999999998</v>
      </c>
      <c r="N81" s="178">
        <v>0.14899999999999999</v>
      </c>
      <c r="O81" s="178">
        <v>0.873</v>
      </c>
      <c r="P81" s="179">
        <v>1955</v>
      </c>
      <c r="Q81" s="118">
        <f t="shared" si="71"/>
        <v>-3.7745879851142985</v>
      </c>
      <c r="R81" s="118">
        <f t="shared" si="72"/>
        <v>-2.1667760998030188</v>
      </c>
      <c r="S81" s="118">
        <f t="shared" si="73"/>
        <v>-3.5039239526914949</v>
      </c>
      <c r="T81" s="118">
        <f t="shared" si="74"/>
        <v>-3.3333405400696994</v>
      </c>
      <c r="U81" s="119"/>
      <c r="V81" s="120">
        <f t="shared" si="49"/>
        <v>-3.3232229988131348</v>
      </c>
      <c r="W81" s="120">
        <f t="shared" si="51"/>
        <v>-8.3232229988131348</v>
      </c>
      <c r="X81" s="120">
        <f t="shared" si="52"/>
        <v>1.6767770011868652</v>
      </c>
      <c r="Y81" s="120">
        <f t="shared" si="53"/>
        <v>-13.600903144374373</v>
      </c>
      <c r="Z81" s="120">
        <f t="shared" si="54"/>
        <v>6.9544571467481031</v>
      </c>
      <c r="AA81" s="120">
        <f t="shared" si="55"/>
        <v>0.59186189889028962</v>
      </c>
      <c r="AB81" s="120">
        <f t="shared" si="56"/>
        <v>-4.40813810110971</v>
      </c>
      <c r="AC81" s="120">
        <f t="shared" si="57"/>
        <v>5.59186189889029</v>
      </c>
      <c r="AD81" s="120">
        <f t="shared" si="58"/>
        <v>-11.086180917281567</v>
      </c>
      <c r="AE81" s="120">
        <f t="shared" si="59"/>
        <v>12.269904715062147</v>
      </c>
      <c r="AF81" s="120">
        <f t="shared" si="60"/>
        <v>-3.1606371537208204</v>
      </c>
      <c r="AG81" s="120">
        <f t="shared" si="61"/>
        <v>-8.1606371537208204</v>
      </c>
      <c r="AH81" s="120">
        <f t="shared" si="62"/>
        <v>1.8393628462791796</v>
      </c>
      <c r="AI81" s="120">
        <f t="shared" si="63"/>
        <v>-14.928728054682859</v>
      </c>
      <c r="AJ81" s="120">
        <f t="shared" si="64"/>
        <v>8.6074537472412178</v>
      </c>
      <c r="AK81" s="120">
        <f t="shared" si="65"/>
        <v>-1.9591754760064231</v>
      </c>
      <c r="AL81" s="120">
        <f t="shared" si="66"/>
        <v>-6.9591754760064228</v>
      </c>
      <c r="AM81" s="120">
        <f t="shared" si="67"/>
        <v>3.0408245239935772</v>
      </c>
      <c r="AN81" s="120">
        <f t="shared" si="68"/>
        <v>-14.670305115171695</v>
      </c>
      <c r="AO81" s="120">
        <f t="shared" si="69"/>
        <v>10.751954163158848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</row>
    <row r="82" spans="1:128">
      <c r="A82" s="111" t="s">
        <v>21</v>
      </c>
      <c r="B82" s="112" t="s">
        <v>58</v>
      </c>
      <c r="C82" s="226" t="s">
        <v>26</v>
      </c>
      <c r="D82" s="113">
        <v>7</v>
      </c>
      <c r="E82" s="112">
        <v>447.68700000000001</v>
      </c>
      <c r="F82" s="114">
        <f t="shared" si="50"/>
        <v>449.6</v>
      </c>
      <c r="G82" s="115">
        <v>1.5024</v>
      </c>
      <c r="H82" s="115">
        <v>0.41060000000000002</v>
      </c>
      <c r="I82" s="116">
        <v>1.913</v>
      </c>
      <c r="J82" s="114">
        <f t="shared" si="70"/>
        <v>4266.1952778099139</v>
      </c>
      <c r="K82" s="177"/>
      <c r="L82" s="177">
        <v>456.4</v>
      </c>
      <c r="M82" s="178">
        <v>1.4255</v>
      </c>
      <c r="N82" s="178">
        <v>0.39879999999999999</v>
      </c>
      <c r="O82" s="178">
        <v>1.8243</v>
      </c>
      <c r="P82" s="179">
        <v>4007</v>
      </c>
      <c r="Q82" s="118">
        <f t="shared" si="71"/>
        <v>-5.1184771033013821</v>
      </c>
      <c r="R82" s="118">
        <f t="shared" si="72"/>
        <v>-2.8738431563565592</v>
      </c>
      <c r="S82" s="118">
        <f t="shared" si="73"/>
        <v>-4.6366962885520131</v>
      </c>
      <c r="T82" s="118">
        <f t="shared" si="74"/>
        <v>-6.0755605623138269</v>
      </c>
      <c r="U82" s="119"/>
      <c r="V82" s="120">
        <f t="shared" si="49"/>
        <v>-3.3232229988131348</v>
      </c>
      <c r="W82" s="120">
        <f t="shared" si="51"/>
        <v>-8.3232229988131348</v>
      </c>
      <c r="X82" s="120">
        <f t="shared" si="52"/>
        <v>1.6767770011868652</v>
      </c>
      <c r="Y82" s="120">
        <f t="shared" si="53"/>
        <v>-13.600903144374373</v>
      </c>
      <c r="Z82" s="120">
        <f t="shared" si="54"/>
        <v>6.9544571467481031</v>
      </c>
      <c r="AA82" s="120">
        <f t="shared" si="55"/>
        <v>0.59186189889028962</v>
      </c>
      <c r="AB82" s="120">
        <f t="shared" si="56"/>
        <v>-4.40813810110971</v>
      </c>
      <c r="AC82" s="120">
        <f t="shared" si="57"/>
        <v>5.59186189889029</v>
      </c>
      <c r="AD82" s="120">
        <f t="shared" si="58"/>
        <v>-11.086180917281567</v>
      </c>
      <c r="AE82" s="120">
        <f t="shared" si="59"/>
        <v>12.269904715062147</v>
      </c>
      <c r="AF82" s="120">
        <f t="shared" si="60"/>
        <v>-3.1606371537208204</v>
      </c>
      <c r="AG82" s="120">
        <f t="shared" si="61"/>
        <v>-8.1606371537208204</v>
      </c>
      <c r="AH82" s="120">
        <f t="shared" si="62"/>
        <v>1.8393628462791796</v>
      </c>
      <c r="AI82" s="120">
        <f t="shared" si="63"/>
        <v>-14.928728054682859</v>
      </c>
      <c r="AJ82" s="120">
        <f t="shared" si="64"/>
        <v>8.6074537472412178</v>
      </c>
      <c r="AK82" s="120">
        <f t="shared" si="65"/>
        <v>-1.9591754760064231</v>
      </c>
      <c r="AL82" s="120">
        <f t="shared" si="66"/>
        <v>-6.9591754760064228</v>
      </c>
      <c r="AM82" s="120">
        <f t="shared" si="67"/>
        <v>3.0408245239935772</v>
      </c>
      <c r="AN82" s="120">
        <f t="shared" si="68"/>
        <v>-14.670305115171695</v>
      </c>
      <c r="AO82" s="120">
        <f t="shared" si="69"/>
        <v>10.751954163158848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</row>
    <row r="83" spans="1:128">
      <c r="A83" s="111" t="s">
        <v>21</v>
      </c>
      <c r="B83" s="112" t="s">
        <v>58</v>
      </c>
      <c r="C83" s="226" t="s">
        <v>26</v>
      </c>
      <c r="D83" s="113">
        <v>8</v>
      </c>
      <c r="E83" s="112">
        <v>447.69380000000007</v>
      </c>
      <c r="F83" s="114">
        <f t="shared" si="50"/>
        <v>450.20000000000005</v>
      </c>
      <c r="G83" s="115">
        <v>2.0026000000000002</v>
      </c>
      <c r="H83" s="115">
        <v>0.50360000000000005</v>
      </c>
      <c r="I83" s="116">
        <v>2.5062000000000002</v>
      </c>
      <c r="J83" s="114">
        <f t="shared" si="70"/>
        <v>5586.2214226095984</v>
      </c>
      <c r="K83" s="177"/>
      <c r="L83" s="177">
        <v>444.6</v>
      </c>
      <c r="M83" s="178">
        <v>1.9794</v>
      </c>
      <c r="N83" s="178">
        <v>0.5262</v>
      </c>
      <c r="O83" s="178">
        <v>2.5055999999999998</v>
      </c>
      <c r="P83" s="179">
        <v>5655</v>
      </c>
      <c r="Q83" s="118">
        <f t="shared" si="71"/>
        <v>-1.1584939578547941</v>
      </c>
      <c r="R83" s="118">
        <f t="shared" si="72"/>
        <v>4.4876886417791795</v>
      </c>
      <c r="S83" s="118">
        <f t="shared" si="73"/>
        <v>-2.3940627244448884E-2</v>
      </c>
      <c r="T83" s="118">
        <f t="shared" si="74"/>
        <v>1.2312182455215264</v>
      </c>
      <c r="U83" s="119"/>
      <c r="V83" s="120">
        <f t="shared" si="49"/>
        <v>-3.3232229988131348</v>
      </c>
      <c r="W83" s="120">
        <f t="shared" si="51"/>
        <v>-8.3232229988131348</v>
      </c>
      <c r="X83" s="120">
        <f t="shared" si="52"/>
        <v>1.6767770011868652</v>
      </c>
      <c r="Y83" s="120">
        <f t="shared" si="53"/>
        <v>-13.600903144374373</v>
      </c>
      <c r="Z83" s="120">
        <f t="shared" si="54"/>
        <v>6.9544571467481031</v>
      </c>
      <c r="AA83" s="120">
        <f t="shared" si="55"/>
        <v>0.59186189889028962</v>
      </c>
      <c r="AB83" s="120">
        <f t="shared" si="56"/>
        <v>-4.40813810110971</v>
      </c>
      <c r="AC83" s="120">
        <f t="shared" si="57"/>
        <v>5.59186189889029</v>
      </c>
      <c r="AD83" s="120">
        <f t="shared" si="58"/>
        <v>-11.086180917281567</v>
      </c>
      <c r="AE83" s="120">
        <f t="shared" si="59"/>
        <v>12.269904715062147</v>
      </c>
      <c r="AF83" s="120">
        <f t="shared" si="60"/>
        <v>-3.1606371537208204</v>
      </c>
      <c r="AG83" s="120">
        <f t="shared" si="61"/>
        <v>-8.1606371537208204</v>
      </c>
      <c r="AH83" s="120">
        <f t="shared" si="62"/>
        <v>1.8393628462791796</v>
      </c>
      <c r="AI83" s="120">
        <f t="shared" si="63"/>
        <v>-14.928728054682859</v>
      </c>
      <c r="AJ83" s="120">
        <f t="shared" si="64"/>
        <v>8.6074537472412178</v>
      </c>
      <c r="AK83" s="120">
        <f t="shared" si="65"/>
        <v>-1.9591754760064231</v>
      </c>
      <c r="AL83" s="120">
        <f t="shared" si="66"/>
        <v>-6.9591754760064228</v>
      </c>
      <c r="AM83" s="120">
        <f t="shared" si="67"/>
        <v>3.0408245239935772</v>
      </c>
      <c r="AN83" s="120">
        <f t="shared" si="68"/>
        <v>-14.670305115171695</v>
      </c>
      <c r="AO83" s="120">
        <f t="shared" si="69"/>
        <v>10.751954163158848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</row>
    <row r="84" spans="1:128">
      <c r="A84" s="111" t="s">
        <v>21</v>
      </c>
      <c r="B84" s="112" t="s">
        <v>58</v>
      </c>
      <c r="C84" s="226" t="s">
        <v>26</v>
      </c>
      <c r="D84" s="113">
        <v>9</v>
      </c>
      <c r="E84" s="112">
        <v>447.54050000000001</v>
      </c>
      <c r="F84" s="114">
        <f t="shared" si="50"/>
        <v>450.8</v>
      </c>
      <c r="G84" s="115">
        <v>2.5063</v>
      </c>
      <c r="H84" s="115">
        <v>0.75319999999999998</v>
      </c>
      <c r="I84" s="116">
        <v>3.2595000000000001</v>
      </c>
      <c r="J84" s="114">
        <f t="shared" si="70"/>
        <v>7263.1771438776368</v>
      </c>
      <c r="K84" s="177"/>
      <c r="L84" s="177">
        <v>445.1</v>
      </c>
      <c r="M84" s="178">
        <v>2.4838</v>
      </c>
      <c r="N84" s="178">
        <v>0.78059999999999996</v>
      </c>
      <c r="O84" s="178">
        <v>3.2644000000000002</v>
      </c>
      <c r="P84" s="179">
        <v>7368</v>
      </c>
      <c r="Q84" s="118">
        <f t="shared" si="71"/>
        <v>-0.89773770099349504</v>
      </c>
      <c r="R84" s="118">
        <f t="shared" si="72"/>
        <v>3.6378120021242673</v>
      </c>
      <c r="S84" s="118">
        <f t="shared" si="73"/>
        <v>0.15032980518484818</v>
      </c>
      <c r="T84" s="118">
        <f t="shared" si="74"/>
        <v>1.443209411610203</v>
      </c>
      <c r="U84" s="119"/>
      <c r="V84" s="120">
        <f t="shared" si="49"/>
        <v>-3.3232229988131348</v>
      </c>
      <c r="W84" s="120">
        <f t="shared" si="51"/>
        <v>-8.3232229988131348</v>
      </c>
      <c r="X84" s="120">
        <f t="shared" si="52"/>
        <v>1.6767770011868652</v>
      </c>
      <c r="Y84" s="120">
        <f t="shared" si="53"/>
        <v>-13.600903144374373</v>
      </c>
      <c r="Z84" s="120">
        <f t="shared" si="54"/>
        <v>6.9544571467481031</v>
      </c>
      <c r="AA84" s="120">
        <f t="shared" si="55"/>
        <v>0.59186189889028962</v>
      </c>
      <c r="AB84" s="120">
        <f t="shared" si="56"/>
        <v>-4.40813810110971</v>
      </c>
      <c r="AC84" s="120">
        <f t="shared" si="57"/>
        <v>5.59186189889029</v>
      </c>
      <c r="AD84" s="120">
        <f t="shared" si="58"/>
        <v>-11.086180917281567</v>
      </c>
      <c r="AE84" s="120">
        <f t="shared" si="59"/>
        <v>12.269904715062147</v>
      </c>
      <c r="AF84" s="120">
        <f t="shared" si="60"/>
        <v>-3.1606371537208204</v>
      </c>
      <c r="AG84" s="120">
        <f t="shared" si="61"/>
        <v>-8.1606371537208204</v>
      </c>
      <c r="AH84" s="120">
        <f t="shared" si="62"/>
        <v>1.8393628462791796</v>
      </c>
      <c r="AI84" s="120">
        <f t="shared" si="63"/>
        <v>-14.928728054682859</v>
      </c>
      <c r="AJ84" s="120">
        <f t="shared" si="64"/>
        <v>8.6074537472412178</v>
      </c>
      <c r="AK84" s="120">
        <f t="shared" si="65"/>
        <v>-1.9591754760064231</v>
      </c>
      <c r="AL84" s="120">
        <f t="shared" si="66"/>
        <v>-6.9591754760064228</v>
      </c>
      <c r="AM84" s="120">
        <f t="shared" si="67"/>
        <v>3.0408245239935772</v>
      </c>
      <c r="AN84" s="120">
        <f t="shared" si="68"/>
        <v>-14.670305115171695</v>
      </c>
      <c r="AO84" s="120">
        <f t="shared" si="69"/>
        <v>10.751954163158848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</row>
    <row r="85" spans="1:128">
      <c r="A85" s="111" t="s">
        <v>114</v>
      </c>
      <c r="B85" s="112" t="s">
        <v>115</v>
      </c>
      <c r="C85" s="226" t="s">
        <v>142</v>
      </c>
      <c r="D85" s="113">
        <v>1</v>
      </c>
      <c r="E85" s="112">
        <v>447.35819999999995</v>
      </c>
      <c r="F85" s="114">
        <f t="shared" si="50"/>
        <v>447.4</v>
      </c>
      <c r="G85" s="115">
        <v>3.0499999999999999E-2</v>
      </c>
      <c r="H85" s="115">
        <v>1.1299999999999999E-2</v>
      </c>
      <c r="I85" s="116">
        <v>4.1799999999999997E-2</v>
      </c>
      <c r="J85" s="114">
        <f t="shared" si="70"/>
        <v>93.434134322571509</v>
      </c>
      <c r="K85" s="180"/>
      <c r="L85" s="180">
        <v>445.38</v>
      </c>
      <c r="M85" s="181"/>
      <c r="N85" s="181"/>
      <c r="O85" s="181">
        <v>2.93E-2</v>
      </c>
      <c r="P85" s="182">
        <v>65.786500000000004</v>
      </c>
      <c r="Q85" s="118"/>
      <c r="R85" s="118"/>
      <c r="S85" s="118">
        <f t="shared" si="73"/>
        <v>-29.904306220095688</v>
      </c>
      <c r="T85" s="118">
        <f t="shared" si="74"/>
        <v>-29.590507284116274</v>
      </c>
      <c r="U85" s="119"/>
      <c r="V85" s="120">
        <f t="shared" si="49"/>
        <v>-3.3232229988131348</v>
      </c>
      <c r="W85" s="120">
        <f t="shared" si="51"/>
        <v>-8.3232229988131348</v>
      </c>
      <c r="X85" s="120">
        <f t="shared" si="52"/>
        <v>1.6767770011868652</v>
      </c>
      <c r="Y85" s="120">
        <f t="shared" si="53"/>
        <v>-13.600903144374373</v>
      </c>
      <c r="Z85" s="120">
        <f t="shared" si="54"/>
        <v>6.9544571467481031</v>
      </c>
      <c r="AA85" s="120">
        <f t="shared" si="55"/>
        <v>0.59186189889028962</v>
      </c>
      <c r="AB85" s="120">
        <f t="shared" si="56"/>
        <v>-4.40813810110971</v>
      </c>
      <c r="AC85" s="120">
        <f t="shared" si="57"/>
        <v>5.59186189889029</v>
      </c>
      <c r="AD85" s="120">
        <f t="shared" si="58"/>
        <v>-11.086180917281567</v>
      </c>
      <c r="AE85" s="120">
        <f t="shared" si="59"/>
        <v>12.269904715062147</v>
      </c>
      <c r="AF85" s="120">
        <f t="shared" si="60"/>
        <v>-3.1606371537208204</v>
      </c>
      <c r="AG85" s="120">
        <f t="shared" si="61"/>
        <v>-8.1606371537208204</v>
      </c>
      <c r="AH85" s="120">
        <f t="shared" si="62"/>
        <v>1.8393628462791796</v>
      </c>
      <c r="AI85" s="120">
        <f t="shared" si="63"/>
        <v>-14.928728054682859</v>
      </c>
      <c r="AJ85" s="120">
        <f t="shared" si="64"/>
        <v>8.6074537472412178</v>
      </c>
      <c r="AK85" s="120">
        <f t="shared" si="65"/>
        <v>-1.9591754760064231</v>
      </c>
      <c r="AL85" s="120">
        <f t="shared" si="66"/>
        <v>-6.9591754760064228</v>
      </c>
      <c r="AM85" s="120">
        <f t="shared" si="67"/>
        <v>3.0408245239935772</v>
      </c>
      <c r="AN85" s="120">
        <f t="shared" si="68"/>
        <v>-14.670305115171695</v>
      </c>
      <c r="AO85" s="120">
        <f t="shared" si="69"/>
        <v>10.751954163158848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</row>
    <row r="86" spans="1:128">
      <c r="A86" s="111" t="s">
        <v>114</v>
      </c>
      <c r="B86" s="112" t="s">
        <v>115</v>
      </c>
      <c r="C86" s="226" t="s">
        <v>142</v>
      </c>
      <c r="D86" s="113">
        <v>2</v>
      </c>
      <c r="E86" s="112">
        <v>447.53009999999995</v>
      </c>
      <c r="F86" s="114">
        <f t="shared" si="50"/>
        <v>447.59999999999997</v>
      </c>
      <c r="G86" s="115">
        <v>5.1799999999999999E-2</v>
      </c>
      <c r="H86" s="115">
        <v>1.8100000000000002E-2</v>
      </c>
      <c r="I86" s="116">
        <v>6.9900000000000004E-2</v>
      </c>
      <c r="J86" s="114">
        <f t="shared" si="70"/>
        <v>156.18140585480833</v>
      </c>
      <c r="K86" s="183"/>
      <c r="L86" s="183">
        <v>447.25</v>
      </c>
      <c r="M86" s="184"/>
      <c r="N86" s="184"/>
      <c r="O86" s="184">
        <v>6.1600000000000002E-2</v>
      </c>
      <c r="P86" s="185">
        <v>137.73060000000001</v>
      </c>
      <c r="Q86" s="118"/>
      <c r="R86" s="118"/>
      <c r="S86" s="118">
        <f t="shared" si="73"/>
        <v>-11.874105865522177</v>
      </c>
      <c r="T86" s="118">
        <f t="shared" si="74"/>
        <v>-11.813701992131403</v>
      </c>
      <c r="U86" s="119"/>
      <c r="V86" s="120">
        <f t="shared" si="49"/>
        <v>-3.3232229988131348</v>
      </c>
      <c r="W86" s="120">
        <f t="shared" si="51"/>
        <v>-8.3232229988131348</v>
      </c>
      <c r="X86" s="120">
        <f t="shared" si="52"/>
        <v>1.6767770011868652</v>
      </c>
      <c r="Y86" s="120">
        <f t="shared" si="53"/>
        <v>-13.600903144374373</v>
      </c>
      <c r="Z86" s="120">
        <f t="shared" si="54"/>
        <v>6.9544571467481031</v>
      </c>
      <c r="AA86" s="120">
        <f t="shared" si="55"/>
        <v>0.59186189889028962</v>
      </c>
      <c r="AB86" s="120">
        <f t="shared" si="56"/>
        <v>-4.40813810110971</v>
      </c>
      <c r="AC86" s="120">
        <f t="shared" si="57"/>
        <v>5.59186189889029</v>
      </c>
      <c r="AD86" s="120">
        <f t="shared" si="58"/>
        <v>-11.086180917281567</v>
      </c>
      <c r="AE86" s="120">
        <f t="shared" si="59"/>
        <v>12.269904715062147</v>
      </c>
      <c r="AF86" s="120">
        <f t="shared" si="60"/>
        <v>-3.1606371537208204</v>
      </c>
      <c r="AG86" s="120">
        <f t="shared" si="61"/>
        <v>-8.1606371537208204</v>
      </c>
      <c r="AH86" s="120">
        <f t="shared" si="62"/>
        <v>1.8393628462791796</v>
      </c>
      <c r="AI86" s="120">
        <f t="shared" si="63"/>
        <v>-14.928728054682859</v>
      </c>
      <c r="AJ86" s="120">
        <f t="shared" si="64"/>
        <v>8.6074537472412178</v>
      </c>
      <c r="AK86" s="120">
        <f t="shared" si="65"/>
        <v>-1.9591754760064231</v>
      </c>
      <c r="AL86" s="120">
        <f t="shared" si="66"/>
        <v>-6.9591754760064228</v>
      </c>
      <c r="AM86" s="120">
        <f t="shared" si="67"/>
        <v>3.0408245239935772</v>
      </c>
      <c r="AN86" s="120">
        <f t="shared" si="68"/>
        <v>-14.670305115171695</v>
      </c>
      <c r="AO86" s="120">
        <f t="shared" si="69"/>
        <v>10.751954163158848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</row>
    <row r="87" spans="1:128">
      <c r="A87" s="111" t="s">
        <v>114</v>
      </c>
      <c r="B87" s="112" t="s">
        <v>115</v>
      </c>
      <c r="C87" s="226" t="s">
        <v>142</v>
      </c>
      <c r="D87" s="113">
        <v>3</v>
      </c>
      <c r="E87" s="112">
        <v>447.2663</v>
      </c>
      <c r="F87" s="114">
        <f t="shared" si="50"/>
        <v>447.4</v>
      </c>
      <c r="G87" s="115">
        <v>0.1026</v>
      </c>
      <c r="H87" s="115">
        <v>3.1099999999999999E-2</v>
      </c>
      <c r="I87" s="116">
        <v>0.13369999999999999</v>
      </c>
      <c r="J87" s="114">
        <f t="shared" si="70"/>
        <v>298.89334245537782</v>
      </c>
      <c r="K87" s="183"/>
      <c r="L87" s="183">
        <v>446</v>
      </c>
      <c r="M87" s="184"/>
      <c r="N87" s="184"/>
      <c r="O87" s="184">
        <v>0.12559999999999999</v>
      </c>
      <c r="P87" s="185">
        <v>281.61430000000001</v>
      </c>
      <c r="Q87" s="118"/>
      <c r="R87" s="118"/>
      <c r="S87" s="118">
        <f t="shared" si="73"/>
        <v>-6.0583395661929673</v>
      </c>
      <c r="T87" s="118">
        <f t="shared" si="74"/>
        <v>-5.7810061319640855</v>
      </c>
      <c r="U87" s="119"/>
      <c r="V87" s="120">
        <f t="shared" si="49"/>
        <v>-3.3232229988131348</v>
      </c>
      <c r="W87" s="120">
        <f t="shared" si="51"/>
        <v>-8.3232229988131348</v>
      </c>
      <c r="X87" s="120">
        <f t="shared" si="52"/>
        <v>1.6767770011868652</v>
      </c>
      <c r="Y87" s="120">
        <f t="shared" si="53"/>
        <v>-13.600903144374373</v>
      </c>
      <c r="Z87" s="120">
        <f t="shared" si="54"/>
        <v>6.9544571467481031</v>
      </c>
      <c r="AA87" s="120">
        <f t="shared" si="55"/>
        <v>0.59186189889028962</v>
      </c>
      <c r="AB87" s="120">
        <f t="shared" si="56"/>
        <v>-4.40813810110971</v>
      </c>
      <c r="AC87" s="120">
        <f t="shared" si="57"/>
        <v>5.59186189889029</v>
      </c>
      <c r="AD87" s="120">
        <f t="shared" si="58"/>
        <v>-11.086180917281567</v>
      </c>
      <c r="AE87" s="120">
        <f t="shared" si="59"/>
        <v>12.269904715062147</v>
      </c>
      <c r="AF87" s="120">
        <f t="shared" si="60"/>
        <v>-3.1606371537208204</v>
      </c>
      <c r="AG87" s="120">
        <f t="shared" si="61"/>
        <v>-8.1606371537208204</v>
      </c>
      <c r="AH87" s="120">
        <f t="shared" si="62"/>
        <v>1.8393628462791796</v>
      </c>
      <c r="AI87" s="120">
        <f t="shared" si="63"/>
        <v>-14.928728054682859</v>
      </c>
      <c r="AJ87" s="120">
        <f t="shared" si="64"/>
        <v>8.6074537472412178</v>
      </c>
      <c r="AK87" s="120">
        <f t="shared" si="65"/>
        <v>-1.9591754760064231</v>
      </c>
      <c r="AL87" s="120">
        <f t="shared" si="66"/>
        <v>-6.9591754760064228</v>
      </c>
      <c r="AM87" s="120">
        <f t="shared" si="67"/>
        <v>3.0408245239935772</v>
      </c>
      <c r="AN87" s="120">
        <f t="shared" si="68"/>
        <v>-14.670305115171695</v>
      </c>
      <c r="AO87" s="120">
        <f t="shared" si="69"/>
        <v>10.751954163158848</v>
      </c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</row>
    <row r="88" spans="1:128">
      <c r="A88" s="111" t="s">
        <v>114</v>
      </c>
      <c r="B88" s="112" t="s">
        <v>115</v>
      </c>
      <c r="C88" s="226" t="s">
        <v>142</v>
      </c>
      <c r="D88" s="113">
        <v>4</v>
      </c>
      <c r="E88" s="112">
        <v>447.49190000000004</v>
      </c>
      <c r="F88" s="114">
        <f t="shared" si="50"/>
        <v>447.8</v>
      </c>
      <c r="G88" s="115">
        <v>0.25640000000000002</v>
      </c>
      <c r="H88" s="115">
        <v>5.1700000000000003E-2</v>
      </c>
      <c r="I88" s="116">
        <v>0.30810000000000004</v>
      </c>
      <c r="J88" s="114">
        <f t="shared" si="70"/>
        <v>688.32523943269848</v>
      </c>
      <c r="K88" s="183"/>
      <c r="L88" s="183">
        <v>444.98</v>
      </c>
      <c r="M88" s="184"/>
      <c r="N88" s="184"/>
      <c r="O88" s="184">
        <v>0.29099999999999998</v>
      </c>
      <c r="P88" s="185">
        <v>653.96199999999999</v>
      </c>
      <c r="Q88" s="118"/>
      <c r="R88" s="118"/>
      <c r="S88" s="118">
        <f t="shared" si="73"/>
        <v>-5.5501460564751897</v>
      </c>
      <c r="T88" s="118">
        <f t="shared" si="74"/>
        <v>-4.9922968771303324</v>
      </c>
      <c r="U88" s="119"/>
      <c r="V88" s="120">
        <f t="shared" si="49"/>
        <v>-3.3232229988131348</v>
      </c>
      <c r="W88" s="120">
        <f t="shared" si="51"/>
        <v>-8.3232229988131348</v>
      </c>
      <c r="X88" s="120">
        <f t="shared" si="52"/>
        <v>1.6767770011868652</v>
      </c>
      <c r="Y88" s="120">
        <f t="shared" si="53"/>
        <v>-13.600903144374373</v>
      </c>
      <c r="Z88" s="120">
        <f t="shared" si="54"/>
        <v>6.9544571467481031</v>
      </c>
      <c r="AA88" s="120">
        <f t="shared" si="55"/>
        <v>0.59186189889028962</v>
      </c>
      <c r="AB88" s="120">
        <f t="shared" si="56"/>
        <v>-4.40813810110971</v>
      </c>
      <c r="AC88" s="120">
        <f t="shared" si="57"/>
        <v>5.59186189889029</v>
      </c>
      <c r="AD88" s="120">
        <f t="shared" si="58"/>
        <v>-11.086180917281567</v>
      </c>
      <c r="AE88" s="120">
        <f t="shared" si="59"/>
        <v>12.269904715062147</v>
      </c>
      <c r="AF88" s="120">
        <f t="shared" si="60"/>
        <v>-3.1606371537208204</v>
      </c>
      <c r="AG88" s="120">
        <f t="shared" si="61"/>
        <v>-8.1606371537208204</v>
      </c>
      <c r="AH88" s="120">
        <f t="shared" si="62"/>
        <v>1.8393628462791796</v>
      </c>
      <c r="AI88" s="120">
        <f t="shared" si="63"/>
        <v>-14.928728054682859</v>
      </c>
      <c r="AJ88" s="120">
        <f t="shared" si="64"/>
        <v>8.6074537472412178</v>
      </c>
      <c r="AK88" s="120">
        <f t="shared" si="65"/>
        <v>-1.9591754760064231</v>
      </c>
      <c r="AL88" s="120">
        <f t="shared" si="66"/>
        <v>-6.9591754760064228</v>
      </c>
      <c r="AM88" s="120">
        <f t="shared" si="67"/>
        <v>3.0408245239935772</v>
      </c>
      <c r="AN88" s="120">
        <f t="shared" si="68"/>
        <v>-14.670305115171695</v>
      </c>
      <c r="AO88" s="120">
        <f t="shared" si="69"/>
        <v>10.751954163158848</v>
      </c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</row>
    <row r="89" spans="1:128">
      <c r="A89" s="111" t="s">
        <v>114</v>
      </c>
      <c r="B89" s="112" t="s">
        <v>115</v>
      </c>
      <c r="C89" s="226" t="s">
        <v>142</v>
      </c>
      <c r="D89" s="113">
        <v>5</v>
      </c>
      <c r="E89" s="112">
        <v>448.7629</v>
      </c>
      <c r="F89" s="114">
        <f t="shared" si="50"/>
        <v>449.4</v>
      </c>
      <c r="G89" s="115">
        <v>0.51160000000000005</v>
      </c>
      <c r="H89" s="115">
        <v>0.1255</v>
      </c>
      <c r="I89" s="116">
        <v>0.6371</v>
      </c>
      <c r="J89" s="114">
        <f t="shared" si="70"/>
        <v>1418.9204506438268</v>
      </c>
      <c r="K89" s="183"/>
      <c r="L89" s="183">
        <v>444.05</v>
      </c>
      <c r="M89" s="184"/>
      <c r="N89" s="184"/>
      <c r="O89" s="184">
        <v>0.60880000000000001</v>
      </c>
      <c r="P89" s="185">
        <v>1367.9362000000001</v>
      </c>
      <c r="Q89" s="118"/>
      <c r="R89" s="118"/>
      <c r="S89" s="118">
        <f t="shared" si="73"/>
        <v>-4.4420028253021488</v>
      </c>
      <c r="T89" s="118">
        <f t="shared" si="74"/>
        <v>-3.5931718808262243</v>
      </c>
      <c r="U89" s="119"/>
      <c r="V89" s="120">
        <f t="shared" si="49"/>
        <v>-3.3232229988131348</v>
      </c>
      <c r="W89" s="120">
        <f t="shared" si="51"/>
        <v>-8.3232229988131348</v>
      </c>
      <c r="X89" s="120">
        <f t="shared" si="52"/>
        <v>1.6767770011868652</v>
      </c>
      <c r="Y89" s="120">
        <f t="shared" si="53"/>
        <v>-13.600903144374373</v>
      </c>
      <c r="Z89" s="120">
        <f t="shared" si="54"/>
        <v>6.9544571467481031</v>
      </c>
      <c r="AA89" s="120">
        <f t="shared" si="55"/>
        <v>0.59186189889028962</v>
      </c>
      <c r="AB89" s="120">
        <f t="shared" si="56"/>
        <v>-4.40813810110971</v>
      </c>
      <c r="AC89" s="120">
        <f t="shared" si="57"/>
        <v>5.59186189889029</v>
      </c>
      <c r="AD89" s="120">
        <f t="shared" si="58"/>
        <v>-11.086180917281567</v>
      </c>
      <c r="AE89" s="120">
        <f t="shared" si="59"/>
        <v>12.269904715062147</v>
      </c>
      <c r="AF89" s="120">
        <f t="shared" si="60"/>
        <v>-3.1606371537208204</v>
      </c>
      <c r="AG89" s="120">
        <f t="shared" si="61"/>
        <v>-8.1606371537208204</v>
      </c>
      <c r="AH89" s="120">
        <f t="shared" si="62"/>
        <v>1.8393628462791796</v>
      </c>
      <c r="AI89" s="120">
        <f t="shared" si="63"/>
        <v>-14.928728054682859</v>
      </c>
      <c r="AJ89" s="120">
        <f t="shared" si="64"/>
        <v>8.6074537472412178</v>
      </c>
      <c r="AK89" s="120">
        <f t="shared" si="65"/>
        <v>-1.9591754760064231</v>
      </c>
      <c r="AL89" s="120">
        <f t="shared" si="66"/>
        <v>-6.9591754760064228</v>
      </c>
      <c r="AM89" s="120">
        <f t="shared" si="67"/>
        <v>3.0408245239935772</v>
      </c>
      <c r="AN89" s="120">
        <f t="shared" si="68"/>
        <v>-14.670305115171695</v>
      </c>
      <c r="AO89" s="120">
        <f t="shared" si="69"/>
        <v>10.751954163158848</v>
      </c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</row>
    <row r="90" spans="1:128">
      <c r="A90" s="111" t="s">
        <v>114</v>
      </c>
      <c r="B90" s="112" t="s">
        <v>115</v>
      </c>
      <c r="C90" s="226" t="s">
        <v>142</v>
      </c>
      <c r="D90" s="113">
        <v>6</v>
      </c>
      <c r="E90" s="112">
        <v>447.81139999999994</v>
      </c>
      <c r="F90" s="114">
        <f t="shared" si="50"/>
        <v>448.79999999999995</v>
      </c>
      <c r="G90" s="115">
        <v>0.83809999999999996</v>
      </c>
      <c r="H90" s="115">
        <v>0.15049999999999999</v>
      </c>
      <c r="I90" s="116">
        <v>0.98859999999999992</v>
      </c>
      <c r="J90" s="114">
        <f t="shared" si="70"/>
        <v>2205.7881573775821</v>
      </c>
      <c r="K90" s="183"/>
      <c r="L90" s="183">
        <v>445</v>
      </c>
      <c r="M90" s="184"/>
      <c r="N90" s="184"/>
      <c r="O90" s="184">
        <v>0.88800000000000001</v>
      </c>
      <c r="P90" s="185">
        <v>1995.3262999999999</v>
      </c>
      <c r="Q90" s="118"/>
      <c r="R90" s="118"/>
      <c r="S90" s="118">
        <f t="shared" si="73"/>
        <v>-10.176006473801328</v>
      </c>
      <c r="T90" s="118">
        <f t="shared" si="74"/>
        <v>-9.5413449688566701</v>
      </c>
      <c r="U90" s="119"/>
      <c r="V90" s="120">
        <f t="shared" si="49"/>
        <v>-3.3232229988131348</v>
      </c>
      <c r="W90" s="120">
        <f t="shared" si="51"/>
        <v>-8.3232229988131348</v>
      </c>
      <c r="X90" s="120">
        <f t="shared" si="52"/>
        <v>1.6767770011868652</v>
      </c>
      <c r="Y90" s="120">
        <f t="shared" si="53"/>
        <v>-13.600903144374373</v>
      </c>
      <c r="Z90" s="120">
        <f t="shared" si="54"/>
        <v>6.9544571467481031</v>
      </c>
      <c r="AA90" s="120">
        <f t="shared" si="55"/>
        <v>0.59186189889028962</v>
      </c>
      <c r="AB90" s="120">
        <f t="shared" si="56"/>
        <v>-4.40813810110971</v>
      </c>
      <c r="AC90" s="120">
        <f t="shared" si="57"/>
        <v>5.59186189889029</v>
      </c>
      <c r="AD90" s="120">
        <f t="shared" si="58"/>
        <v>-11.086180917281567</v>
      </c>
      <c r="AE90" s="120">
        <f t="shared" si="59"/>
        <v>12.269904715062147</v>
      </c>
      <c r="AF90" s="120">
        <f t="shared" si="60"/>
        <v>-3.1606371537208204</v>
      </c>
      <c r="AG90" s="120">
        <f t="shared" si="61"/>
        <v>-8.1606371537208204</v>
      </c>
      <c r="AH90" s="120">
        <f t="shared" si="62"/>
        <v>1.8393628462791796</v>
      </c>
      <c r="AI90" s="120">
        <f t="shared" si="63"/>
        <v>-14.928728054682859</v>
      </c>
      <c r="AJ90" s="120">
        <f t="shared" si="64"/>
        <v>8.6074537472412178</v>
      </c>
      <c r="AK90" s="120">
        <f t="shared" si="65"/>
        <v>-1.9591754760064231</v>
      </c>
      <c r="AL90" s="120">
        <f t="shared" si="66"/>
        <v>-6.9591754760064228</v>
      </c>
      <c r="AM90" s="120">
        <f t="shared" si="67"/>
        <v>3.0408245239935772</v>
      </c>
      <c r="AN90" s="120">
        <f t="shared" si="68"/>
        <v>-14.670305115171695</v>
      </c>
      <c r="AO90" s="120">
        <f t="shared" si="69"/>
        <v>10.751954163158848</v>
      </c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</row>
    <row r="91" spans="1:128">
      <c r="A91" s="111" t="s">
        <v>114</v>
      </c>
      <c r="B91" s="112" t="s">
        <v>115</v>
      </c>
      <c r="C91" s="226" t="s">
        <v>142</v>
      </c>
      <c r="D91" s="113">
        <v>7</v>
      </c>
      <c r="E91" s="112">
        <v>448.19030000000004</v>
      </c>
      <c r="F91" s="114">
        <f t="shared" si="50"/>
        <v>450.1</v>
      </c>
      <c r="G91" s="115">
        <v>1.51</v>
      </c>
      <c r="H91" s="115">
        <v>0.3997</v>
      </c>
      <c r="I91" s="116">
        <v>1.9097</v>
      </c>
      <c r="J91" s="114">
        <f t="shared" si="70"/>
        <v>4254.0729114538244</v>
      </c>
      <c r="K91" s="183"/>
      <c r="L91" s="183">
        <v>446.43</v>
      </c>
      <c r="M91" s="184"/>
      <c r="N91" s="184"/>
      <c r="O91" s="184">
        <v>1.8925000000000001</v>
      </c>
      <c r="P91" s="185">
        <v>4239.1863999999996</v>
      </c>
      <c r="Q91" s="118"/>
      <c r="R91" s="118"/>
      <c r="S91" s="118">
        <f t="shared" si="73"/>
        <v>-0.9006650259202954</v>
      </c>
      <c r="T91" s="118">
        <f t="shared" si="74"/>
        <v>-0.34993550330893075</v>
      </c>
      <c r="U91" s="119"/>
      <c r="V91" s="120">
        <f t="shared" si="49"/>
        <v>-3.3232229988131348</v>
      </c>
      <c r="W91" s="120">
        <f t="shared" si="51"/>
        <v>-8.3232229988131348</v>
      </c>
      <c r="X91" s="120">
        <f t="shared" si="52"/>
        <v>1.6767770011868652</v>
      </c>
      <c r="Y91" s="120">
        <f t="shared" si="53"/>
        <v>-13.600903144374373</v>
      </c>
      <c r="Z91" s="120">
        <f t="shared" si="54"/>
        <v>6.9544571467481031</v>
      </c>
      <c r="AA91" s="120">
        <f t="shared" si="55"/>
        <v>0.59186189889028962</v>
      </c>
      <c r="AB91" s="120">
        <f t="shared" si="56"/>
        <v>-4.40813810110971</v>
      </c>
      <c r="AC91" s="120">
        <f t="shared" si="57"/>
        <v>5.59186189889029</v>
      </c>
      <c r="AD91" s="120">
        <f t="shared" si="58"/>
        <v>-11.086180917281567</v>
      </c>
      <c r="AE91" s="120">
        <f t="shared" si="59"/>
        <v>12.269904715062147</v>
      </c>
      <c r="AF91" s="120">
        <f t="shared" si="60"/>
        <v>-3.1606371537208204</v>
      </c>
      <c r="AG91" s="120">
        <f t="shared" si="61"/>
        <v>-8.1606371537208204</v>
      </c>
      <c r="AH91" s="120">
        <f t="shared" si="62"/>
        <v>1.8393628462791796</v>
      </c>
      <c r="AI91" s="120">
        <f t="shared" si="63"/>
        <v>-14.928728054682859</v>
      </c>
      <c r="AJ91" s="120">
        <f t="shared" si="64"/>
        <v>8.6074537472412178</v>
      </c>
      <c r="AK91" s="120">
        <f t="shared" si="65"/>
        <v>-1.9591754760064231</v>
      </c>
      <c r="AL91" s="120">
        <f t="shared" si="66"/>
        <v>-6.9591754760064228</v>
      </c>
      <c r="AM91" s="120">
        <f t="shared" si="67"/>
        <v>3.0408245239935772</v>
      </c>
      <c r="AN91" s="120">
        <f t="shared" si="68"/>
        <v>-14.670305115171695</v>
      </c>
      <c r="AO91" s="120">
        <f t="shared" si="69"/>
        <v>10.751954163158848</v>
      </c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</row>
    <row r="92" spans="1:128" ht="13.7" customHeight="1">
      <c r="A92" s="111" t="s">
        <v>114</v>
      </c>
      <c r="B92" s="112" t="s">
        <v>115</v>
      </c>
      <c r="C92" s="226" t="s">
        <v>142</v>
      </c>
      <c r="D92" s="113">
        <v>8</v>
      </c>
      <c r="E92" s="112">
        <v>447.79389999999995</v>
      </c>
      <c r="F92" s="114">
        <f t="shared" si="50"/>
        <v>450.29999999999995</v>
      </c>
      <c r="G92" s="115">
        <v>2.0066000000000002</v>
      </c>
      <c r="H92" s="115">
        <v>0.4995</v>
      </c>
      <c r="I92" s="116">
        <v>2.5061</v>
      </c>
      <c r="J92" s="114">
        <f t="shared" si="70"/>
        <v>5584.7529319713067</v>
      </c>
      <c r="K92" s="183"/>
      <c r="L92" s="183">
        <v>447</v>
      </c>
      <c r="M92" s="184"/>
      <c r="N92" s="184"/>
      <c r="O92" s="184">
        <v>2.4836999999999998</v>
      </c>
      <c r="P92" s="185">
        <v>5550.6637000000001</v>
      </c>
      <c r="Q92" s="118"/>
      <c r="R92" s="118"/>
      <c r="S92" s="118">
        <f t="shared" si="73"/>
        <v>-0.89381908144129107</v>
      </c>
      <c r="T92" s="118">
        <f t="shared" si="74"/>
        <v>-0.61039821074544465</v>
      </c>
      <c r="U92" s="119"/>
      <c r="V92" s="120">
        <f t="shared" si="49"/>
        <v>-3.3232229988131348</v>
      </c>
      <c r="W92" s="120">
        <f t="shared" si="51"/>
        <v>-8.3232229988131348</v>
      </c>
      <c r="X92" s="120">
        <f t="shared" si="52"/>
        <v>1.6767770011868652</v>
      </c>
      <c r="Y92" s="120">
        <f t="shared" si="53"/>
        <v>-13.600903144374373</v>
      </c>
      <c r="Z92" s="120">
        <f t="shared" si="54"/>
        <v>6.9544571467481031</v>
      </c>
      <c r="AA92" s="120">
        <f t="shared" si="55"/>
        <v>0.59186189889028962</v>
      </c>
      <c r="AB92" s="120">
        <f t="shared" si="56"/>
        <v>-4.40813810110971</v>
      </c>
      <c r="AC92" s="120">
        <f t="shared" si="57"/>
        <v>5.59186189889029</v>
      </c>
      <c r="AD92" s="120">
        <f t="shared" si="58"/>
        <v>-11.086180917281567</v>
      </c>
      <c r="AE92" s="120">
        <f t="shared" si="59"/>
        <v>12.269904715062147</v>
      </c>
      <c r="AF92" s="120">
        <f t="shared" si="60"/>
        <v>-3.1606371537208204</v>
      </c>
      <c r="AG92" s="120">
        <f t="shared" si="61"/>
        <v>-8.1606371537208204</v>
      </c>
      <c r="AH92" s="120">
        <f t="shared" si="62"/>
        <v>1.8393628462791796</v>
      </c>
      <c r="AI92" s="120">
        <f t="shared" si="63"/>
        <v>-14.928728054682859</v>
      </c>
      <c r="AJ92" s="120">
        <f t="shared" si="64"/>
        <v>8.6074537472412178</v>
      </c>
      <c r="AK92" s="120">
        <f t="shared" si="65"/>
        <v>-1.9591754760064231</v>
      </c>
      <c r="AL92" s="120">
        <f t="shared" si="66"/>
        <v>-6.9591754760064228</v>
      </c>
      <c r="AM92" s="120">
        <f t="shared" si="67"/>
        <v>3.0408245239935772</v>
      </c>
      <c r="AN92" s="120">
        <f t="shared" si="68"/>
        <v>-14.670305115171695</v>
      </c>
      <c r="AO92" s="120">
        <f t="shared" si="69"/>
        <v>10.751954163158848</v>
      </c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</row>
    <row r="93" spans="1:128" ht="13.7" customHeight="1">
      <c r="A93" s="111" t="s">
        <v>114</v>
      </c>
      <c r="B93" s="112" t="s">
        <v>115</v>
      </c>
      <c r="C93" s="226" t="s">
        <v>142</v>
      </c>
      <c r="D93" s="113">
        <v>9</v>
      </c>
      <c r="E93" s="112">
        <v>447.74369999999999</v>
      </c>
      <c r="F93" s="114">
        <f t="shared" si="50"/>
        <v>451</v>
      </c>
      <c r="G93" s="115">
        <v>2.5045999999999999</v>
      </c>
      <c r="H93" s="115">
        <v>0.75170000000000003</v>
      </c>
      <c r="I93" s="116">
        <v>3.2563</v>
      </c>
      <c r="J93" s="114">
        <f t="shared" si="70"/>
        <v>7252.7820613877675</v>
      </c>
      <c r="K93" s="183"/>
      <c r="L93" s="183">
        <v>446.74</v>
      </c>
      <c r="M93" s="184"/>
      <c r="N93" s="184"/>
      <c r="O93" s="184">
        <v>3.2151000000000001</v>
      </c>
      <c r="P93" s="185">
        <v>7196.8035</v>
      </c>
      <c r="Q93" s="118"/>
      <c r="R93" s="118"/>
      <c r="S93" s="118">
        <f t="shared" si="73"/>
        <v>-1.265239689217821</v>
      </c>
      <c r="T93" s="118">
        <f t="shared" si="74"/>
        <v>-0.77182191487298624</v>
      </c>
      <c r="U93" s="119"/>
      <c r="V93" s="120">
        <f t="shared" si="49"/>
        <v>-3.3232229988131348</v>
      </c>
      <c r="W93" s="120">
        <f t="shared" si="51"/>
        <v>-8.3232229988131348</v>
      </c>
      <c r="X93" s="120">
        <f t="shared" si="52"/>
        <v>1.6767770011868652</v>
      </c>
      <c r="Y93" s="120">
        <f t="shared" si="53"/>
        <v>-13.600903144374373</v>
      </c>
      <c r="Z93" s="120">
        <f t="shared" si="54"/>
        <v>6.9544571467481031</v>
      </c>
      <c r="AA93" s="120">
        <f t="shared" si="55"/>
        <v>0.59186189889028962</v>
      </c>
      <c r="AB93" s="120">
        <f t="shared" si="56"/>
        <v>-4.40813810110971</v>
      </c>
      <c r="AC93" s="120">
        <f t="shared" si="57"/>
        <v>5.59186189889029</v>
      </c>
      <c r="AD93" s="120">
        <f t="shared" si="58"/>
        <v>-11.086180917281567</v>
      </c>
      <c r="AE93" s="120">
        <f t="shared" si="59"/>
        <v>12.269904715062147</v>
      </c>
      <c r="AF93" s="120">
        <f t="shared" si="60"/>
        <v>-3.1606371537208204</v>
      </c>
      <c r="AG93" s="120">
        <f t="shared" si="61"/>
        <v>-8.1606371537208204</v>
      </c>
      <c r="AH93" s="120">
        <f t="shared" si="62"/>
        <v>1.8393628462791796</v>
      </c>
      <c r="AI93" s="120">
        <f t="shared" si="63"/>
        <v>-14.928728054682859</v>
      </c>
      <c r="AJ93" s="120">
        <f t="shared" si="64"/>
        <v>8.6074537472412178</v>
      </c>
      <c r="AK93" s="120">
        <f t="shared" si="65"/>
        <v>-1.9591754760064231</v>
      </c>
      <c r="AL93" s="120">
        <f t="shared" si="66"/>
        <v>-6.9591754760064228</v>
      </c>
      <c r="AM93" s="120">
        <f t="shared" si="67"/>
        <v>3.0408245239935772</v>
      </c>
      <c r="AN93" s="120">
        <f t="shared" si="68"/>
        <v>-14.670305115171695</v>
      </c>
      <c r="AO93" s="120">
        <f t="shared" si="69"/>
        <v>10.751954163158848</v>
      </c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</row>
    <row r="94" spans="1:128" ht="13.7" customHeight="1">
      <c r="A94" s="111" t="s">
        <v>25</v>
      </c>
      <c r="B94" s="112" t="s">
        <v>96</v>
      </c>
      <c r="C94" s="226" t="s">
        <v>143</v>
      </c>
      <c r="D94" s="113">
        <v>1</v>
      </c>
      <c r="E94" s="112">
        <v>448.15479999999997</v>
      </c>
      <c r="F94" s="114">
        <f t="shared" si="50"/>
        <v>448.2</v>
      </c>
      <c r="G94" s="115">
        <v>3.5000000000000003E-2</v>
      </c>
      <c r="H94" s="115">
        <v>1.0200000000000001E-2</v>
      </c>
      <c r="I94" s="116">
        <v>4.5200000000000004E-2</v>
      </c>
      <c r="J94" s="114">
        <f t="shared" si="70"/>
        <v>100.85416847212292</v>
      </c>
      <c r="K94" s="186">
        <v>442.46279999999996</v>
      </c>
      <c r="L94" s="186">
        <v>442.5</v>
      </c>
      <c r="M94" s="187">
        <v>3.2500000000000195E-2</v>
      </c>
      <c r="N94" s="187">
        <v>4.7000000000001485E-3</v>
      </c>
      <c r="O94" s="187">
        <v>3.7200000000000344E-2</v>
      </c>
      <c r="P94" s="188">
        <v>84.0748645987874</v>
      </c>
      <c r="Q94" s="118">
        <f t="shared" si="71"/>
        <v>-7.1428571428565926</v>
      </c>
      <c r="R94" s="118">
        <f t="shared" si="72"/>
        <v>-53.921568627449524</v>
      </c>
      <c r="S94" s="118">
        <f t="shared" si="73"/>
        <v>-17.699115044247034</v>
      </c>
      <c r="T94" s="118">
        <f t="shared" si="74"/>
        <v>-16.637194205783853</v>
      </c>
      <c r="U94" s="119"/>
      <c r="V94" s="120">
        <f t="shared" si="49"/>
        <v>-3.3232229988131348</v>
      </c>
      <c r="W94" s="120">
        <f t="shared" si="51"/>
        <v>-8.3232229988131348</v>
      </c>
      <c r="X94" s="120">
        <f t="shared" si="52"/>
        <v>1.6767770011868652</v>
      </c>
      <c r="Y94" s="120">
        <f t="shared" si="53"/>
        <v>-13.600903144374373</v>
      </c>
      <c r="Z94" s="120">
        <f t="shared" si="54"/>
        <v>6.9544571467481031</v>
      </c>
      <c r="AA94" s="120">
        <f t="shared" si="55"/>
        <v>0.59186189889028962</v>
      </c>
      <c r="AB94" s="120">
        <f t="shared" si="56"/>
        <v>-4.40813810110971</v>
      </c>
      <c r="AC94" s="120">
        <f t="shared" si="57"/>
        <v>5.59186189889029</v>
      </c>
      <c r="AD94" s="120">
        <f t="shared" si="58"/>
        <v>-11.086180917281567</v>
      </c>
      <c r="AE94" s="120">
        <f t="shared" si="59"/>
        <v>12.269904715062147</v>
      </c>
      <c r="AF94" s="120">
        <f t="shared" si="60"/>
        <v>-3.1606371537208204</v>
      </c>
      <c r="AG94" s="120">
        <f t="shared" si="61"/>
        <v>-8.1606371537208204</v>
      </c>
      <c r="AH94" s="120">
        <f t="shared" si="62"/>
        <v>1.8393628462791796</v>
      </c>
      <c r="AI94" s="120">
        <f t="shared" si="63"/>
        <v>-14.928728054682859</v>
      </c>
      <c r="AJ94" s="120">
        <f t="shared" si="64"/>
        <v>8.6074537472412178</v>
      </c>
      <c r="AK94" s="120">
        <f t="shared" si="65"/>
        <v>-1.9591754760064231</v>
      </c>
      <c r="AL94" s="120">
        <f t="shared" si="66"/>
        <v>-6.9591754760064228</v>
      </c>
      <c r="AM94" s="120">
        <f t="shared" si="67"/>
        <v>3.0408245239935772</v>
      </c>
      <c r="AN94" s="120">
        <f t="shared" si="68"/>
        <v>-14.670305115171695</v>
      </c>
      <c r="AO94" s="120">
        <f t="shared" si="69"/>
        <v>10.751954163158848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</row>
    <row r="95" spans="1:128" ht="13.7" customHeight="1">
      <c r="A95" s="111" t="s">
        <v>25</v>
      </c>
      <c r="B95" s="112" t="s">
        <v>96</v>
      </c>
      <c r="C95" s="226" t="s">
        <v>143</v>
      </c>
      <c r="D95" s="113">
        <v>2</v>
      </c>
      <c r="E95" s="112">
        <v>448.62710000000004</v>
      </c>
      <c r="F95" s="114">
        <f t="shared" si="50"/>
        <v>448.70000000000005</v>
      </c>
      <c r="G95" s="115">
        <v>5.8200000000000002E-2</v>
      </c>
      <c r="H95" s="115">
        <v>1.47E-2</v>
      </c>
      <c r="I95" s="116">
        <v>7.2900000000000006E-2</v>
      </c>
      <c r="J95" s="114">
        <f t="shared" si="70"/>
        <v>162.48579260352054</v>
      </c>
      <c r="K95" s="189">
        <v>443.74399999999997</v>
      </c>
      <c r="L95" s="189">
        <v>443.79999999999995</v>
      </c>
      <c r="M95" s="190">
        <v>4.6899999999999942E-2</v>
      </c>
      <c r="N95" s="190">
        <v>9.0999999999996639E-3</v>
      </c>
      <c r="O95" s="190">
        <v>5.5999999999999606E-2</v>
      </c>
      <c r="P95" s="191">
        <v>126.19888944977195</v>
      </c>
      <c r="Q95" s="118">
        <f t="shared" si="71"/>
        <v>-19.415807560137559</v>
      </c>
      <c r="R95" s="118">
        <f t="shared" si="72"/>
        <v>-38.095238095240383</v>
      </c>
      <c r="S95" s="118">
        <f t="shared" si="73"/>
        <v>-23.182441700960769</v>
      </c>
      <c r="T95" s="118">
        <f t="shared" si="74"/>
        <v>-22.332354461470842</v>
      </c>
      <c r="U95" s="119"/>
      <c r="V95" s="120">
        <f t="shared" si="49"/>
        <v>-3.3232229988131348</v>
      </c>
      <c r="W95" s="120">
        <f t="shared" si="51"/>
        <v>-8.3232229988131348</v>
      </c>
      <c r="X95" s="120">
        <f t="shared" si="52"/>
        <v>1.6767770011868652</v>
      </c>
      <c r="Y95" s="120">
        <f t="shared" si="53"/>
        <v>-13.600903144374373</v>
      </c>
      <c r="Z95" s="120">
        <f t="shared" si="54"/>
        <v>6.9544571467481031</v>
      </c>
      <c r="AA95" s="120">
        <f t="shared" si="55"/>
        <v>0.59186189889028962</v>
      </c>
      <c r="AB95" s="120">
        <f t="shared" si="56"/>
        <v>-4.40813810110971</v>
      </c>
      <c r="AC95" s="120">
        <f t="shared" si="57"/>
        <v>5.59186189889029</v>
      </c>
      <c r="AD95" s="120">
        <f t="shared" si="58"/>
        <v>-11.086180917281567</v>
      </c>
      <c r="AE95" s="120">
        <f t="shared" si="59"/>
        <v>12.269904715062147</v>
      </c>
      <c r="AF95" s="120">
        <f t="shared" si="60"/>
        <v>-3.1606371537208204</v>
      </c>
      <c r="AG95" s="120">
        <f t="shared" si="61"/>
        <v>-8.1606371537208204</v>
      </c>
      <c r="AH95" s="120">
        <f t="shared" si="62"/>
        <v>1.8393628462791796</v>
      </c>
      <c r="AI95" s="120">
        <f t="shared" si="63"/>
        <v>-14.928728054682859</v>
      </c>
      <c r="AJ95" s="120">
        <f t="shared" si="64"/>
        <v>8.6074537472412178</v>
      </c>
      <c r="AK95" s="120">
        <f t="shared" si="65"/>
        <v>-1.9591754760064231</v>
      </c>
      <c r="AL95" s="120">
        <f t="shared" si="66"/>
        <v>-6.9591754760064228</v>
      </c>
      <c r="AM95" s="120">
        <f t="shared" si="67"/>
        <v>3.0408245239935772</v>
      </c>
      <c r="AN95" s="120">
        <f t="shared" si="68"/>
        <v>-14.670305115171695</v>
      </c>
      <c r="AO95" s="120">
        <f t="shared" si="69"/>
        <v>10.751954163158848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</row>
    <row r="96" spans="1:128" ht="13.7" customHeight="1">
      <c r="A96" s="111" t="s">
        <v>25</v>
      </c>
      <c r="B96" s="112" t="s">
        <v>96</v>
      </c>
      <c r="C96" s="226" t="s">
        <v>143</v>
      </c>
      <c r="D96" s="113">
        <v>3</v>
      </c>
      <c r="E96" s="112">
        <v>447.96359999999999</v>
      </c>
      <c r="F96" s="114">
        <f t="shared" si="50"/>
        <v>448.1</v>
      </c>
      <c r="G96" s="115">
        <v>0.1052</v>
      </c>
      <c r="H96" s="115">
        <v>3.1199999999999999E-2</v>
      </c>
      <c r="I96" s="116">
        <v>0.13639999999999999</v>
      </c>
      <c r="J96" s="114">
        <f t="shared" si="70"/>
        <v>304.45404179996802</v>
      </c>
      <c r="K96" s="189">
        <v>442.68849999999998</v>
      </c>
      <c r="L96" s="189">
        <v>442.8</v>
      </c>
      <c r="M96" s="190">
        <v>9.1599999999999682E-2</v>
      </c>
      <c r="N96" s="190">
        <v>1.9899999999999807E-2</v>
      </c>
      <c r="O96" s="190">
        <v>0.11149999999999949</v>
      </c>
      <c r="P96" s="191">
        <v>251.87010731021812</v>
      </c>
      <c r="Q96" s="118">
        <f t="shared" si="71"/>
        <v>-12.9277566539927</v>
      </c>
      <c r="R96" s="118">
        <f t="shared" si="72"/>
        <v>-36.217948717949334</v>
      </c>
      <c r="S96" s="118">
        <f t="shared" si="73"/>
        <v>-18.255131964809756</v>
      </c>
      <c r="T96" s="118">
        <f t="shared" si="74"/>
        <v>-17.271550799216694</v>
      </c>
      <c r="U96" s="119"/>
      <c r="V96" s="120">
        <f t="shared" si="49"/>
        <v>-3.3232229988131348</v>
      </c>
      <c r="W96" s="120">
        <f t="shared" si="51"/>
        <v>-8.3232229988131348</v>
      </c>
      <c r="X96" s="120">
        <f t="shared" si="52"/>
        <v>1.6767770011868652</v>
      </c>
      <c r="Y96" s="120">
        <f t="shared" si="53"/>
        <v>-13.600903144374373</v>
      </c>
      <c r="Z96" s="120">
        <f t="shared" si="54"/>
        <v>6.9544571467481031</v>
      </c>
      <c r="AA96" s="120">
        <f t="shared" si="55"/>
        <v>0.59186189889028962</v>
      </c>
      <c r="AB96" s="120">
        <f t="shared" si="56"/>
        <v>-4.40813810110971</v>
      </c>
      <c r="AC96" s="120">
        <f t="shared" si="57"/>
        <v>5.59186189889029</v>
      </c>
      <c r="AD96" s="120">
        <f t="shared" si="58"/>
        <v>-11.086180917281567</v>
      </c>
      <c r="AE96" s="120">
        <f t="shared" si="59"/>
        <v>12.269904715062147</v>
      </c>
      <c r="AF96" s="120">
        <f t="shared" si="60"/>
        <v>-3.1606371537208204</v>
      </c>
      <c r="AG96" s="120">
        <f t="shared" si="61"/>
        <v>-8.1606371537208204</v>
      </c>
      <c r="AH96" s="120">
        <f t="shared" si="62"/>
        <v>1.8393628462791796</v>
      </c>
      <c r="AI96" s="120">
        <f t="shared" si="63"/>
        <v>-14.928728054682859</v>
      </c>
      <c r="AJ96" s="120">
        <f t="shared" si="64"/>
        <v>8.6074537472412178</v>
      </c>
      <c r="AK96" s="120">
        <f t="shared" si="65"/>
        <v>-1.9591754760064231</v>
      </c>
      <c r="AL96" s="120">
        <f t="shared" si="66"/>
        <v>-6.9591754760064228</v>
      </c>
      <c r="AM96" s="120">
        <f t="shared" si="67"/>
        <v>3.0408245239935772</v>
      </c>
      <c r="AN96" s="120">
        <f t="shared" si="68"/>
        <v>-14.670305115171695</v>
      </c>
      <c r="AO96" s="120">
        <f t="shared" si="69"/>
        <v>10.751954163158848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</row>
    <row r="97" spans="1:128" ht="13.7" customHeight="1">
      <c r="A97" s="111" t="s">
        <v>25</v>
      </c>
      <c r="B97" s="112" t="s">
        <v>96</v>
      </c>
      <c r="C97" s="226" t="s">
        <v>143</v>
      </c>
      <c r="D97" s="113">
        <v>4</v>
      </c>
      <c r="E97" s="112">
        <v>448.29450000000003</v>
      </c>
      <c r="F97" s="114">
        <f t="shared" si="50"/>
        <v>448.6</v>
      </c>
      <c r="G97" s="115">
        <v>0.25219999999999998</v>
      </c>
      <c r="H97" s="115">
        <v>5.33E-2</v>
      </c>
      <c r="I97" s="116">
        <v>0.30549999999999999</v>
      </c>
      <c r="J97" s="114">
        <f t="shared" si="70"/>
        <v>681.29645781724332</v>
      </c>
      <c r="K97" s="189">
        <v>443.80880000000002</v>
      </c>
      <c r="L97" s="189">
        <v>444.1</v>
      </c>
      <c r="M97" s="190">
        <v>0.24330000000000007</v>
      </c>
      <c r="N97" s="190">
        <v>4.7899999999999832E-2</v>
      </c>
      <c r="O97" s="190">
        <v>0.2911999999999999</v>
      </c>
      <c r="P97" s="191">
        <v>656.13840915277012</v>
      </c>
      <c r="Q97" s="118">
        <f t="shared" si="71"/>
        <v>-3.528945281522565</v>
      </c>
      <c r="R97" s="118">
        <f t="shared" si="72"/>
        <v>-10.131332082551911</v>
      </c>
      <c r="S97" s="118">
        <f t="shared" si="73"/>
        <v>-4.6808510638298166</v>
      </c>
      <c r="T97" s="118">
        <f t="shared" si="74"/>
        <v>-3.6926727529268621</v>
      </c>
      <c r="U97" s="119"/>
      <c r="V97" s="120">
        <f t="shared" si="49"/>
        <v>-3.3232229988131348</v>
      </c>
      <c r="W97" s="120">
        <f t="shared" si="51"/>
        <v>-8.3232229988131348</v>
      </c>
      <c r="X97" s="120">
        <f t="shared" si="52"/>
        <v>1.6767770011868652</v>
      </c>
      <c r="Y97" s="120">
        <f t="shared" si="53"/>
        <v>-13.600903144374373</v>
      </c>
      <c r="Z97" s="120">
        <f t="shared" si="54"/>
        <v>6.9544571467481031</v>
      </c>
      <c r="AA97" s="120">
        <f t="shared" si="55"/>
        <v>0.59186189889028962</v>
      </c>
      <c r="AB97" s="120">
        <f t="shared" si="56"/>
        <v>-4.40813810110971</v>
      </c>
      <c r="AC97" s="120">
        <f t="shared" si="57"/>
        <v>5.59186189889029</v>
      </c>
      <c r="AD97" s="120">
        <f t="shared" si="58"/>
        <v>-11.086180917281567</v>
      </c>
      <c r="AE97" s="120">
        <f t="shared" si="59"/>
        <v>12.269904715062147</v>
      </c>
      <c r="AF97" s="120">
        <f t="shared" si="60"/>
        <v>-3.1606371537208204</v>
      </c>
      <c r="AG97" s="120">
        <f t="shared" si="61"/>
        <v>-8.1606371537208204</v>
      </c>
      <c r="AH97" s="120">
        <f t="shared" si="62"/>
        <v>1.8393628462791796</v>
      </c>
      <c r="AI97" s="120">
        <f t="shared" si="63"/>
        <v>-14.928728054682859</v>
      </c>
      <c r="AJ97" s="120">
        <f t="shared" si="64"/>
        <v>8.6074537472412178</v>
      </c>
      <c r="AK97" s="120">
        <f t="shared" si="65"/>
        <v>-1.9591754760064231</v>
      </c>
      <c r="AL97" s="120">
        <f t="shared" si="66"/>
        <v>-6.9591754760064228</v>
      </c>
      <c r="AM97" s="120">
        <f t="shared" si="67"/>
        <v>3.0408245239935772</v>
      </c>
      <c r="AN97" s="120">
        <f t="shared" si="68"/>
        <v>-14.670305115171695</v>
      </c>
      <c r="AO97" s="120">
        <f t="shared" si="69"/>
        <v>10.751954163158848</v>
      </c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</row>
    <row r="98" spans="1:128" ht="13.7" customHeight="1">
      <c r="A98" s="111" t="s">
        <v>25</v>
      </c>
      <c r="B98" s="112" t="s">
        <v>96</v>
      </c>
      <c r="C98" s="226" t="s">
        <v>143</v>
      </c>
      <c r="D98" s="113">
        <v>5</v>
      </c>
      <c r="E98" s="112">
        <v>447.87189999999998</v>
      </c>
      <c r="F98" s="114">
        <f t="shared" si="50"/>
        <v>448.49999999999994</v>
      </c>
      <c r="G98" s="115">
        <v>0.50260000000000005</v>
      </c>
      <c r="H98" s="115">
        <v>0.1255</v>
      </c>
      <c r="I98" s="116">
        <v>0.6281000000000001</v>
      </c>
      <c r="J98" s="114">
        <f t="shared" si="70"/>
        <v>1401.6681215396115</v>
      </c>
      <c r="K98" s="189">
        <v>432.12859999999995</v>
      </c>
      <c r="L98" s="189">
        <v>432.7</v>
      </c>
      <c r="M98" s="190">
        <v>0.4859</v>
      </c>
      <c r="N98" s="190">
        <v>8.5500000000000131E-2</v>
      </c>
      <c r="O98" s="190">
        <v>0.57140000000000013</v>
      </c>
      <c r="P98" s="191">
        <v>1322.2915585777014</v>
      </c>
      <c r="Q98" s="118">
        <f t="shared" si="71"/>
        <v>-3.322721846398736</v>
      </c>
      <c r="R98" s="118">
        <f t="shared" si="72"/>
        <v>-31.872509960159256</v>
      </c>
      <c r="S98" s="118">
        <f t="shared" si="73"/>
        <v>-9.0272249641776732</v>
      </c>
      <c r="T98" s="118">
        <f t="shared" si="74"/>
        <v>-5.6630069373855676</v>
      </c>
      <c r="U98" s="119"/>
      <c r="V98" s="120">
        <f t="shared" si="49"/>
        <v>-3.3232229988131348</v>
      </c>
      <c r="W98" s="120">
        <f t="shared" si="51"/>
        <v>-8.3232229988131348</v>
      </c>
      <c r="X98" s="120">
        <f t="shared" si="52"/>
        <v>1.6767770011868652</v>
      </c>
      <c r="Y98" s="120">
        <f t="shared" si="53"/>
        <v>-13.600903144374373</v>
      </c>
      <c r="Z98" s="120">
        <f t="shared" si="54"/>
        <v>6.9544571467481031</v>
      </c>
      <c r="AA98" s="120">
        <f t="shared" si="55"/>
        <v>0.59186189889028962</v>
      </c>
      <c r="AB98" s="120">
        <f t="shared" si="56"/>
        <v>-4.40813810110971</v>
      </c>
      <c r="AC98" s="120">
        <f t="shared" si="57"/>
        <v>5.59186189889029</v>
      </c>
      <c r="AD98" s="120">
        <f t="shared" si="58"/>
        <v>-11.086180917281567</v>
      </c>
      <c r="AE98" s="120">
        <f t="shared" si="59"/>
        <v>12.269904715062147</v>
      </c>
      <c r="AF98" s="120">
        <f t="shared" si="60"/>
        <v>-3.1606371537208204</v>
      </c>
      <c r="AG98" s="120">
        <f t="shared" si="61"/>
        <v>-8.1606371537208204</v>
      </c>
      <c r="AH98" s="120">
        <f t="shared" si="62"/>
        <v>1.8393628462791796</v>
      </c>
      <c r="AI98" s="120">
        <f t="shared" si="63"/>
        <v>-14.928728054682859</v>
      </c>
      <c r="AJ98" s="120">
        <f t="shared" si="64"/>
        <v>8.6074537472412178</v>
      </c>
      <c r="AK98" s="120">
        <f t="shared" si="65"/>
        <v>-1.9591754760064231</v>
      </c>
      <c r="AL98" s="120">
        <f t="shared" si="66"/>
        <v>-6.9591754760064228</v>
      </c>
      <c r="AM98" s="120">
        <f t="shared" si="67"/>
        <v>3.0408245239935772</v>
      </c>
      <c r="AN98" s="120">
        <f t="shared" si="68"/>
        <v>-14.670305115171695</v>
      </c>
      <c r="AO98" s="120">
        <f t="shared" si="69"/>
        <v>10.751954163158848</v>
      </c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</row>
    <row r="99" spans="1:128" ht="13.7" customHeight="1">
      <c r="A99" s="111" t="s">
        <v>25</v>
      </c>
      <c r="B99" s="112" t="s">
        <v>96</v>
      </c>
      <c r="C99" s="226" t="s">
        <v>143</v>
      </c>
      <c r="D99" s="113">
        <v>6</v>
      </c>
      <c r="E99" s="112">
        <v>448.59699999999998</v>
      </c>
      <c r="F99" s="114">
        <f t="shared" si="50"/>
        <v>449.49999999999994</v>
      </c>
      <c r="G99" s="115">
        <v>0.75190000000000001</v>
      </c>
      <c r="H99" s="115">
        <v>0.15110000000000001</v>
      </c>
      <c r="I99" s="116">
        <v>0.90300000000000002</v>
      </c>
      <c r="J99" s="114">
        <f t="shared" si="70"/>
        <v>2011.4146399442084</v>
      </c>
      <c r="K99" s="189">
        <v>452.49549999999994</v>
      </c>
      <c r="L99" s="189">
        <v>453.4</v>
      </c>
      <c r="M99" s="190">
        <v>0.75059999999999993</v>
      </c>
      <c r="N99" s="190">
        <v>0.1538999999999997</v>
      </c>
      <c r="O99" s="190">
        <v>0.90449999999999964</v>
      </c>
      <c r="P99" s="191">
        <v>1998.9149063360846</v>
      </c>
      <c r="Q99" s="118">
        <f t="shared" si="71"/>
        <v>-0.17289533182605119</v>
      </c>
      <c r="R99" s="118">
        <f t="shared" si="72"/>
        <v>1.8530774321639254</v>
      </c>
      <c r="S99" s="118">
        <f t="shared" si="73"/>
        <v>0.16611295681058835</v>
      </c>
      <c r="T99" s="118">
        <f t="shared" si="74"/>
        <v>-0.62143992391695246</v>
      </c>
      <c r="U99" s="119"/>
      <c r="V99" s="120">
        <f t="shared" si="49"/>
        <v>-3.3232229988131348</v>
      </c>
      <c r="W99" s="120">
        <f t="shared" si="51"/>
        <v>-8.3232229988131348</v>
      </c>
      <c r="X99" s="120">
        <f t="shared" si="52"/>
        <v>1.6767770011868652</v>
      </c>
      <c r="Y99" s="120">
        <f t="shared" si="53"/>
        <v>-13.600903144374373</v>
      </c>
      <c r="Z99" s="120">
        <f t="shared" si="54"/>
        <v>6.9544571467481031</v>
      </c>
      <c r="AA99" s="120">
        <f t="shared" si="55"/>
        <v>0.59186189889028962</v>
      </c>
      <c r="AB99" s="120">
        <f t="shared" si="56"/>
        <v>-4.40813810110971</v>
      </c>
      <c r="AC99" s="120">
        <f t="shared" si="57"/>
        <v>5.59186189889029</v>
      </c>
      <c r="AD99" s="120">
        <f t="shared" si="58"/>
        <v>-11.086180917281567</v>
      </c>
      <c r="AE99" s="120">
        <f t="shared" si="59"/>
        <v>12.269904715062147</v>
      </c>
      <c r="AF99" s="120">
        <f t="shared" si="60"/>
        <v>-3.1606371537208204</v>
      </c>
      <c r="AG99" s="120">
        <f t="shared" si="61"/>
        <v>-8.1606371537208204</v>
      </c>
      <c r="AH99" s="120">
        <f t="shared" si="62"/>
        <v>1.8393628462791796</v>
      </c>
      <c r="AI99" s="120">
        <f t="shared" si="63"/>
        <v>-14.928728054682859</v>
      </c>
      <c r="AJ99" s="120">
        <f t="shared" si="64"/>
        <v>8.6074537472412178</v>
      </c>
      <c r="AK99" s="120">
        <f t="shared" si="65"/>
        <v>-1.9591754760064231</v>
      </c>
      <c r="AL99" s="120">
        <f t="shared" si="66"/>
        <v>-6.9591754760064228</v>
      </c>
      <c r="AM99" s="120">
        <f t="shared" si="67"/>
        <v>3.0408245239935772</v>
      </c>
      <c r="AN99" s="120">
        <f t="shared" si="68"/>
        <v>-14.670305115171695</v>
      </c>
      <c r="AO99" s="120">
        <f t="shared" si="69"/>
        <v>10.751954163158848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</row>
    <row r="100" spans="1:128" ht="13.7" customHeight="1">
      <c r="A100" s="111" t="s">
        <v>25</v>
      </c>
      <c r="B100" s="112" t="s">
        <v>96</v>
      </c>
      <c r="C100" s="226" t="s">
        <v>143</v>
      </c>
      <c r="D100" s="113">
        <v>7</v>
      </c>
      <c r="E100" s="112">
        <v>448.18699999999995</v>
      </c>
      <c r="F100" s="114">
        <f t="shared" si="50"/>
        <v>450.09999999999997</v>
      </c>
      <c r="G100" s="115">
        <v>1.5075000000000001</v>
      </c>
      <c r="H100" s="115">
        <v>0.40550000000000003</v>
      </c>
      <c r="I100" s="116">
        <v>1.913</v>
      </c>
      <c r="J100" s="114">
        <f t="shared" si="70"/>
        <v>4261.4435396224117</v>
      </c>
      <c r="K100" s="189">
        <v>443.00490000000008</v>
      </c>
      <c r="L100" s="189">
        <v>444.90000000000003</v>
      </c>
      <c r="M100" s="190">
        <v>1.4872000000000001</v>
      </c>
      <c r="N100" s="190">
        <v>0.40790000000000015</v>
      </c>
      <c r="O100" s="190">
        <v>1.8951000000000002</v>
      </c>
      <c r="P100" s="191">
        <v>4277.8307869732362</v>
      </c>
      <c r="Q100" s="118">
        <f t="shared" si="71"/>
        <v>-1.3466003316749575</v>
      </c>
      <c r="R100" s="118">
        <f t="shared" si="72"/>
        <v>0.59186189889028962</v>
      </c>
      <c r="S100" s="118">
        <f t="shared" si="73"/>
        <v>-0.93570308416099346</v>
      </c>
      <c r="T100" s="118">
        <f t="shared" si="74"/>
        <v>0.38454686066957755</v>
      </c>
      <c r="U100" s="119"/>
      <c r="V100" s="120">
        <f t="shared" si="49"/>
        <v>-3.3232229988131348</v>
      </c>
      <c r="W100" s="120">
        <f t="shared" si="51"/>
        <v>-8.3232229988131348</v>
      </c>
      <c r="X100" s="120">
        <f t="shared" si="52"/>
        <v>1.6767770011868652</v>
      </c>
      <c r="Y100" s="120">
        <f t="shared" si="53"/>
        <v>-13.600903144374373</v>
      </c>
      <c r="Z100" s="120">
        <f t="shared" si="54"/>
        <v>6.9544571467481031</v>
      </c>
      <c r="AA100" s="120">
        <f t="shared" si="55"/>
        <v>0.59186189889028962</v>
      </c>
      <c r="AB100" s="120">
        <f t="shared" si="56"/>
        <v>-4.40813810110971</v>
      </c>
      <c r="AC100" s="120">
        <f t="shared" si="57"/>
        <v>5.59186189889029</v>
      </c>
      <c r="AD100" s="120">
        <f t="shared" si="58"/>
        <v>-11.086180917281567</v>
      </c>
      <c r="AE100" s="120">
        <f t="shared" si="59"/>
        <v>12.269904715062147</v>
      </c>
      <c r="AF100" s="120">
        <f t="shared" si="60"/>
        <v>-3.1606371537208204</v>
      </c>
      <c r="AG100" s="120">
        <f t="shared" si="61"/>
        <v>-8.1606371537208204</v>
      </c>
      <c r="AH100" s="120">
        <f t="shared" si="62"/>
        <v>1.8393628462791796</v>
      </c>
      <c r="AI100" s="120">
        <f t="shared" si="63"/>
        <v>-14.928728054682859</v>
      </c>
      <c r="AJ100" s="120">
        <f t="shared" si="64"/>
        <v>8.6074537472412178</v>
      </c>
      <c r="AK100" s="120">
        <f t="shared" si="65"/>
        <v>-1.9591754760064231</v>
      </c>
      <c r="AL100" s="120">
        <f t="shared" si="66"/>
        <v>-6.9591754760064228</v>
      </c>
      <c r="AM100" s="120">
        <f t="shared" si="67"/>
        <v>3.0408245239935772</v>
      </c>
      <c r="AN100" s="120">
        <f t="shared" si="68"/>
        <v>-14.670305115171695</v>
      </c>
      <c r="AO100" s="120">
        <f t="shared" si="69"/>
        <v>10.751954163158848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</row>
    <row r="101" spans="1:128" ht="13.7" customHeight="1">
      <c r="A101" s="111" t="s">
        <v>25</v>
      </c>
      <c r="B101" s="112" t="s">
        <v>96</v>
      </c>
      <c r="C101" s="226" t="s">
        <v>143</v>
      </c>
      <c r="D101" s="113">
        <v>8</v>
      </c>
      <c r="E101" s="112">
        <v>448.90039999999999</v>
      </c>
      <c r="F101" s="114">
        <f t="shared" si="50"/>
        <v>451.4</v>
      </c>
      <c r="G101" s="115">
        <v>1.9998</v>
      </c>
      <c r="H101" s="115">
        <v>0.49980000000000002</v>
      </c>
      <c r="I101" s="116">
        <v>2.4996</v>
      </c>
      <c r="J101" s="114">
        <f t="shared" si="70"/>
        <v>5556.596862251884</v>
      </c>
      <c r="K101" s="189">
        <v>442.79329999999999</v>
      </c>
      <c r="L101" s="189">
        <v>445.3</v>
      </c>
      <c r="M101" s="190">
        <v>2.0011000000000001</v>
      </c>
      <c r="N101" s="190">
        <v>0.50560000000000027</v>
      </c>
      <c r="O101" s="190">
        <v>2.5067000000000004</v>
      </c>
      <c r="P101" s="191">
        <v>5661.1064349889675</v>
      </c>
      <c r="Q101" s="118">
        <f t="shared" si="71"/>
        <v>6.5006500650068952E-2</v>
      </c>
      <c r="R101" s="118">
        <f t="shared" si="72"/>
        <v>1.1604641856743196</v>
      </c>
      <c r="S101" s="118">
        <f t="shared" si="73"/>
        <v>0.2840454472715766</v>
      </c>
      <c r="T101" s="118">
        <f t="shared" si="74"/>
        <v>1.880819777426316</v>
      </c>
      <c r="U101" s="119"/>
      <c r="V101" s="120">
        <f t="shared" si="49"/>
        <v>-3.3232229988131348</v>
      </c>
      <c r="W101" s="120">
        <f t="shared" si="51"/>
        <v>-8.3232229988131348</v>
      </c>
      <c r="X101" s="120">
        <f t="shared" si="52"/>
        <v>1.6767770011868652</v>
      </c>
      <c r="Y101" s="120">
        <f t="shared" si="53"/>
        <v>-13.600903144374373</v>
      </c>
      <c r="Z101" s="120">
        <f t="shared" si="54"/>
        <v>6.9544571467481031</v>
      </c>
      <c r="AA101" s="120">
        <f t="shared" si="55"/>
        <v>0.59186189889028962</v>
      </c>
      <c r="AB101" s="120">
        <f t="shared" si="56"/>
        <v>-4.40813810110971</v>
      </c>
      <c r="AC101" s="120">
        <f t="shared" si="57"/>
        <v>5.59186189889029</v>
      </c>
      <c r="AD101" s="120">
        <f t="shared" si="58"/>
        <v>-11.086180917281567</v>
      </c>
      <c r="AE101" s="120">
        <f t="shared" si="59"/>
        <v>12.269904715062147</v>
      </c>
      <c r="AF101" s="120">
        <f t="shared" si="60"/>
        <v>-3.1606371537208204</v>
      </c>
      <c r="AG101" s="120">
        <f t="shared" si="61"/>
        <v>-8.1606371537208204</v>
      </c>
      <c r="AH101" s="120">
        <f t="shared" si="62"/>
        <v>1.8393628462791796</v>
      </c>
      <c r="AI101" s="120">
        <f t="shared" si="63"/>
        <v>-14.928728054682859</v>
      </c>
      <c r="AJ101" s="120">
        <f t="shared" si="64"/>
        <v>8.6074537472412178</v>
      </c>
      <c r="AK101" s="120">
        <f t="shared" si="65"/>
        <v>-1.9591754760064231</v>
      </c>
      <c r="AL101" s="120">
        <f t="shared" si="66"/>
        <v>-6.9591754760064228</v>
      </c>
      <c r="AM101" s="120">
        <f t="shared" si="67"/>
        <v>3.0408245239935772</v>
      </c>
      <c r="AN101" s="120">
        <f t="shared" si="68"/>
        <v>-14.670305115171695</v>
      </c>
      <c r="AO101" s="120">
        <f t="shared" si="69"/>
        <v>10.751954163158848</v>
      </c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</row>
    <row r="102" spans="1:128" ht="13.7" customHeight="1">
      <c r="A102" s="111" t="s">
        <v>25</v>
      </c>
      <c r="B102" s="112" t="s">
        <v>96</v>
      </c>
      <c r="C102" s="226" t="s">
        <v>143</v>
      </c>
      <c r="D102" s="113">
        <v>9</v>
      </c>
      <c r="E102" s="112">
        <v>448.14120000000003</v>
      </c>
      <c r="F102" s="114">
        <f t="shared" si="50"/>
        <v>451.40000000000003</v>
      </c>
      <c r="G102" s="115">
        <v>2.5072000000000001</v>
      </c>
      <c r="H102" s="115">
        <v>0.75160000000000005</v>
      </c>
      <c r="I102" s="116">
        <v>3.2587999999999999</v>
      </c>
      <c r="J102" s="114">
        <f t="shared" si="70"/>
        <v>7251.9145745984179</v>
      </c>
      <c r="K102" s="189">
        <v>442.43770000000001</v>
      </c>
      <c r="L102" s="189">
        <v>445.7</v>
      </c>
      <c r="M102" s="190">
        <v>2.5122999999999998</v>
      </c>
      <c r="N102" s="190">
        <v>0.75</v>
      </c>
      <c r="O102" s="190">
        <v>3.2622999999999998</v>
      </c>
      <c r="P102" s="191">
        <v>7373.4674961017108</v>
      </c>
      <c r="Q102" s="118">
        <f t="shared" si="71"/>
        <v>0.20341416719845484</v>
      </c>
      <c r="R102" s="118">
        <f t="shared" si="72"/>
        <v>-0.21287919105908007</v>
      </c>
      <c r="S102" s="118">
        <f t="shared" si="73"/>
        <v>0.10740149748373135</v>
      </c>
      <c r="T102" s="118">
        <f t="shared" si="74"/>
        <v>1.6761493844544368</v>
      </c>
      <c r="U102" s="119"/>
      <c r="V102" s="120">
        <f t="shared" si="49"/>
        <v>-3.3232229988131348</v>
      </c>
      <c r="W102" s="120">
        <f t="shared" si="51"/>
        <v>-8.3232229988131348</v>
      </c>
      <c r="X102" s="120">
        <f t="shared" si="52"/>
        <v>1.6767770011868652</v>
      </c>
      <c r="Y102" s="120">
        <f t="shared" si="53"/>
        <v>-13.600903144374373</v>
      </c>
      <c r="Z102" s="120">
        <f t="shared" si="54"/>
        <v>6.9544571467481031</v>
      </c>
      <c r="AA102" s="120">
        <f t="shared" si="55"/>
        <v>0.59186189889028962</v>
      </c>
      <c r="AB102" s="120">
        <f t="shared" si="56"/>
        <v>-4.40813810110971</v>
      </c>
      <c r="AC102" s="120">
        <f t="shared" si="57"/>
        <v>5.59186189889029</v>
      </c>
      <c r="AD102" s="120">
        <f t="shared" si="58"/>
        <v>-11.086180917281567</v>
      </c>
      <c r="AE102" s="120">
        <f t="shared" si="59"/>
        <v>12.269904715062147</v>
      </c>
      <c r="AF102" s="120">
        <f t="shared" si="60"/>
        <v>-3.1606371537208204</v>
      </c>
      <c r="AG102" s="120">
        <f t="shared" si="61"/>
        <v>-8.1606371537208204</v>
      </c>
      <c r="AH102" s="120">
        <f t="shared" si="62"/>
        <v>1.8393628462791796</v>
      </c>
      <c r="AI102" s="120">
        <f t="shared" si="63"/>
        <v>-14.928728054682859</v>
      </c>
      <c r="AJ102" s="120">
        <f t="shared" si="64"/>
        <v>8.6074537472412178</v>
      </c>
      <c r="AK102" s="120">
        <f t="shared" si="65"/>
        <v>-1.9591754760064231</v>
      </c>
      <c r="AL102" s="120">
        <f t="shared" si="66"/>
        <v>-6.9591754760064228</v>
      </c>
      <c r="AM102" s="120">
        <f t="shared" si="67"/>
        <v>3.0408245239935772</v>
      </c>
      <c r="AN102" s="120">
        <f t="shared" si="68"/>
        <v>-14.670305115171695</v>
      </c>
      <c r="AO102" s="120">
        <f t="shared" si="69"/>
        <v>10.751954163158848</v>
      </c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</row>
    <row r="103" spans="1:128" ht="13.7" customHeight="1">
      <c r="A103" s="111" t="s">
        <v>31</v>
      </c>
      <c r="B103" s="112" t="s">
        <v>59</v>
      </c>
      <c r="C103" s="226" t="s">
        <v>119</v>
      </c>
      <c r="D103" s="113">
        <v>1</v>
      </c>
      <c r="E103" s="112">
        <v>448.05530000000005</v>
      </c>
      <c r="F103" s="114">
        <f t="shared" si="50"/>
        <v>448.10000000000008</v>
      </c>
      <c r="G103" s="115">
        <v>3.2800000000000003E-2</v>
      </c>
      <c r="H103" s="115">
        <v>1.1900000000000001E-2</v>
      </c>
      <c r="I103" s="116">
        <v>4.4700000000000004E-2</v>
      </c>
      <c r="J103" s="114">
        <f t="shared" si="70"/>
        <v>99.760715196724234</v>
      </c>
      <c r="K103" s="192"/>
      <c r="L103" s="192">
        <v>444.6</v>
      </c>
      <c r="M103" s="193">
        <v>2.9300000000000007E-2</v>
      </c>
      <c r="N103" s="193">
        <v>9.8000000000020293E-3</v>
      </c>
      <c r="O103" s="193">
        <v>3.9100000000002036E-2</v>
      </c>
      <c r="P103" s="192">
        <v>87.9</v>
      </c>
      <c r="Q103" s="118">
        <f t="shared" si="71"/>
        <v>-10.67073170731706</v>
      </c>
      <c r="R103" s="118">
        <f t="shared" si="72"/>
        <v>-17.647058823512367</v>
      </c>
      <c r="S103" s="118">
        <f t="shared" si="73"/>
        <v>-12.527964205812006</v>
      </c>
      <c r="T103" s="118">
        <f t="shared" si="74"/>
        <v>-11.889164159795127</v>
      </c>
      <c r="U103" s="119"/>
      <c r="V103" s="120">
        <f t="shared" si="49"/>
        <v>-3.3232229988131348</v>
      </c>
      <c r="W103" s="120">
        <f t="shared" si="51"/>
        <v>-8.3232229988131348</v>
      </c>
      <c r="X103" s="120">
        <f t="shared" si="52"/>
        <v>1.6767770011868652</v>
      </c>
      <c r="Y103" s="120">
        <f t="shared" si="53"/>
        <v>-13.600903144374373</v>
      </c>
      <c r="Z103" s="120">
        <f t="shared" si="54"/>
        <v>6.9544571467481031</v>
      </c>
      <c r="AA103" s="120">
        <f t="shared" si="55"/>
        <v>0.59186189889028962</v>
      </c>
      <c r="AB103" s="120">
        <f t="shared" si="56"/>
        <v>-4.40813810110971</v>
      </c>
      <c r="AC103" s="120">
        <f t="shared" si="57"/>
        <v>5.59186189889029</v>
      </c>
      <c r="AD103" s="120">
        <f t="shared" si="58"/>
        <v>-11.086180917281567</v>
      </c>
      <c r="AE103" s="120">
        <f t="shared" si="59"/>
        <v>12.269904715062147</v>
      </c>
      <c r="AF103" s="120">
        <f t="shared" si="60"/>
        <v>-3.1606371537208204</v>
      </c>
      <c r="AG103" s="120">
        <f t="shared" si="61"/>
        <v>-8.1606371537208204</v>
      </c>
      <c r="AH103" s="120">
        <f t="shared" si="62"/>
        <v>1.8393628462791796</v>
      </c>
      <c r="AI103" s="120">
        <f t="shared" si="63"/>
        <v>-14.928728054682859</v>
      </c>
      <c r="AJ103" s="120">
        <f t="shared" si="64"/>
        <v>8.6074537472412178</v>
      </c>
      <c r="AK103" s="120">
        <f t="shared" si="65"/>
        <v>-1.9591754760064231</v>
      </c>
      <c r="AL103" s="120">
        <f t="shared" si="66"/>
        <v>-6.9591754760064228</v>
      </c>
      <c r="AM103" s="120">
        <f t="shared" si="67"/>
        <v>3.0408245239935772</v>
      </c>
      <c r="AN103" s="120">
        <f t="shared" si="68"/>
        <v>-14.670305115171695</v>
      </c>
      <c r="AO103" s="120">
        <f t="shared" si="69"/>
        <v>10.751954163158848</v>
      </c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</row>
    <row r="104" spans="1:128" ht="13.7" customHeight="1">
      <c r="A104" s="111" t="s">
        <v>31</v>
      </c>
      <c r="B104" s="112" t="s">
        <v>59</v>
      </c>
      <c r="C104" s="226" t="s">
        <v>119</v>
      </c>
      <c r="D104" s="113">
        <v>2</v>
      </c>
      <c r="E104" s="112">
        <v>448.53370000000001</v>
      </c>
      <c r="F104" s="114">
        <f t="shared" si="50"/>
        <v>448.6</v>
      </c>
      <c r="G104" s="115">
        <v>5.0700000000000002E-2</v>
      </c>
      <c r="H104" s="115">
        <v>1.5599999999999999E-2</v>
      </c>
      <c r="I104" s="116">
        <v>6.6299999999999998E-2</v>
      </c>
      <c r="J104" s="114">
        <f t="shared" si="70"/>
        <v>147.80673535377809</v>
      </c>
      <c r="K104" s="194"/>
      <c r="L104" s="194">
        <v>445.4</v>
      </c>
      <c r="M104" s="195">
        <v>4.8000000000000015E-2</v>
      </c>
      <c r="N104" s="195">
        <v>1.570000000000249E-2</v>
      </c>
      <c r="O104" s="195">
        <v>6.3700000000002505E-2</v>
      </c>
      <c r="P104" s="196">
        <v>143</v>
      </c>
      <c r="Q104" s="118">
        <f t="shared" si="71"/>
        <v>-5.3254437869822233</v>
      </c>
      <c r="R104" s="118">
        <f t="shared" si="72"/>
        <v>0.64102564104160553</v>
      </c>
      <c r="S104" s="118">
        <f t="shared" si="73"/>
        <v>-3.9215686274471993</v>
      </c>
      <c r="T104" s="118">
        <f t="shared" si="74"/>
        <v>-3.2520408100977853</v>
      </c>
      <c r="U104" s="119"/>
      <c r="V104" s="120">
        <f t="shared" si="49"/>
        <v>-3.3232229988131348</v>
      </c>
      <c r="W104" s="120">
        <f t="shared" si="51"/>
        <v>-8.3232229988131348</v>
      </c>
      <c r="X104" s="120">
        <f t="shared" si="52"/>
        <v>1.6767770011868652</v>
      </c>
      <c r="Y104" s="120">
        <f t="shared" si="53"/>
        <v>-13.600903144374373</v>
      </c>
      <c r="Z104" s="120">
        <f t="shared" si="54"/>
        <v>6.9544571467481031</v>
      </c>
      <c r="AA104" s="120">
        <f t="shared" si="55"/>
        <v>0.59186189889028962</v>
      </c>
      <c r="AB104" s="120">
        <f t="shared" si="56"/>
        <v>-4.40813810110971</v>
      </c>
      <c r="AC104" s="120">
        <f t="shared" si="57"/>
        <v>5.59186189889029</v>
      </c>
      <c r="AD104" s="120">
        <f t="shared" si="58"/>
        <v>-11.086180917281567</v>
      </c>
      <c r="AE104" s="120">
        <f t="shared" si="59"/>
        <v>12.269904715062147</v>
      </c>
      <c r="AF104" s="120">
        <f t="shared" si="60"/>
        <v>-3.1606371537208204</v>
      </c>
      <c r="AG104" s="120">
        <f t="shared" si="61"/>
        <v>-8.1606371537208204</v>
      </c>
      <c r="AH104" s="120">
        <f t="shared" si="62"/>
        <v>1.8393628462791796</v>
      </c>
      <c r="AI104" s="120">
        <f t="shared" si="63"/>
        <v>-14.928728054682859</v>
      </c>
      <c r="AJ104" s="120">
        <f t="shared" si="64"/>
        <v>8.6074537472412178</v>
      </c>
      <c r="AK104" s="120">
        <f t="shared" si="65"/>
        <v>-1.9591754760064231</v>
      </c>
      <c r="AL104" s="120">
        <f t="shared" si="66"/>
        <v>-6.9591754760064228</v>
      </c>
      <c r="AM104" s="120">
        <f t="shared" si="67"/>
        <v>3.0408245239935772</v>
      </c>
      <c r="AN104" s="120">
        <f t="shared" si="68"/>
        <v>-14.670305115171695</v>
      </c>
      <c r="AO104" s="120">
        <f t="shared" si="69"/>
        <v>10.751954163158848</v>
      </c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</row>
    <row r="105" spans="1:128" ht="13.7" customHeight="1">
      <c r="A105" s="111" t="s">
        <v>31</v>
      </c>
      <c r="B105" s="112" t="s">
        <v>59</v>
      </c>
      <c r="C105" s="226" t="s">
        <v>119</v>
      </c>
      <c r="D105" s="113">
        <v>3</v>
      </c>
      <c r="E105" s="112">
        <v>448.06610000000001</v>
      </c>
      <c r="F105" s="114">
        <f t="shared" si="50"/>
        <v>448.2</v>
      </c>
      <c r="G105" s="115">
        <v>0.10150000000000001</v>
      </c>
      <c r="H105" s="115">
        <v>3.2399999999999998E-2</v>
      </c>
      <c r="I105" s="116">
        <v>0.13390000000000002</v>
      </c>
      <c r="J105" s="114">
        <f t="shared" si="70"/>
        <v>298.80613869735924</v>
      </c>
      <c r="K105" s="194"/>
      <c r="L105" s="194">
        <v>444.79999999999995</v>
      </c>
      <c r="M105" s="195">
        <v>9.7399999999999987E-2</v>
      </c>
      <c r="N105" s="195">
        <v>3.1299999999998107E-2</v>
      </c>
      <c r="O105" s="195">
        <v>0.12869999999999809</v>
      </c>
      <c r="P105" s="196">
        <v>289</v>
      </c>
      <c r="Q105" s="118">
        <f t="shared" si="71"/>
        <v>-4.0394088669950934</v>
      </c>
      <c r="R105" s="118">
        <f t="shared" si="72"/>
        <v>-3.3950617284008984</v>
      </c>
      <c r="S105" s="118">
        <f t="shared" si="73"/>
        <v>-3.8834951456325055</v>
      </c>
      <c r="T105" s="118">
        <f t="shared" si="74"/>
        <v>-3.2817728377699855</v>
      </c>
      <c r="U105" s="119"/>
      <c r="V105" s="120">
        <f t="shared" si="49"/>
        <v>-3.3232229988131348</v>
      </c>
      <c r="W105" s="120">
        <f t="shared" si="51"/>
        <v>-8.3232229988131348</v>
      </c>
      <c r="X105" s="120">
        <f t="shared" si="52"/>
        <v>1.6767770011868652</v>
      </c>
      <c r="Y105" s="120">
        <f t="shared" si="53"/>
        <v>-13.600903144374373</v>
      </c>
      <c r="Z105" s="120">
        <f t="shared" si="54"/>
        <v>6.9544571467481031</v>
      </c>
      <c r="AA105" s="120">
        <f t="shared" si="55"/>
        <v>0.59186189889028962</v>
      </c>
      <c r="AB105" s="120">
        <f t="shared" si="56"/>
        <v>-4.40813810110971</v>
      </c>
      <c r="AC105" s="120">
        <f t="shared" si="57"/>
        <v>5.59186189889029</v>
      </c>
      <c r="AD105" s="120">
        <f t="shared" si="58"/>
        <v>-11.086180917281567</v>
      </c>
      <c r="AE105" s="120">
        <f t="shared" si="59"/>
        <v>12.269904715062147</v>
      </c>
      <c r="AF105" s="120">
        <f t="shared" si="60"/>
        <v>-3.1606371537208204</v>
      </c>
      <c r="AG105" s="120">
        <f t="shared" si="61"/>
        <v>-8.1606371537208204</v>
      </c>
      <c r="AH105" s="120">
        <f t="shared" si="62"/>
        <v>1.8393628462791796</v>
      </c>
      <c r="AI105" s="120">
        <f t="shared" si="63"/>
        <v>-14.928728054682859</v>
      </c>
      <c r="AJ105" s="120">
        <f t="shared" si="64"/>
        <v>8.6074537472412178</v>
      </c>
      <c r="AK105" s="120">
        <f t="shared" si="65"/>
        <v>-1.9591754760064231</v>
      </c>
      <c r="AL105" s="120">
        <f t="shared" si="66"/>
        <v>-6.9591754760064228</v>
      </c>
      <c r="AM105" s="120">
        <f t="shared" si="67"/>
        <v>3.0408245239935772</v>
      </c>
      <c r="AN105" s="120">
        <f t="shared" si="68"/>
        <v>-14.670305115171695</v>
      </c>
      <c r="AO105" s="120">
        <f t="shared" si="69"/>
        <v>10.751954163158848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</row>
    <row r="106" spans="1:128" ht="13.7" customHeight="1">
      <c r="A106" s="111" t="s">
        <v>31</v>
      </c>
      <c r="B106" s="112" t="s">
        <v>59</v>
      </c>
      <c r="C106" s="226" t="s">
        <v>119</v>
      </c>
      <c r="D106" s="113">
        <v>4</v>
      </c>
      <c r="E106" s="112">
        <v>448.39149999999995</v>
      </c>
      <c r="F106" s="114">
        <f t="shared" si="50"/>
        <v>448.7</v>
      </c>
      <c r="G106" s="115">
        <v>0.25650000000000001</v>
      </c>
      <c r="H106" s="115">
        <v>5.1999999999999998E-2</v>
      </c>
      <c r="I106" s="116">
        <v>0.3085</v>
      </c>
      <c r="J106" s="114">
        <f t="shared" si="70"/>
        <v>687.8362373926833</v>
      </c>
      <c r="K106" s="194"/>
      <c r="L106" s="194">
        <v>445.49999999999994</v>
      </c>
      <c r="M106" s="195">
        <v>0.24290000000000006</v>
      </c>
      <c r="N106" s="195">
        <v>5.2199999999999136E-2</v>
      </c>
      <c r="O106" s="195">
        <v>0.2950999999999992</v>
      </c>
      <c r="P106" s="196">
        <v>663</v>
      </c>
      <c r="Q106" s="118">
        <f t="shared" si="71"/>
        <v>-5.302144249512649</v>
      </c>
      <c r="R106" s="118">
        <f t="shared" si="72"/>
        <v>0.38461538461372763</v>
      </c>
      <c r="S106" s="118">
        <f t="shared" si="73"/>
        <v>-4.3435980551056081</v>
      </c>
      <c r="T106" s="118">
        <f t="shared" si="74"/>
        <v>-3.6107776884259124</v>
      </c>
      <c r="U106" s="119"/>
      <c r="V106" s="120">
        <f t="shared" si="49"/>
        <v>-3.3232229988131348</v>
      </c>
      <c r="W106" s="120">
        <f t="shared" si="51"/>
        <v>-8.3232229988131348</v>
      </c>
      <c r="X106" s="120">
        <f t="shared" si="52"/>
        <v>1.6767770011868652</v>
      </c>
      <c r="Y106" s="120">
        <f t="shared" si="53"/>
        <v>-13.600903144374373</v>
      </c>
      <c r="Z106" s="120">
        <f t="shared" si="54"/>
        <v>6.9544571467481031</v>
      </c>
      <c r="AA106" s="120">
        <f t="shared" si="55"/>
        <v>0.59186189889028962</v>
      </c>
      <c r="AB106" s="120">
        <f t="shared" si="56"/>
        <v>-4.40813810110971</v>
      </c>
      <c r="AC106" s="120">
        <f t="shared" si="57"/>
        <v>5.59186189889029</v>
      </c>
      <c r="AD106" s="120">
        <f t="shared" si="58"/>
        <v>-11.086180917281567</v>
      </c>
      <c r="AE106" s="120">
        <f t="shared" si="59"/>
        <v>12.269904715062147</v>
      </c>
      <c r="AF106" s="120">
        <f t="shared" si="60"/>
        <v>-3.1606371537208204</v>
      </c>
      <c r="AG106" s="120">
        <f t="shared" si="61"/>
        <v>-8.1606371537208204</v>
      </c>
      <c r="AH106" s="120">
        <f t="shared" si="62"/>
        <v>1.8393628462791796</v>
      </c>
      <c r="AI106" s="120">
        <f t="shared" si="63"/>
        <v>-14.928728054682859</v>
      </c>
      <c r="AJ106" s="120">
        <f t="shared" si="64"/>
        <v>8.6074537472412178</v>
      </c>
      <c r="AK106" s="120">
        <f t="shared" si="65"/>
        <v>-1.9591754760064231</v>
      </c>
      <c r="AL106" s="120">
        <f t="shared" si="66"/>
        <v>-6.9591754760064228</v>
      </c>
      <c r="AM106" s="120">
        <f t="shared" si="67"/>
        <v>3.0408245239935772</v>
      </c>
      <c r="AN106" s="120">
        <f t="shared" si="68"/>
        <v>-14.670305115171695</v>
      </c>
      <c r="AO106" s="120">
        <f t="shared" si="69"/>
        <v>10.751954163158848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</row>
    <row r="107" spans="1:128" ht="13.7" customHeight="1">
      <c r="A107" s="111" t="s">
        <v>31</v>
      </c>
      <c r="B107" s="112" t="s">
        <v>59</v>
      </c>
      <c r="C107" s="226" t="s">
        <v>119</v>
      </c>
      <c r="D107" s="113">
        <v>5</v>
      </c>
      <c r="E107" s="112">
        <v>448.27007999999995</v>
      </c>
      <c r="F107" s="114">
        <f t="shared" si="50"/>
        <v>448.89999999999992</v>
      </c>
      <c r="G107" s="115">
        <v>0.50516000000000005</v>
      </c>
      <c r="H107" s="115">
        <v>0.12476</v>
      </c>
      <c r="I107" s="116">
        <v>0.62992000000000004</v>
      </c>
      <c r="J107" s="114">
        <f t="shared" si="70"/>
        <v>1404.4794909440832</v>
      </c>
      <c r="K107" s="194"/>
      <c r="L107" s="194">
        <v>445.19999999999993</v>
      </c>
      <c r="M107" s="195">
        <v>0.48820000000000002</v>
      </c>
      <c r="N107" s="195">
        <v>0.12630000000000052</v>
      </c>
      <c r="O107" s="195">
        <v>0.61450000000000049</v>
      </c>
      <c r="P107" s="196">
        <v>1380</v>
      </c>
      <c r="Q107" s="118">
        <f t="shared" si="71"/>
        <v>-3.3573521260590757</v>
      </c>
      <c r="R107" s="118">
        <f t="shared" si="72"/>
        <v>1.2343699903819549</v>
      </c>
      <c r="S107" s="118">
        <f t="shared" si="73"/>
        <v>-2.4479298958597195</v>
      </c>
      <c r="T107" s="118">
        <f t="shared" si="74"/>
        <v>-1.7429582348424473</v>
      </c>
      <c r="U107" s="119"/>
      <c r="V107" s="120">
        <f t="shared" si="49"/>
        <v>-3.3232229988131348</v>
      </c>
      <c r="W107" s="120">
        <f t="shared" si="51"/>
        <v>-8.3232229988131348</v>
      </c>
      <c r="X107" s="120">
        <f t="shared" si="52"/>
        <v>1.6767770011868652</v>
      </c>
      <c r="Y107" s="120">
        <f t="shared" si="53"/>
        <v>-13.600903144374373</v>
      </c>
      <c r="Z107" s="120">
        <f t="shared" si="54"/>
        <v>6.9544571467481031</v>
      </c>
      <c r="AA107" s="120">
        <f t="shared" si="55"/>
        <v>0.59186189889028962</v>
      </c>
      <c r="AB107" s="120">
        <f t="shared" si="56"/>
        <v>-4.40813810110971</v>
      </c>
      <c r="AC107" s="120">
        <f t="shared" si="57"/>
        <v>5.59186189889029</v>
      </c>
      <c r="AD107" s="120">
        <f t="shared" si="58"/>
        <v>-11.086180917281567</v>
      </c>
      <c r="AE107" s="120">
        <f t="shared" si="59"/>
        <v>12.269904715062147</v>
      </c>
      <c r="AF107" s="120">
        <f t="shared" si="60"/>
        <v>-3.1606371537208204</v>
      </c>
      <c r="AG107" s="120">
        <f t="shared" si="61"/>
        <v>-8.1606371537208204</v>
      </c>
      <c r="AH107" s="120">
        <f t="shared" si="62"/>
        <v>1.8393628462791796</v>
      </c>
      <c r="AI107" s="120">
        <f t="shared" si="63"/>
        <v>-14.928728054682859</v>
      </c>
      <c r="AJ107" s="120">
        <f t="shared" si="64"/>
        <v>8.6074537472412178</v>
      </c>
      <c r="AK107" s="120">
        <f t="shared" si="65"/>
        <v>-1.9591754760064231</v>
      </c>
      <c r="AL107" s="120">
        <f t="shared" si="66"/>
        <v>-6.9591754760064228</v>
      </c>
      <c r="AM107" s="120">
        <f t="shared" si="67"/>
        <v>3.0408245239935772</v>
      </c>
      <c r="AN107" s="120">
        <f t="shared" si="68"/>
        <v>-14.670305115171695</v>
      </c>
      <c r="AO107" s="120">
        <f t="shared" si="69"/>
        <v>10.751954163158848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</row>
    <row r="108" spans="1:128" ht="13.7" customHeight="1">
      <c r="A108" s="111" t="s">
        <v>31</v>
      </c>
      <c r="B108" s="112" t="s">
        <v>59</v>
      </c>
      <c r="C108" s="226" t="s">
        <v>119</v>
      </c>
      <c r="D108" s="113">
        <v>6</v>
      </c>
      <c r="E108" s="112">
        <v>448.58909999999992</v>
      </c>
      <c r="F108" s="114">
        <f t="shared" si="50"/>
        <v>449.49999999999989</v>
      </c>
      <c r="G108" s="115">
        <v>0.76090000000000002</v>
      </c>
      <c r="H108" s="115">
        <v>0.15</v>
      </c>
      <c r="I108" s="116">
        <v>0.91090000000000004</v>
      </c>
      <c r="J108" s="114">
        <f t="shared" si="70"/>
        <v>2029.0339646260734</v>
      </c>
      <c r="K108" s="194"/>
      <c r="L108" s="194">
        <v>445.6</v>
      </c>
      <c r="M108" s="195">
        <v>0.73660000000000003</v>
      </c>
      <c r="N108" s="195">
        <v>0.1515999999999984</v>
      </c>
      <c r="O108" s="195">
        <v>0.88819999999999844</v>
      </c>
      <c r="P108" s="196">
        <v>2000</v>
      </c>
      <c r="Q108" s="118">
        <f t="shared" si="71"/>
        <v>-3.1935865422525938</v>
      </c>
      <c r="R108" s="118">
        <f t="shared" si="72"/>
        <v>1.0666666666656055</v>
      </c>
      <c r="S108" s="118">
        <f t="shared" si="73"/>
        <v>-2.4920408387311017</v>
      </c>
      <c r="T108" s="118">
        <f t="shared" si="74"/>
        <v>-1.4309255109696499</v>
      </c>
      <c r="U108" s="119"/>
      <c r="V108" s="120">
        <f t="shared" si="49"/>
        <v>-3.3232229988131348</v>
      </c>
      <c r="W108" s="120">
        <f t="shared" si="51"/>
        <v>-8.3232229988131348</v>
      </c>
      <c r="X108" s="120">
        <f t="shared" si="52"/>
        <v>1.6767770011868652</v>
      </c>
      <c r="Y108" s="120">
        <f t="shared" si="53"/>
        <v>-13.600903144374373</v>
      </c>
      <c r="Z108" s="120">
        <f t="shared" si="54"/>
        <v>6.9544571467481031</v>
      </c>
      <c r="AA108" s="120">
        <f t="shared" si="55"/>
        <v>0.59186189889028962</v>
      </c>
      <c r="AB108" s="120">
        <f t="shared" si="56"/>
        <v>-4.40813810110971</v>
      </c>
      <c r="AC108" s="120">
        <f t="shared" si="57"/>
        <v>5.59186189889029</v>
      </c>
      <c r="AD108" s="120">
        <f t="shared" si="58"/>
        <v>-11.086180917281567</v>
      </c>
      <c r="AE108" s="120">
        <f t="shared" si="59"/>
        <v>12.269904715062147</v>
      </c>
      <c r="AF108" s="120">
        <f t="shared" si="60"/>
        <v>-3.1606371537208204</v>
      </c>
      <c r="AG108" s="120">
        <f t="shared" si="61"/>
        <v>-8.1606371537208204</v>
      </c>
      <c r="AH108" s="120">
        <f t="shared" si="62"/>
        <v>1.8393628462791796</v>
      </c>
      <c r="AI108" s="120">
        <f t="shared" si="63"/>
        <v>-14.928728054682859</v>
      </c>
      <c r="AJ108" s="120">
        <f t="shared" si="64"/>
        <v>8.6074537472412178</v>
      </c>
      <c r="AK108" s="120">
        <f t="shared" si="65"/>
        <v>-1.9591754760064231</v>
      </c>
      <c r="AL108" s="120">
        <f t="shared" si="66"/>
        <v>-6.9591754760064228</v>
      </c>
      <c r="AM108" s="120">
        <f t="shared" si="67"/>
        <v>3.0408245239935772</v>
      </c>
      <c r="AN108" s="120">
        <f t="shared" si="68"/>
        <v>-14.670305115171695</v>
      </c>
      <c r="AO108" s="120">
        <f t="shared" si="69"/>
        <v>10.751954163158848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</row>
    <row r="109" spans="1:128" ht="13.7" customHeight="1">
      <c r="A109" s="111" t="s">
        <v>31</v>
      </c>
      <c r="B109" s="112" t="s">
        <v>59</v>
      </c>
      <c r="C109" s="226" t="s">
        <v>119</v>
      </c>
      <c r="D109" s="113">
        <v>7</v>
      </c>
      <c r="E109" s="112">
        <v>447.79530000000005</v>
      </c>
      <c r="F109" s="114">
        <f t="shared" si="50"/>
        <v>449.70000000000005</v>
      </c>
      <c r="G109" s="115">
        <v>1.5006999999999999</v>
      </c>
      <c r="H109" s="115">
        <v>0.40400000000000003</v>
      </c>
      <c r="I109" s="116">
        <v>1.9047000000000001</v>
      </c>
      <c r="J109" s="114">
        <f t="shared" si="70"/>
        <v>4246.6893878543551</v>
      </c>
      <c r="K109" s="194"/>
      <c r="L109" s="194">
        <v>445.3</v>
      </c>
      <c r="M109" s="195">
        <v>1.4821</v>
      </c>
      <c r="N109" s="195">
        <v>0.40179999999999794</v>
      </c>
      <c r="O109" s="195">
        <v>1.8838999999999979</v>
      </c>
      <c r="P109" s="196">
        <v>4240</v>
      </c>
      <c r="Q109" s="118">
        <f t="shared" si="71"/>
        <v>-1.2394216032518124</v>
      </c>
      <c r="R109" s="118">
        <f t="shared" si="72"/>
        <v>-0.54455445544606162</v>
      </c>
      <c r="S109" s="118">
        <f t="shared" si="73"/>
        <v>-1.0920354911535752</v>
      </c>
      <c r="T109" s="118">
        <f t="shared" si="74"/>
        <v>-0.15752006429966237</v>
      </c>
      <c r="U109" s="119"/>
      <c r="V109" s="120">
        <f t="shared" si="49"/>
        <v>-3.3232229988131348</v>
      </c>
      <c r="W109" s="120">
        <f t="shared" si="51"/>
        <v>-8.3232229988131348</v>
      </c>
      <c r="X109" s="120">
        <f t="shared" si="52"/>
        <v>1.6767770011868652</v>
      </c>
      <c r="Y109" s="120">
        <f t="shared" si="53"/>
        <v>-13.600903144374373</v>
      </c>
      <c r="Z109" s="120">
        <f t="shared" si="54"/>
        <v>6.9544571467481031</v>
      </c>
      <c r="AA109" s="120">
        <f t="shared" si="55"/>
        <v>0.59186189889028962</v>
      </c>
      <c r="AB109" s="120">
        <f t="shared" si="56"/>
        <v>-4.40813810110971</v>
      </c>
      <c r="AC109" s="120">
        <f t="shared" si="57"/>
        <v>5.59186189889029</v>
      </c>
      <c r="AD109" s="120">
        <f t="shared" si="58"/>
        <v>-11.086180917281567</v>
      </c>
      <c r="AE109" s="120">
        <f t="shared" si="59"/>
        <v>12.269904715062147</v>
      </c>
      <c r="AF109" s="120">
        <f t="shared" si="60"/>
        <v>-3.1606371537208204</v>
      </c>
      <c r="AG109" s="120">
        <f t="shared" si="61"/>
        <v>-8.1606371537208204</v>
      </c>
      <c r="AH109" s="120">
        <f t="shared" si="62"/>
        <v>1.8393628462791796</v>
      </c>
      <c r="AI109" s="120">
        <f t="shared" si="63"/>
        <v>-14.928728054682859</v>
      </c>
      <c r="AJ109" s="120">
        <f t="shared" si="64"/>
        <v>8.6074537472412178</v>
      </c>
      <c r="AK109" s="120">
        <f t="shared" si="65"/>
        <v>-1.9591754760064231</v>
      </c>
      <c r="AL109" s="120">
        <f t="shared" si="66"/>
        <v>-6.9591754760064228</v>
      </c>
      <c r="AM109" s="120">
        <f t="shared" si="67"/>
        <v>3.0408245239935772</v>
      </c>
      <c r="AN109" s="120">
        <f t="shared" si="68"/>
        <v>-14.670305115171695</v>
      </c>
      <c r="AO109" s="120">
        <f t="shared" si="69"/>
        <v>10.751954163158848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</row>
    <row r="110" spans="1:128" ht="13.7" customHeight="1">
      <c r="A110" s="111" t="s">
        <v>31</v>
      </c>
      <c r="B110" s="112" t="s">
        <v>59</v>
      </c>
      <c r="C110" s="226" t="s">
        <v>119</v>
      </c>
      <c r="D110" s="113">
        <v>8</v>
      </c>
      <c r="E110" s="112">
        <v>448.49619999999999</v>
      </c>
      <c r="F110" s="114">
        <f t="shared" si="50"/>
        <v>450.99999999999994</v>
      </c>
      <c r="G110" s="115">
        <v>2.0044</v>
      </c>
      <c r="H110" s="115">
        <v>0.49940000000000001</v>
      </c>
      <c r="I110" s="116">
        <v>2.5038</v>
      </c>
      <c r="J110" s="114">
        <f t="shared" si="70"/>
        <v>5570.9194728580405</v>
      </c>
      <c r="K110" s="194"/>
      <c r="L110" s="194">
        <v>447.5</v>
      </c>
      <c r="M110" s="195">
        <v>1.9752000000000003</v>
      </c>
      <c r="N110" s="195">
        <v>0.50090000000000146</v>
      </c>
      <c r="O110" s="195">
        <v>2.4761000000000015</v>
      </c>
      <c r="P110" s="196">
        <v>5550</v>
      </c>
      <c r="Q110" s="118">
        <f t="shared" si="71"/>
        <v>-1.4567950508880299</v>
      </c>
      <c r="R110" s="118">
        <f t="shared" si="72"/>
        <v>0.3003604325193121</v>
      </c>
      <c r="S110" s="118">
        <f t="shared" si="73"/>
        <v>-1.1063183960379623</v>
      </c>
      <c r="T110" s="118">
        <f t="shared" si="74"/>
        <v>-0.37551203100245584</v>
      </c>
      <c r="U110" s="119"/>
      <c r="V110" s="120">
        <f t="shared" si="49"/>
        <v>-3.3232229988131348</v>
      </c>
      <c r="W110" s="120">
        <f t="shared" si="51"/>
        <v>-8.3232229988131348</v>
      </c>
      <c r="X110" s="120">
        <f t="shared" si="52"/>
        <v>1.6767770011868652</v>
      </c>
      <c r="Y110" s="120">
        <f t="shared" si="53"/>
        <v>-13.600903144374373</v>
      </c>
      <c r="Z110" s="120">
        <f t="shared" si="54"/>
        <v>6.9544571467481031</v>
      </c>
      <c r="AA110" s="120">
        <f t="shared" si="55"/>
        <v>0.59186189889028962</v>
      </c>
      <c r="AB110" s="120">
        <f t="shared" si="56"/>
        <v>-4.40813810110971</v>
      </c>
      <c r="AC110" s="120">
        <f t="shared" si="57"/>
        <v>5.59186189889029</v>
      </c>
      <c r="AD110" s="120">
        <f t="shared" si="58"/>
        <v>-11.086180917281567</v>
      </c>
      <c r="AE110" s="120">
        <f t="shared" si="59"/>
        <v>12.269904715062147</v>
      </c>
      <c r="AF110" s="120">
        <f t="shared" si="60"/>
        <v>-3.1606371537208204</v>
      </c>
      <c r="AG110" s="120">
        <f t="shared" si="61"/>
        <v>-8.1606371537208204</v>
      </c>
      <c r="AH110" s="120">
        <f t="shared" si="62"/>
        <v>1.8393628462791796</v>
      </c>
      <c r="AI110" s="120">
        <f t="shared" si="63"/>
        <v>-14.928728054682859</v>
      </c>
      <c r="AJ110" s="120">
        <f t="shared" si="64"/>
        <v>8.6074537472412178</v>
      </c>
      <c r="AK110" s="120">
        <f t="shared" si="65"/>
        <v>-1.9591754760064231</v>
      </c>
      <c r="AL110" s="120">
        <f t="shared" si="66"/>
        <v>-6.9591754760064228</v>
      </c>
      <c r="AM110" s="120">
        <f t="shared" si="67"/>
        <v>3.0408245239935772</v>
      </c>
      <c r="AN110" s="120">
        <f t="shared" si="68"/>
        <v>-14.670305115171695</v>
      </c>
      <c r="AO110" s="120">
        <f t="shared" si="69"/>
        <v>10.751954163158848</v>
      </c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</row>
    <row r="111" spans="1:128" ht="13.7" customHeight="1">
      <c r="A111" s="111" t="s">
        <v>31</v>
      </c>
      <c r="B111" s="112" t="s">
        <v>59</v>
      </c>
      <c r="C111" s="226" t="s">
        <v>119</v>
      </c>
      <c r="D111" s="113">
        <v>9</v>
      </c>
      <c r="E111" s="112">
        <v>448.03919999999999</v>
      </c>
      <c r="F111" s="114">
        <f t="shared" si="50"/>
        <v>451.3</v>
      </c>
      <c r="G111" s="115">
        <v>2.5043000000000002</v>
      </c>
      <c r="H111" s="115">
        <v>0.75649999999999995</v>
      </c>
      <c r="I111" s="116">
        <v>3.2608000000000001</v>
      </c>
      <c r="J111" s="114">
        <f t="shared" si="70"/>
        <v>7258.0004995481195</v>
      </c>
      <c r="K111" s="194"/>
      <c r="L111" s="194">
        <v>448.5</v>
      </c>
      <c r="M111" s="195">
        <v>2.468</v>
      </c>
      <c r="N111" s="195">
        <v>0.75159999999999982</v>
      </c>
      <c r="O111" s="195">
        <v>3.2195999999999998</v>
      </c>
      <c r="P111" s="196">
        <v>7210</v>
      </c>
      <c r="Q111" s="118">
        <f t="shared" si="71"/>
        <v>-1.4495068482210685</v>
      </c>
      <c r="R111" s="118">
        <f t="shared" si="72"/>
        <v>-0.64771976206214499</v>
      </c>
      <c r="S111" s="118">
        <f t="shared" si="73"/>
        <v>-1.2634936211972627</v>
      </c>
      <c r="T111" s="118">
        <f t="shared" si="74"/>
        <v>-0.66134604910964068</v>
      </c>
      <c r="U111" s="119"/>
      <c r="V111" s="120">
        <f t="shared" si="49"/>
        <v>-3.3232229988131348</v>
      </c>
      <c r="W111" s="120">
        <f t="shared" si="51"/>
        <v>-8.3232229988131348</v>
      </c>
      <c r="X111" s="120">
        <f t="shared" si="52"/>
        <v>1.6767770011868652</v>
      </c>
      <c r="Y111" s="120">
        <f t="shared" si="53"/>
        <v>-13.600903144374373</v>
      </c>
      <c r="Z111" s="120">
        <f t="shared" si="54"/>
        <v>6.9544571467481031</v>
      </c>
      <c r="AA111" s="120">
        <f t="shared" si="55"/>
        <v>0.59186189889028962</v>
      </c>
      <c r="AB111" s="120">
        <f t="shared" si="56"/>
        <v>-4.40813810110971</v>
      </c>
      <c r="AC111" s="120">
        <f t="shared" si="57"/>
        <v>5.59186189889029</v>
      </c>
      <c r="AD111" s="120">
        <f t="shared" si="58"/>
        <v>-11.086180917281567</v>
      </c>
      <c r="AE111" s="120">
        <f t="shared" si="59"/>
        <v>12.269904715062147</v>
      </c>
      <c r="AF111" s="120">
        <f t="shared" si="60"/>
        <v>-3.1606371537208204</v>
      </c>
      <c r="AG111" s="120">
        <f t="shared" si="61"/>
        <v>-8.1606371537208204</v>
      </c>
      <c r="AH111" s="120">
        <f t="shared" si="62"/>
        <v>1.8393628462791796</v>
      </c>
      <c r="AI111" s="120">
        <f t="shared" si="63"/>
        <v>-14.928728054682859</v>
      </c>
      <c r="AJ111" s="120">
        <f t="shared" si="64"/>
        <v>8.6074537472412178</v>
      </c>
      <c r="AK111" s="120">
        <f t="shared" si="65"/>
        <v>-1.9591754760064231</v>
      </c>
      <c r="AL111" s="120">
        <f t="shared" si="66"/>
        <v>-6.9591754760064228</v>
      </c>
      <c r="AM111" s="120">
        <f t="shared" si="67"/>
        <v>3.0408245239935772</v>
      </c>
      <c r="AN111" s="120">
        <f t="shared" si="68"/>
        <v>-14.670305115171695</v>
      </c>
      <c r="AO111" s="120">
        <f t="shared" si="69"/>
        <v>10.751954163158848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</row>
    <row r="112" spans="1:128">
      <c r="A112" s="111" t="s">
        <v>30</v>
      </c>
      <c r="B112" s="112" t="s">
        <v>97</v>
      </c>
      <c r="C112" s="226" t="s">
        <v>144</v>
      </c>
      <c r="D112" s="113">
        <v>1</v>
      </c>
      <c r="E112" s="112">
        <v>447.85770000000002</v>
      </c>
      <c r="F112" s="114">
        <f t="shared" si="50"/>
        <v>447.90000000000003</v>
      </c>
      <c r="G112" s="115">
        <v>3.2500000000000001E-2</v>
      </c>
      <c r="H112" s="115">
        <v>9.7999999999999997E-3</v>
      </c>
      <c r="I112" s="116">
        <v>4.2300000000000004E-2</v>
      </c>
      <c r="J112" s="114">
        <f t="shared" si="70"/>
        <v>94.446276936997563</v>
      </c>
      <c r="K112" s="197"/>
      <c r="L112" s="197">
        <v>444</v>
      </c>
      <c r="M112" s="198"/>
      <c r="N112" s="198"/>
      <c r="O112" s="198">
        <v>3.39E-2</v>
      </c>
      <c r="P112" s="201">
        <v>76.349999999999994</v>
      </c>
      <c r="Q112" s="118"/>
      <c r="R112" s="118"/>
      <c r="S112" s="118">
        <f t="shared" si="73"/>
        <v>-19.858156028368803</v>
      </c>
      <c r="T112" s="118">
        <f t="shared" si="74"/>
        <v>-19.160392049195423</v>
      </c>
      <c r="U112" s="119"/>
      <c r="V112" s="120">
        <f t="shared" si="49"/>
        <v>-3.3232229988131348</v>
      </c>
      <c r="W112" s="120">
        <f t="shared" si="51"/>
        <v>-8.3232229988131348</v>
      </c>
      <c r="X112" s="120">
        <f t="shared" si="52"/>
        <v>1.6767770011868652</v>
      </c>
      <c r="Y112" s="120">
        <f t="shared" si="53"/>
        <v>-13.600903144374373</v>
      </c>
      <c r="Z112" s="120">
        <f t="shared" si="54"/>
        <v>6.9544571467481031</v>
      </c>
      <c r="AA112" s="120">
        <f t="shared" si="55"/>
        <v>0.59186189889028962</v>
      </c>
      <c r="AB112" s="120">
        <f t="shared" si="56"/>
        <v>-4.40813810110971</v>
      </c>
      <c r="AC112" s="120">
        <f t="shared" si="57"/>
        <v>5.59186189889029</v>
      </c>
      <c r="AD112" s="120">
        <f t="shared" si="58"/>
        <v>-11.086180917281567</v>
      </c>
      <c r="AE112" s="120">
        <f t="shared" si="59"/>
        <v>12.269904715062147</v>
      </c>
      <c r="AF112" s="120">
        <f t="shared" si="60"/>
        <v>-3.1606371537208204</v>
      </c>
      <c r="AG112" s="120">
        <f t="shared" si="61"/>
        <v>-8.1606371537208204</v>
      </c>
      <c r="AH112" s="120">
        <f t="shared" si="62"/>
        <v>1.8393628462791796</v>
      </c>
      <c r="AI112" s="120">
        <f t="shared" si="63"/>
        <v>-14.928728054682859</v>
      </c>
      <c r="AJ112" s="120">
        <f t="shared" si="64"/>
        <v>8.6074537472412178</v>
      </c>
      <c r="AK112" s="120">
        <f t="shared" si="65"/>
        <v>-1.9591754760064231</v>
      </c>
      <c r="AL112" s="120">
        <f t="shared" si="66"/>
        <v>-6.9591754760064228</v>
      </c>
      <c r="AM112" s="120">
        <f t="shared" si="67"/>
        <v>3.0408245239935772</v>
      </c>
      <c r="AN112" s="120">
        <f t="shared" si="68"/>
        <v>-14.670305115171695</v>
      </c>
      <c r="AO112" s="120">
        <f t="shared" si="69"/>
        <v>10.751954163158848</v>
      </c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</row>
    <row r="113" spans="1:128">
      <c r="A113" s="111" t="s">
        <v>30</v>
      </c>
      <c r="B113" s="112" t="s">
        <v>97</v>
      </c>
      <c r="C113" s="226" t="s">
        <v>144</v>
      </c>
      <c r="D113" s="113">
        <v>2</v>
      </c>
      <c r="E113" s="112">
        <v>448.23359999999997</v>
      </c>
      <c r="F113" s="114">
        <f t="shared" si="50"/>
        <v>448.29999999999995</v>
      </c>
      <c r="G113" s="115">
        <v>4.9599999999999998E-2</v>
      </c>
      <c r="H113" s="115">
        <v>1.6799999999999999E-2</v>
      </c>
      <c r="I113" s="116">
        <v>6.6400000000000001E-2</v>
      </c>
      <c r="J113" s="114">
        <f t="shared" si="70"/>
        <v>148.12876198056631</v>
      </c>
      <c r="K113" s="199"/>
      <c r="L113" s="199">
        <v>442.9</v>
      </c>
      <c r="M113" s="200"/>
      <c r="N113" s="200"/>
      <c r="O113" s="200">
        <v>5.7299999999999997E-2</v>
      </c>
      <c r="P113" s="202">
        <v>129.37</v>
      </c>
      <c r="Q113" s="118"/>
      <c r="R113" s="118"/>
      <c r="S113" s="118">
        <f t="shared" si="73"/>
        <v>-13.70481927710844</v>
      </c>
      <c r="T113" s="118">
        <f t="shared" si="74"/>
        <v>-12.663821481899209</v>
      </c>
      <c r="U113" s="119"/>
      <c r="V113" s="120">
        <f t="shared" si="49"/>
        <v>-3.3232229988131348</v>
      </c>
      <c r="W113" s="120">
        <f t="shared" si="51"/>
        <v>-8.3232229988131348</v>
      </c>
      <c r="X113" s="120">
        <f t="shared" si="52"/>
        <v>1.6767770011868652</v>
      </c>
      <c r="Y113" s="120">
        <f t="shared" si="53"/>
        <v>-13.600903144374373</v>
      </c>
      <c r="Z113" s="120">
        <f t="shared" si="54"/>
        <v>6.9544571467481031</v>
      </c>
      <c r="AA113" s="120">
        <f t="shared" si="55"/>
        <v>0.59186189889028962</v>
      </c>
      <c r="AB113" s="120">
        <f t="shared" si="56"/>
        <v>-4.40813810110971</v>
      </c>
      <c r="AC113" s="120">
        <f t="shared" si="57"/>
        <v>5.59186189889029</v>
      </c>
      <c r="AD113" s="120">
        <f t="shared" si="58"/>
        <v>-11.086180917281567</v>
      </c>
      <c r="AE113" s="120">
        <f t="shared" si="59"/>
        <v>12.269904715062147</v>
      </c>
      <c r="AF113" s="120">
        <f t="shared" si="60"/>
        <v>-3.1606371537208204</v>
      </c>
      <c r="AG113" s="120">
        <f t="shared" si="61"/>
        <v>-8.1606371537208204</v>
      </c>
      <c r="AH113" s="120">
        <f t="shared" si="62"/>
        <v>1.8393628462791796</v>
      </c>
      <c r="AI113" s="120">
        <f t="shared" si="63"/>
        <v>-14.928728054682859</v>
      </c>
      <c r="AJ113" s="120">
        <f t="shared" si="64"/>
        <v>8.6074537472412178</v>
      </c>
      <c r="AK113" s="120">
        <f t="shared" si="65"/>
        <v>-1.9591754760064231</v>
      </c>
      <c r="AL113" s="120">
        <f t="shared" si="66"/>
        <v>-6.9591754760064228</v>
      </c>
      <c r="AM113" s="120">
        <f t="shared" si="67"/>
        <v>3.0408245239935772</v>
      </c>
      <c r="AN113" s="120">
        <f t="shared" si="68"/>
        <v>-14.670305115171695</v>
      </c>
      <c r="AO113" s="120">
        <f t="shared" si="69"/>
        <v>10.751954163158848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</row>
    <row r="114" spans="1:128">
      <c r="A114" s="111" t="s">
        <v>30</v>
      </c>
      <c r="B114" s="112" t="s">
        <v>97</v>
      </c>
      <c r="C114" s="226" t="s">
        <v>144</v>
      </c>
      <c r="D114" s="113">
        <v>3</v>
      </c>
      <c r="E114" s="112">
        <v>448.16739999999993</v>
      </c>
      <c r="F114" s="114">
        <f t="shared" si="50"/>
        <v>448.2999999999999</v>
      </c>
      <c r="G114" s="115">
        <v>0.1031</v>
      </c>
      <c r="H114" s="115">
        <v>2.9499999999999998E-2</v>
      </c>
      <c r="I114" s="116">
        <v>0.1326</v>
      </c>
      <c r="J114" s="114">
        <f t="shared" si="70"/>
        <v>295.83855565890434</v>
      </c>
      <c r="K114" s="199"/>
      <c r="L114" s="199">
        <v>443.9</v>
      </c>
      <c r="M114" s="200"/>
      <c r="N114" s="200"/>
      <c r="O114" s="200">
        <v>0.1169</v>
      </c>
      <c r="P114" s="202">
        <v>263.35000000000002</v>
      </c>
      <c r="Q114" s="118"/>
      <c r="R114" s="118"/>
      <c r="S114" s="118">
        <f t="shared" si="73"/>
        <v>-11.840120663650069</v>
      </c>
      <c r="T114" s="118">
        <f t="shared" si="74"/>
        <v>-10.981853121390621</v>
      </c>
      <c r="U114" s="119"/>
      <c r="V114" s="120">
        <f t="shared" ref="V114:V145" si="75">$Q$167</f>
        <v>-3.3232229988131348</v>
      </c>
      <c r="W114" s="120">
        <f t="shared" si="51"/>
        <v>-8.3232229988131348</v>
      </c>
      <c r="X114" s="120">
        <f t="shared" si="52"/>
        <v>1.6767770011868652</v>
      </c>
      <c r="Y114" s="120">
        <f t="shared" si="53"/>
        <v>-13.600903144374373</v>
      </c>
      <c r="Z114" s="120">
        <f t="shared" si="54"/>
        <v>6.9544571467481031</v>
      </c>
      <c r="AA114" s="120">
        <f t="shared" si="55"/>
        <v>0.59186189889028962</v>
      </c>
      <c r="AB114" s="120">
        <f t="shared" si="56"/>
        <v>-4.40813810110971</v>
      </c>
      <c r="AC114" s="120">
        <f t="shared" si="57"/>
        <v>5.59186189889029</v>
      </c>
      <c r="AD114" s="120">
        <f t="shared" si="58"/>
        <v>-11.086180917281567</v>
      </c>
      <c r="AE114" s="120">
        <f t="shared" si="59"/>
        <v>12.269904715062147</v>
      </c>
      <c r="AF114" s="120">
        <f t="shared" si="60"/>
        <v>-3.1606371537208204</v>
      </c>
      <c r="AG114" s="120">
        <f t="shared" si="61"/>
        <v>-8.1606371537208204</v>
      </c>
      <c r="AH114" s="120">
        <f t="shared" si="62"/>
        <v>1.8393628462791796</v>
      </c>
      <c r="AI114" s="120">
        <f t="shared" si="63"/>
        <v>-14.928728054682859</v>
      </c>
      <c r="AJ114" s="120">
        <f t="shared" si="64"/>
        <v>8.6074537472412178</v>
      </c>
      <c r="AK114" s="120">
        <f t="shared" si="65"/>
        <v>-1.9591754760064231</v>
      </c>
      <c r="AL114" s="120">
        <f t="shared" si="66"/>
        <v>-6.9591754760064228</v>
      </c>
      <c r="AM114" s="120">
        <f t="shared" si="67"/>
        <v>3.0408245239935772</v>
      </c>
      <c r="AN114" s="120">
        <f t="shared" si="68"/>
        <v>-14.670305115171695</v>
      </c>
      <c r="AO114" s="120">
        <f t="shared" si="69"/>
        <v>10.751954163158848</v>
      </c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</row>
    <row r="115" spans="1:128">
      <c r="A115" s="111" t="s">
        <v>30</v>
      </c>
      <c r="B115" s="112" t="s">
        <v>97</v>
      </c>
      <c r="C115" s="226" t="s">
        <v>144</v>
      </c>
      <c r="D115" s="113">
        <v>4</v>
      </c>
      <c r="E115" s="112">
        <v>447.79469999999998</v>
      </c>
      <c r="F115" s="114">
        <f t="shared" si="50"/>
        <v>448.09999999999997</v>
      </c>
      <c r="G115" s="115">
        <v>0.25440000000000002</v>
      </c>
      <c r="H115" s="115">
        <v>5.0900000000000001E-2</v>
      </c>
      <c r="I115" s="116">
        <v>0.30530000000000002</v>
      </c>
      <c r="J115" s="114">
        <f t="shared" si="70"/>
        <v>681.61027849070251</v>
      </c>
      <c r="K115" s="199"/>
      <c r="L115" s="199">
        <v>443.7</v>
      </c>
      <c r="M115" s="200"/>
      <c r="N115" s="200"/>
      <c r="O115" s="200">
        <v>0.2681</v>
      </c>
      <c r="P115" s="202">
        <v>604.24</v>
      </c>
      <c r="Q115" s="118"/>
      <c r="R115" s="118"/>
      <c r="S115" s="118">
        <f t="shared" si="73"/>
        <v>-12.184736324926305</v>
      </c>
      <c r="T115" s="118">
        <f t="shared" si="74"/>
        <v>-11.351102078745702</v>
      </c>
      <c r="U115" s="119"/>
      <c r="V115" s="120">
        <f t="shared" si="75"/>
        <v>-3.3232229988131348</v>
      </c>
      <c r="W115" s="120">
        <f t="shared" si="51"/>
        <v>-8.3232229988131348</v>
      </c>
      <c r="X115" s="120">
        <f t="shared" si="52"/>
        <v>1.6767770011868652</v>
      </c>
      <c r="Y115" s="120">
        <f t="shared" si="53"/>
        <v>-13.600903144374373</v>
      </c>
      <c r="Z115" s="120">
        <f t="shared" si="54"/>
        <v>6.9544571467481031</v>
      </c>
      <c r="AA115" s="120">
        <f t="shared" si="55"/>
        <v>0.59186189889028962</v>
      </c>
      <c r="AB115" s="120">
        <f t="shared" si="56"/>
        <v>-4.40813810110971</v>
      </c>
      <c r="AC115" s="120">
        <f t="shared" si="57"/>
        <v>5.59186189889029</v>
      </c>
      <c r="AD115" s="120">
        <f t="shared" si="58"/>
        <v>-11.086180917281567</v>
      </c>
      <c r="AE115" s="120">
        <f t="shared" si="59"/>
        <v>12.269904715062147</v>
      </c>
      <c r="AF115" s="120">
        <f t="shared" si="60"/>
        <v>-3.1606371537208204</v>
      </c>
      <c r="AG115" s="120">
        <f t="shared" si="61"/>
        <v>-8.1606371537208204</v>
      </c>
      <c r="AH115" s="120">
        <f t="shared" si="62"/>
        <v>1.8393628462791796</v>
      </c>
      <c r="AI115" s="120">
        <f t="shared" si="63"/>
        <v>-14.928728054682859</v>
      </c>
      <c r="AJ115" s="120">
        <f t="shared" si="64"/>
        <v>8.6074537472412178</v>
      </c>
      <c r="AK115" s="120">
        <f t="shared" si="65"/>
        <v>-1.9591754760064231</v>
      </c>
      <c r="AL115" s="120">
        <f t="shared" si="66"/>
        <v>-6.9591754760064228</v>
      </c>
      <c r="AM115" s="120">
        <f t="shared" si="67"/>
        <v>3.0408245239935772</v>
      </c>
      <c r="AN115" s="120">
        <f t="shared" si="68"/>
        <v>-14.670305115171695</v>
      </c>
      <c r="AO115" s="120">
        <f t="shared" si="69"/>
        <v>10.751954163158848</v>
      </c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</row>
    <row r="116" spans="1:128">
      <c r="A116" s="111" t="s">
        <v>30</v>
      </c>
      <c r="B116" s="112" t="s">
        <v>97</v>
      </c>
      <c r="C116" s="226" t="s">
        <v>144</v>
      </c>
      <c r="D116" s="113">
        <v>5</v>
      </c>
      <c r="E116" s="112">
        <v>448.36700000000002</v>
      </c>
      <c r="F116" s="114">
        <f t="shared" si="50"/>
        <v>449</v>
      </c>
      <c r="G116" s="115">
        <v>0.50600000000000001</v>
      </c>
      <c r="H116" s="115">
        <v>0.127</v>
      </c>
      <c r="I116" s="116">
        <v>0.63300000000000001</v>
      </c>
      <c r="J116" s="114">
        <f t="shared" si="70"/>
        <v>1411.0381330673349</v>
      </c>
      <c r="K116" s="199"/>
      <c r="L116" s="199">
        <v>443.3</v>
      </c>
      <c r="M116" s="200"/>
      <c r="N116" s="200"/>
      <c r="O116" s="200">
        <v>0.57050000000000001</v>
      </c>
      <c r="P116" s="202">
        <v>1286.94</v>
      </c>
      <c r="Q116" s="118"/>
      <c r="R116" s="118"/>
      <c r="S116" s="118">
        <f t="shared" si="73"/>
        <v>-9.8736176935229061</v>
      </c>
      <c r="T116" s="118">
        <f t="shared" si="74"/>
        <v>-8.7948107254598824</v>
      </c>
      <c r="U116" s="119"/>
      <c r="V116" s="120">
        <f t="shared" si="75"/>
        <v>-3.3232229988131348</v>
      </c>
      <c r="W116" s="120">
        <f t="shared" si="51"/>
        <v>-8.3232229988131348</v>
      </c>
      <c r="X116" s="120">
        <f t="shared" si="52"/>
        <v>1.6767770011868652</v>
      </c>
      <c r="Y116" s="120">
        <f t="shared" si="53"/>
        <v>-13.600903144374373</v>
      </c>
      <c r="Z116" s="120">
        <f t="shared" si="54"/>
        <v>6.9544571467481031</v>
      </c>
      <c r="AA116" s="120">
        <f t="shared" si="55"/>
        <v>0.59186189889028962</v>
      </c>
      <c r="AB116" s="120">
        <f t="shared" si="56"/>
        <v>-4.40813810110971</v>
      </c>
      <c r="AC116" s="120">
        <f t="shared" si="57"/>
        <v>5.59186189889029</v>
      </c>
      <c r="AD116" s="120">
        <f t="shared" si="58"/>
        <v>-11.086180917281567</v>
      </c>
      <c r="AE116" s="120">
        <f t="shared" si="59"/>
        <v>12.269904715062147</v>
      </c>
      <c r="AF116" s="120">
        <f t="shared" si="60"/>
        <v>-3.1606371537208204</v>
      </c>
      <c r="AG116" s="120">
        <f t="shared" si="61"/>
        <v>-8.1606371537208204</v>
      </c>
      <c r="AH116" s="120">
        <f t="shared" si="62"/>
        <v>1.8393628462791796</v>
      </c>
      <c r="AI116" s="120">
        <f t="shared" si="63"/>
        <v>-14.928728054682859</v>
      </c>
      <c r="AJ116" s="120">
        <f t="shared" si="64"/>
        <v>8.6074537472412178</v>
      </c>
      <c r="AK116" s="120">
        <f t="shared" si="65"/>
        <v>-1.9591754760064231</v>
      </c>
      <c r="AL116" s="120">
        <f t="shared" si="66"/>
        <v>-6.9591754760064228</v>
      </c>
      <c r="AM116" s="120">
        <f t="shared" si="67"/>
        <v>3.0408245239935772</v>
      </c>
      <c r="AN116" s="120">
        <f t="shared" si="68"/>
        <v>-14.670305115171695</v>
      </c>
      <c r="AO116" s="120">
        <f t="shared" si="69"/>
        <v>10.751954163158848</v>
      </c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</row>
    <row r="117" spans="1:128">
      <c r="A117" s="111" t="s">
        <v>30</v>
      </c>
      <c r="B117" s="112" t="s">
        <v>97</v>
      </c>
      <c r="C117" s="226" t="s">
        <v>144</v>
      </c>
      <c r="D117" s="113">
        <v>6</v>
      </c>
      <c r="E117" s="112">
        <v>447.99759999999998</v>
      </c>
      <c r="F117" s="114">
        <f t="shared" si="50"/>
        <v>448.9</v>
      </c>
      <c r="G117" s="115">
        <v>0.75129999999999997</v>
      </c>
      <c r="H117" s="115">
        <v>0.15110000000000001</v>
      </c>
      <c r="I117" s="116">
        <v>0.90239999999999998</v>
      </c>
      <c r="J117" s="114">
        <f t="shared" si="70"/>
        <v>2012.7665154849165</v>
      </c>
      <c r="K117" s="199"/>
      <c r="L117" s="199">
        <v>443.3</v>
      </c>
      <c r="M117" s="200"/>
      <c r="N117" s="200"/>
      <c r="O117" s="200">
        <v>0.82099999999999995</v>
      </c>
      <c r="P117" s="202">
        <v>1852.02</v>
      </c>
      <c r="Q117" s="118"/>
      <c r="R117" s="118"/>
      <c r="S117" s="118">
        <f t="shared" si="73"/>
        <v>-9.0203900709219891</v>
      </c>
      <c r="T117" s="118">
        <f t="shared" si="74"/>
        <v>-7.986346863793556</v>
      </c>
      <c r="U117" s="119"/>
      <c r="V117" s="120">
        <f t="shared" si="75"/>
        <v>-3.3232229988131348</v>
      </c>
      <c r="W117" s="120">
        <f t="shared" si="51"/>
        <v>-8.3232229988131348</v>
      </c>
      <c r="X117" s="120">
        <f t="shared" si="52"/>
        <v>1.6767770011868652</v>
      </c>
      <c r="Y117" s="120">
        <f t="shared" si="53"/>
        <v>-13.600903144374373</v>
      </c>
      <c r="Z117" s="120">
        <f t="shared" si="54"/>
        <v>6.9544571467481031</v>
      </c>
      <c r="AA117" s="120">
        <f t="shared" si="55"/>
        <v>0.59186189889028962</v>
      </c>
      <c r="AB117" s="120">
        <f t="shared" si="56"/>
        <v>-4.40813810110971</v>
      </c>
      <c r="AC117" s="120">
        <f t="shared" si="57"/>
        <v>5.59186189889029</v>
      </c>
      <c r="AD117" s="120">
        <f t="shared" si="58"/>
        <v>-11.086180917281567</v>
      </c>
      <c r="AE117" s="120">
        <f t="shared" si="59"/>
        <v>12.269904715062147</v>
      </c>
      <c r="AF117" s="120">
        <f t="shared" si="60"/>
        <v>-3.1606371537208204</v>
      </c>
      <c r="AG117" s="120">
        <f t="shared" si="61"/>
        <v>-8.1606371537208204</v>
      </c>
      <c r="AH117" s="120">
        <f t="shared" si="62"/>
        <v>1.8393628462791796</v>
      </c>
      <c r="AI117" s="120">
        <f t="shared" si="63"/>
        <v>-14.928728054682859</v>
      </c>
      <c r="AJ117" s="120">
        <f t="shared" si="64"/>
        <v>8.6074537472412178</v>
      </c>
      <c r="AK117" s="120">
        <f t="shared" si="65"/>
        <v>-1.9591754760064231</v>
      </c>
      <c r="AL117" s="120">
        <f t="shared" si="66"/>
        <v>-6.9591754760064228</v>
      </c>
      <c r="AM117" s="120">
        <f t="shared" si="67"/>
        <v>3.0408245239935772</v>
      </c>
      <c r="AN117" s="120">
        <f t="shared" si="68"/>
        <v>-14.670305115171695</v>
      </c>
      <c r="AO117" s="120">
        <f t="shared" si="69"/>
        <v>10.751954163158848</v>
      </c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</row>
    <row r="118" spans="1:128">
      <c r="A118" s="111" t="s">
        <v>30</v>
      </c>
      <c r="B118" s="112" t="s">
        <v>97</v>
      </c>
      <c r="C118" s="226" t="s">
        <v>144</v>
      </c>
      <c r="D118" s="113">
        <v>7</v>
      </c>
      <c r="E118" s="112">
        <v>447.68950000000001</v>
      </c>
      <c r="F118" s="114">
        <f t="shared" si="50"/>
        <v>449.6</v>
      </c>
      <c r="G118" s="115">
        <v>1.5070000000000001</v>
      </c>
      <c r="H118" s="115">
        <v>0.40350000000000003</v>
      </c>
      <c r="I118" s="116">
        <v>1.9105000000000001</v>
      </c>
      <c r="J118" s="114">
        <f t="shared" si="70"/>
        <v>4260.6052196687642</v>
      </c>
      <c r="K118" s="199"/>
      <c r="L118" s="199">
        <v>444.9</v>
      </c>
      <c r="M118" s="200"/>
      <c r="N118" s="200"/>
      <c r="O118" s="200">
        <v>1.8181</v>
      </c>
      <c r="P118" s="202">
        <v>4086.54</v>
      </c>
      <c r="Q118" s="118"/>
      <c r="R118" s="118"/>
      <c r="S118" s="118">
        <f t="shared" si="73"/>
        <v>-4.8364302538602484</v>
      </c>
      <c r="T118" s="118">
        <f t="shared" si="74"/>
        <v>-4.0854575980239911</v>
      </c>
      <c r="U118" s="119"/>
      <c r="V118" s="120">
        <f t="shared" si="75"/>
        <v>-3.3232229988131348</v>
      </c>
      <c r="W118" s="120">
        <f t="shared" si="51"/>
        <v>-8.3232229988131348</v>
      </c>
      <c r="X118" s="120">
        <f t="shared" si="52"/>
        <v>1.6767770011868652</v>
      </c>
      <c r="Y118" s="120">
        <f t="shared" si="53"/>
        <v>-13.600903144374373</v>
      </c>
      <c r="Z118" s="120">
        <f t="shared" si="54"/>
        <v>6.9544571467481031</v>
      </c>
      <c r="AA118" s="120">
        <f t="shared" si="55"/>
        <v>0.59186189889028962</v>
      </c>
      <c r="AB118" s="120">
        <f t="shared" si="56"/>
        <v>-4.40813810110971</v>
      </c>
      <c r="AC118" s="120">
        <f t="shared" si="57"/>
        <v>5.59186189889029</v>
      </c>
      <c r="AD118" s="120">
        <f t="shared" si="58"/>
        <v>-11.086180917281567</v>
      </c>
      <c r="AE118" s="120">
        <f t="shared" si="59"/>
        <v>12.269904715062147</v>
      </c>
      <c r="AF118" s="120">
        <f t="shared" si="60"/>
        <v>-3.1606371537208204</v>
      </c>
      <c r="AG118" s="120">
        <f t="shared" si="61"/>
        <v>-8.1606371537208204</v>
      </c>
      <c r="AH118" s="120">
        <f t="shared" si="62"/>
        <v>1.8393628462791796</v>
      </c>
      <c r="AI118" s="120">
        <f t="shared" si="63"/>
        <v>-14.928728054682859</v>
      </c>
      <c r="AJ118" s="120">
        <f t="shared" si="64"/>
        <v>8.6074537472412178</v>
      </c>
      <c r="AK118" s="120">
        <f t="shared" si="65"/>
        <v>-1.9591754760064231</v>
      </c>
      <c r="AL118" s="120">
        <f t="shared" si="66"/>
        <v>-6.9591754760064228</v>
      </c>
      <c r="AM118" s="120">
        <f t="shared" si="67"/>
        <v>3.0408245239935772</v>
      </c>
      <c r="AN118" s="120">
        <f t="shared" si="68"/>
        <v>-14.670305115171695</v>
      </c>
      <c r="AO118" s="120">
        <f t="shared" si="69"/>
        <v>10.751954163158848</v>
      </c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</row>
    <row r="119" spans="1:128">
      <c r="A119" s="111" t="s">
        <v>30</v>
      </c>
      <c r="B119" s="112" t="s">
        <v>97</v>
      </c>
      <c r="C119" s="226" t="s">
        <v>144</v>
      </c>
      <c r="D119" s="113">
        <v>8</v>
      </c>
      <c r="E119" s="112">
        <v>448.59364000000005</v>
      </c>
      <c r="F119" s="114">
        <f t="shared" si="50"/>
        <v>451.1</v>
      </c>
      <c r="G119" s="115">
        <v>2.0032899999999998</v>
      </c>
      <c r="H119" s="115">
        <v>0.50307000000000002</v>
      </c>
      <c r="I119" s="116">
        <v>2.5063599999999999</v>
      </c>
      <c r="J119" s="114">
        <f t="shared" si="70"/>
        <v>5575.3946920199414</v>
      </c>
      <c r="K119" s="199"/>
      <c r="L119" s="199">
        <v>445.2</v>
      </c>
      <c r="M119" s="200"/>
      <c r="N119" s="200"/>
      <c r="O119" s="200">
        <v>2.4420000000000002</v>
      </c>
      <c r="P119" s="202">
        <v>5485.18</v>
      </c>
      <c r="Q119" s="118"/>
      <c r="R119" s="118"/>
      <c r="S119" s="118">
        <f t="shared" si="73"/>
        <v>-2.5678673454731062</v>
      </c>
      <c r="T119" s="118">
        <f t="shared" si="74"/>
        <v>-1.6180861984365944</v>
      </c>
      <c r="U119" s="119"/>
      <c r="V119" s="120">
        <f t="shared" si="75"/>
        <v>-3.3232229988131348</v>
      </c>
      <c r="W119" s="120">
        <f t="shared" si="51"/>
        <v>-8.3232229988131348</v>
      </c>
      <c r="X119" s="120">
        <f t="shared" si="52"/>
        <v>1.6767770011868652</v>
      </c>
      <c r="Y119" s="120">
        <f t="shared" si="53"/>
        <v>-13.600903144374373</v>
      </c>
      <c r="Z119" s="120">
        <f t="shared" si="54"/>
        <v>6.9544571467481031</v>
      </c>
      <c r="AA119" s="120">
        <f t="shared" si="55"/>
        <v>0.59186189889028962</v>
      </c>
      <c r="AB119" s="120">
        <f t="shared" si="56"/>
        <v>-4.40813810110971</v>
      </c>
      <c r="AC119" s="120">
        <f t="shared" si="57"/>
        <v>5.59186189889029</v>
      </c>
      <c r="AD119" s="120">
        <f t="shared" si="58"/>
        <v>-11.086180917281567</v>
      </c>
      <c r="AE119" s="120">
        <f t="shared" si="59"/>
        <v>12.269904715062147</v>
      </c>
      <c r="AF119" s="120">
        <f t="shared" si="60"/>
        <v>-3.1606371537208204</v>
      </c>
      <c r="AG119" s="120">
        <f t="shared" si="61"/>
        <v>-8.1606371537208204</v>
      </c>
      <c r="AH119" s="120">
        <f t="shared" si="62"/>
        <v>1.8393628462791796</v>
      </c>
      <c r="AI119" s="120">
        <f t="shared" si="63"/>
        <v>-14.928728054682859</v>
      </c>
      <c r="AJ119" s="120">
        <f t="shared" si="64"/>
        <v>8.6074537472412178</v>
      </c>
      <c r="AK119" s="120">
        <f t="shared" si="65"/>
        <v>-1.9591754760064231</v>
      </c>
      <c r="AL119" s="120">
        <f t="shared" si="66"/>
        <v>-6.9591754760064228</v>
      </c>
      <c r="AM119" s="120">
        <f t="shared" si="67"/>
        <v>3.0408245239935772</v>
      </c>
      <c r="AN119" s="120">
        <f t="shared" si="68"/>
        <v>-14.670305115171695</v>
      </c>
      <c r="AO119" s="120">
        <f t="shared" si="69"/>
        <v>10.751954163158848</v>
      </c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</row>
    <row r="120" spans="1:128">
      <c r="A120" s="111" t="s">
        <v>30</v>
      </c>
      <c r="B120" s="112" t="s">
        <v>97</v>
      </c>
      <c r="C120" s="226" t="s">
        <v>144</v>
      </c>
      <c r="D120" s="113">
        <v>9</v>
      </c>
      <c r="E120" s="112">
        <v>447.23760000000004</v>
      </c>
      <c r="F120" s="114">
        <f t="shared" si="50"/>
        <v>450.5</v>
      </c>
      <c r="G120" s="115">
        <v>2.5087000000000002</v>
      </c>
      <c r="H120" s="115">
        <v>0.75370000000000004</v>
      </c>
      <c r="I120" s="116">
        <v>3.2624000000000004</v>
      </c>
      <c r="J120" s="114">
        <f t="shared" si="70"/>
        <v>7274.5314862235573</v>
      </c>
      <c r="K120" s="199"/>
      <c r="L120" s="199">
        <v>446.4</v>
      </c>
      <c r="M120" s="200"/>
      <c r="N120" s="200"/>
      <c r="O120" s="200">
        <v>3.1749000000000001</v>
      </c>
      <c r="P120" s="202">
        <v>7112.23</v>
      </c>
      <c r="Q120" s="118"/>
      <c r="R120" s="118"/>
      <c r="S120" s="118">
        <f t="shared" si="73"/>
        <v>-2.682074546346259</v>
      </c>
      <c r="T120" s="118">
        <f t="shared" si="74"/>
        <v>-2.2310919477209334</v>
      </c>
      <c r="U120" s="119"/>
      <c r="V120" s="120">
        <f t="shared" si="75"/>
        <v>-3.3232229988131348</v>
      </c>
      <c r="W120" s="120">
        <f t="shared" si="51"/>
        <v>-8.3232229988131348</v>
      </c>
      <c r="X120" s="120">
        <f t="shared" si="52"/>
        <v>1.6767770011868652</v>
      </c>
      <c r="Y120" s="120">
        <f t="shared" si="53"/>
        <v>-13.600903144374373</v>
      </c>
      <c r="Z120" s="120">
        <f t="shared" si="54"/>
        <v>6.9544571467481031</v>
      </c>
      <c r="AA120" s="120">
        <f t="shared" si="55"/>
        <v>0.59186189889028962</v>
      </c>
      <c r="AB120" s="120">
        <f t="shared" si="56"/>
        <v>-4.40813810110971</v>
      </c>
      <c r="AC120" s="120">
        <f t="shared" si="57"/>
        <v>5.59186189889029</v>
      </c>
      <c r="AD120" s="120">
        <f t="shared" si="58"/>
        <v>-11.086180917281567</v>
      </c>
      <c r="AE120" s="120">
        <f t="shared" si="59"/>
        <v>12.269904715062147</v>
      </c>
      <c r="AF120" s="120">
        <f t="shared" si="60"/>
        <v>-3.1606371537208204</v>
      </c>
      <c r="AG120" s="120">
        <f t="shared" si="61"/>
        <v>-8.1606371537208204</v>
      </c>
      <c r="AH120" s="120">
        <f t="shared" si="62"/>
        <v>1.8393628462791796</v>
      </c>
      <c r="AI120" s="120">
        <f t="shared" si="63"/>
        <v>-14.928728054682859</v>
      </c>
      <c r="AJ120" s="120">
        <f t="shared" si="64"/>
        <v>8.6074537472412178</v>
      </c>
      <c r="AK120" s="120">
        <f t="shared" si="65"/>
        <v>-1.9591754760064231</v>
      </c>
      <c r="AL120" s="120">
        <f t="shared" si="66"/>
        <v>-6.9591754760064228</v>
      </c>
      <c r="AM120" s="120">
        <f t="shared" si="67"/>
        <v>3.0408245239935772</v>
      </c>
      <c r="AN120" s="120">
        <f t="shared" si="68"/>
        <v>-14.670305115171695</v>
      </c>
      <c r="AO120" s="120">
        <f t="shared" si="69"/>
        <v>10.751954163158848</v>
      </c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</row>
    <row r="121" spans="1:128">
      <c r="A121" s="113" t="s">
        <v>70</v>
      </c>
      <c r="B121" s="112" t="s">
        <v>98</v>
      </c>
      <c r="C121" s="226" t="s">
        <v>104</v>
      </c>
      <c r="D121" s="113">
        <v>1</v>
      </c>
      <c r="E121" s="112">
        <v>449.05900000000003</v>
      </c>
      <c r="F121" s="114">
        <f t="shared" si="50"/>
        <v>449.1</v>
      </c>
      <c r="G121" s="115">
        <v>3.0800000000000001E-2</v>
      </c>
      <c r="H121" s="115">
        <v>1.0200000000000001E-2</v>
      </c>
      <c r="I121" s="116">
        <v>4.1000000000000002E-2</v>
      </c>
      <c r="J121" s="114">
        <f t="shared" si="70"/>
        <v>91.298888106013479</v>
      </c>
      <c r="K121" s="203">
        <v>443.3</v>
      </c>
      <c r="L121" s="203">
        <v>443.3</v>
      </c>
      <c r="M121" s="204"/>
      <c r="N121" s="204"/>
      <c r="O121" s="204">
        <v>4.0899999999999999E-2</v>
      </c>
      <c r="P121" s="203">
        <v>92.3</v>
      </c>
      <c r="Q121" s="118"/>
      <c r="R121" s="118"/>
      <c r="S121" s="118">
        <f t="shared" si="73"/>
        <v>-0.24390243902439723</v>
      </c>
      <c r="T121" s="118">
        <f t="shared" si="74"/>
        <v>1.0965214525110731</v>
      </c>
      <c r="U121" s="119"/>
      <c r="V121" s="120">
        <f t="shared" si="75"/>
        <v>-3.3232229988131348</v>
      </c>
      <c r="W121" s="120">
        <f t="shared" si="51"/>
        <v>-8.3232229988131348</v>
      </c>
      <c r="X121" s="120">
        <f t="shared" si="52"/>
        <v>1.6767770011868652</v>
      </c>
      <c r="Y121" s="120">
        <f t="shared" si="53"/>
        <v>-13.600903144374373</v>
      </c>
      <c r="Z121" s="120">
        <f t="shared" si="54"/>
        <v>6.9544571467481031</v>
      </c>
      <c r="AA121" s="120">
        <f t="shared" si="55"/>
        <v>0.59186189889028962</v>
      </c>
      <c r="AB121" s="120">
        <f t="shared" si="56"/>
        <v>-4.40813810110971</v>
      </c>
      <c r="AC121" s="120">
        <f t="shared" si="57"/>
        <v>5.59186189889029</v>
      </c>
      <c r="AD121" s="120">
        <f t="shared" si="58"/>
        <v>-11.086180917281567</v>
      </c>
      <c r="AE121" s="120">
        <f t="shared" si="59"/>
        <v>12.269904715062147</v>
      </c>
      <c r="AF121" s="120">
        <f t="shared" si="60"/>
        <v>-3.1606371537208204</v>
      </c>
      <c r="AG121" s="120">
        <f t="shared" si="61"/>
        <v>-8.1606371537208204</v>
      </c>
      <c r="AH121" s="120">
        <f t="shared" si="62"/>
        <v>1.8393628462791796</v>
      </c>
      <c r="AI121" s="120">
        <f t="shared" si="63"/>
        <v>-14.928728054682859</v>
      </c>
      <c r="AJ121" s="120">
        <f t="shared" si="64"/>
        <v>8.6074537472412178</v>
      </c>
      <c r="AK121" s="120">
        <f t="shared" si="65"/>
        <v>-1.9591754760064231</v>
      </c>
      <c r="AL121" s="120">
        <f t="shared" si="66"/>
        <v>-6.9591754760064228</v>
      </c>
      <c r="AM121" s="120">
        <f t="shared" si="67"/>
        <v>3.0408245239935772</v>
      </c>
      <c r="AN121" s="120">
        <f t="shared" si="68"/>
        <v>-14.670305115171695</v>
      </c>
      <c r="AO121" s="120">
        <f t="shared" si="69"/>
        <v>10.751954163158848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</row>
    <row r="122" spans="1:128">
      <c r="A122" s="113" t="s">
        <v>70</v>
      </c>
      <c r="B122" s="112" t="s">
        <v>98</v>
      </c>
      <c r="C122" s="226" t="s">
        <v>104</v>
      </c>
      <c r="D122" s="113">
        <v>2</v>
      </c>
      <c r="E122" s="112">
        <v>449.13390000000004</v>
      </c>
      <c r="F122" s="114">
        <f t="shared" si="50"/>
        <v>449.20000000000005</v>
      </c>
      <c r="G122" s="115">
        <v>5.11E-2</v>
      </c>
      <c r="H122" s="115">
        <v>1.4999999999999999E-2</v>
      </c>
      <c r="I122" s="116">
        <v>6.6099999999999992E-2</v>
      </c>
      <c r="J122" s="114">
        <f t="shared" si="70"/>
        <v>147.16397288682819</v>
      </c>
      <c r="K122" s="205">
        <v>441.5</v>
      </c>
      <c r="L122" s="205">
        <v>441.5</v>
      </c>
      <c r="M122" s="206"/>
      <c r="N122" s="206"/>
      <c r="O122" s="206">
        <v>6.3200000000000006E-2</v>
      </c>
      <c r="P122" s="205">
        <v>143.19999999999999</v>
      </c>
      <c r="Q122" s="118"/>
      <c r="R122" s="118"/>
      <c r="S122" s="118">
        <f t="shared" si="73"/>
        <v>-4.3872919818456673</v>
      </c>
      <c r="T122" s="118">
        <f t="shared" si="74"/>
        <v>-2.6935756143771479</v>
      </c>
      <c r="U122" s="119"/>
      <c r="V122" s="120">
        <f t="shared" si="75"/>
        <v>-3.3232229988131348</v>
      </c>
      <c r="W122" s="120">
        <f t="shared" si="51"/>
        <v>-8.3232229988131348</v>
      </c>
      <c r="X122" s="120">
        <f t="shared" si="52"/>
        <v>1.6767770011868652</v>
      </c>
      <c r="Y122" s="120">
        <f t="shared" si="53"/>
        <v>-13.600903144374373</v>
      </c>
      <c r="Z122" s="120">
        <f t="shared" si="54"/>
        <v>6.9544571467481031</v>
      </c>
      <c r="AA122" s="120">
        <f t="shared" si="55"/>
        <v>0.59186189889028962</v>
      </c>
      <c r="AB122" s="120">
        <f t="shared" si="56"/>
        <v>-4.40813810110971</v>
      </c>
      <c r="AC122" s="120">
        <f t="shared" si="57"/>
        <v>5.59186189889029</v>
      </c>
      <c r="AD122" s="120">
        <f t="shared" si="58"/>
        <v>-11.086180917281567</v>
      </c>
      <c r="AE122" s="120">
        <f t="shared" si="59"/>
        <v>12.269904715062147</v>
      </c>
      <c r="AF122" s="120">
        <f t="shared" si="60"/>
        <v>-3.1606371537208204</v>
      </c>
      <c r="AG122" s="120">
        <f t="shared" si="61"/>
        <v>-8.1606371537208204</v>
      </c>
      <c r="AH122" s="120">
        <f t="shared" si="62"/>
        <v>1.8393628462791796</v>
      </c>
      <c r="AI122" s="120">
        <f t="shared" si="63"/>
        <v>-14.928728054682859</v>
      </c>
      <c r="AJ122" s="120">
        <f t="shared" si="64"/>
        <v>8.6074537472412178</v>
      </c>
      <c r="AK122" s="120">
        <f t="shared" si="65"/>
        <v>-1.9591754760064231</v>
      </c>
      <c r="AL122" s="120">
        <f t="shared" si="66"/>
        <v>-6.9591754760064228</v>
      </c>
      <c r="AM122" s="120">
        <f t="shared" si="67"/>
        <v>3.0408245239935772</v>
      </c>
      <c r="AN122" s="120">
        <f t="shared" si="68"/>
        <v>-14.670305115171695</v>
      </c>
      <c r="AO122" s="120">
        <f t="shared" si="69"/>
        <v>10.751954163158848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</row>
    <row r="123" spans="1:128">
      <c r="A123" s="113" t="s">
        <v>70</v>
      </c>
      <c r="B123" s="112" t="s">
        <v>98</v>
      </c>
      <c r="C123" s="226" t="s">
        <v>104</v>
      </c>
      <c r="D123" s="113">
        <v>3</v>
      </c>
      <c r="E123" s="112">
        <v>447.66809999999998</v>
      </c>
      <c r="F123" s="114">
        <f t="shared" si="50"/>
        <v>447.79999999999995</v>
      </c>
      <c r="G123" s="115">
        <v>0.1017</v>
      </c>
      <c r="H123" s="115">
        <v>3.0200000000000001E-2</v>
      </c>
      <c r="I123" s="116">
        <v>0.13189999999999999</v>
      </c>
      <c r="J123" s="114">
        <f t="shared" si="70"/>
        <v>294.60516809486262</v>
      </c>
      <c r="K123" s="205">
        <v>436.8</v>
      </c>
      <c r="L123" s="205">
        <v>436.8</v>
      </c>
      <c r="M123" s="206"/>
      <c r="N123" s="206"/>
      <c r="O123" s="206">
        <v>0.13150000000000001</v>
      </c>
      <c r="P123" s="205">
        <v>301.10000000000002</v>
      </c>
      <c r="Q123" s="118"/>
      <c r="R123" s="118"/>
      <c r="S123" s="118">
        <f t="shared" si="73"/>
        <v>-0.30326004548899449</v>
      </c>
      <c r="T123" s="118">
        <f t="shared" si="74"/>
        <v>2.2045885844901649</v>
      </c>
      <c r="U123" s="119"/>
      <c r="V123" s="120">
        <f t="shared" si="75"/>
        <v>-3.3232229988131348</v>
      </c>
      <c r="W123" s="120">
        <f t="shared" si="51"/>
        <v>-8.3232229988131348</v>
      </c>
      <c r="X123" s="120">
        <f t="shared" si="52"/>
        <v>1.6767770011868652</v>
      </c>
      <c r="Y123" s="120">
        <f t="shared" si="53"/>
        <v>-13.600903144374373</v>
      </c>
      <c r="Z123" s="120">
        <f t="shared" si="54"/>
        <v>6.9544571467481031</v>
      </c>
      <c r="AA123" s="120">
        <f t="shared" si="55"/>
        <v>0.59186189889028962</v>
      </c>
      <c r="AB123" s="120">
        <f t="shared" si="56"/>
        <v>-4.40813810110971</v>
      </c>
      <c r="AC123" s="120">
        <f t="shared" si="57"/>
        <v>5.59186189889029</v>
      </c>
      <c r="AD123" s="120">
        <f t="shared" si="58"/>
        <v>-11.086180917281567</v>
      </c>
      <c r="AE123" s="120">
        <f t="shared" si="59"/>
        <v>12.269904715062147</v>
      </c>
      <c r="AF123" s="120">
        <f t="shared" si="60"/>
        <v>-3.1606371537208204</v>
      </c>
      <c r="AG123" s="120">
        <f t="shared" si="61"/>
        <v>-8.1606371537208204</v>
      </c>
      <c r="AH123" s="120">
        <f t="shared" si="62"/>
        <v>1.8393628462791796</v>
      </c>
      <c r="AI123" s="120">
        <f t="shared" si="63"/>
        <v>-14.928728054682859</v>
      </c>
      <c r="AJ123" s="120">
        <f t="shared" si="64"/>
        <v>8.6074537472412178</v>
      </c>
      <c r="AK123" s="120">
        <f t="shared" si="65"/>
        <v>-1.9591754760064231</v>
      </c>
      <c r="AL123" s="120">
        <f t="shared" si="66"/>
        <v>-6.9591754760064228</v>
      </c>
      <c r="AM123" s="120">
        <f t="shared" si="67"/>
        <v>3.0408245239935772</v>
      </c>
      <c r="AN123" s="120">
        <f t="shared" si="68"/>
        <v>-14.670305115171695</v>
      </c>
      <c r="AO123" s="120">
        <f t="shared" si="69"/>
        <v>10.751954163158848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</row>
    <row r="124" spans="1:128">
      <c r="A124" s="113" t="s">
        <v>70</v>
      </c>
      <c r="B124" s="112" t="s">
        <v>98</v>
      </c>
      <c r="C124" s="226" t="s">
        <v>104</v>
      </c>
      <c r="D124" s="113">
        <v>4</v>
      </c>
      <c r="E124" s="112">
        <v>448.29259999999999</v>
      </c>
      <c r="F124" s="114">
        <f t="shared" si="50"/>
        <v>448.59999999999997</v>
      </c>
      <c r="G124" s="115">
        <v>0.25619999999999998</v>
      </c>
      <c r="H124" s="115">
        <v>5.1200000000000002E-2</v>
      </c>
      <c r="I124" s="116">
        <v>0.30740000000000001</v>
      </c>
      <c r="J124" s="114">
        <f t="shared" si="70"/>
        <v>685.53546203548274</v>
      </c>
      <c r="K124" s="205">
        <v>444.4</v>
      </c>
      <c r="L124" s="205">
        <v>444.4</v>
      </c>
      <c r="M124" s="206"/>
      <c r="N124" s="206"/>
      <c r="O124" s="206">
        <v>0.29530000000000001</v>
      </c>
      <c r="P124" s="205">
        <v>664.5</v>
      </c>
      <c r="Q124" s="118"/>
      <c r="R124" s="118"/>
      <c r="S124" s="118">
        <f t="shared" si="73"/>
        <v>-3.9362394274560826</v>
      </c>
      <c r="T124" s="118">
        <f t="shared" si="74"/>
        <v>-3.0684717568110225</v>
      </c>
      <c r="U124" s="119"/>
      <c r="V124" s="120">
        <f t="shared" si="75"/>
        <v>-3.3232229988131348</v>
      </c>
      <c r="W124" s="120">
        <f t="shared" si="51"/>
        <v>-8.3232229988131348</v>
      </c>
      <c r="X124" s="120">
        <f t="shared" si="52"/>
        <v>1.6767770011868652</v>
      </c>
      <c r="Y124" s="120">
        <f t="shared" si="53"/>
        <v>-13.600903144374373</v>
      </c>
      <c r="Z124" s="120">
        <f t="shared" si="54"/>
        <v>6.9544571467481031</v>
      </c>
      <c r="AA124" s="120">
        <f t="shared" si="55"/>
        <v>0.59186189889028962</v>
      </c>
      <c r="AB124" s="120">
        <f t="shared" si="56"/>
        <v>-4.40813810110971</v>
      </c>
      <c r="AC124" s="120">
        <f t="shared" si="57"/>
        <v>5.59186189889029</v>
      </c>
      <c r="AD124" s="120">
        <f t="shared" si="58"/>
        <v>-11.086180917281567</v>
      </c>
      <c r="AE124" s="120">
        <f t="shared" si="59"/>
        <v>12.269904715062147</v>
      </c>
      <c r="AF124" s="120">
        <f t="shared" si="60"/>
        <v>-3.1606371537208204</v>
      </c>
      <c r="AG124" s="120">
        <f t="shared" si="61"/>
        <v>-8.1606371537208204</v>
      </c>
      <c r="AH124" s="120">
        <f t="shared" si="62"/>
        <v>1.8393628462791796</v>
      </c>
      <c r="AI124" s="120">
        <f t="shared" si="63"/>
        <v>-14.928728054682859</v>
      </c>
      <c r="AJ124" s="120">
        <f t="shared" si="64"/>
        <v>8.6074537472412178</v>
      </c>
      <c r="AK124" s="120">
        <f t="shared" si="65"/>
        <v>-1.9591754760064231</v>
      </c>
      <c r="AL124" s="120">
        <f t="shared" si="66"/>
        <v>-6.9591754760064228</v>
      </c>
      <c r="AM124" s="120">
        <f t="shared" si="67"/>
        <v>3.0408245239935772</v>
      </c>
      <c r="AN124" s="120">
        <f t="shared" si="68"/>
        <v>-14.670305115171695</v>
      </c>
      <c r="AO124" s="120">
        <f t="shared" si="69"/>
        <v>10.751954163158848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</row>
    <row r="125" spans="1:128">
      <c r="A125" s="113" t="s">
        <v>70</v>
      </c>
      <c r="B125" s="112" t="s">
        <v>98</v>
      </c>
      <c r="C125" s="226" t="s">
        <v>104</v>
      </c>
      <c r="D125" s="113">
        <v>5</v>
      </c>
      <c r="E125" s="112">
        <v>448.47049999999996</v>
      </c>
      <c r="F125" s="114">
        <f t="shared" si="50"/>
        <v>449.09999999999991</v>
      </c>
      <c r="G125" s="115">
        <v>0.50439999999999996</v>
      </c>
      <c r="H125" s="115">
        <v>0.12509999999999999</v>
      </c>
      <c r="I125" s="116">
        <v>0.62949999999999995</v>
      </c>
      <c r="J125" s="114">
        <f t="shared" si="70"/>
        <v>1402.9166414181714</v>
      </c>
      <c r="K125" s="205">
        <v>444.2</v>
      </c>
      <c r="L125" s="205">
        <v>444.2</v>
      </c>
      <c r="M125" s="206"/>
      <c r="N125" s="206"/>
      <c r="O125" s="206">
        <v>0.62329999999999997</v>
      </c>
      <c r="P125" s="205">
        <v>1403.2</v>
      </c>
      <c r="Q125" s="118"/>
      <c r="R125" s="118"/>
      <c r="S125" s="118">
        <f t="shared" si="73"/>
        <v>-0.98490865766481073</v>
      </c>
      <c r="T125" s="118">
        <f t="shared" si="74"/>
        <v>2.0197820274071278E-2</v>
      </c>
      <c r="U125" s="119"/>
      <c r="V125" s="120">
        <f t="shared" si="75"/>
        <v>-3.3232229988131348</v>
      </c>
      <c r="W125" s="120">
        <f t="shared" si="51"/>
        <v>-8.3232229988131348</v>
      </c>
      <c r="X125" s="120">
        <f t="shared" si="52"/>
        <v>1.6767770011868652</v>
      </c>
      <c r="Y125" s="120">
        <f t="shared" si="53"/>
        <v>-13.600903144374373</v>
      </c>
      <c r="Z125" s="120">
        <f t="shared" si="54"/>
        <v>6.9544571467481031</v>
      </c>
      <c r="AA125" s="120">
        <f t="shared" si="55"/>
        <v>0.59186189889028962</v>
      </c>
      <c r="AB125" s="120">
        <f t="shared" si="56"/>
        <v>-4.40813810110971</v>
      </c>
      <c r="AC125" s="120">
        <f t="shared" si="57"/>
        <v>5.59186189889029</v>
      </c>
      <c r="AD125" s="120">
        <f t="shared" si="58"/>
        <v>-11.086180917281567</v>
      </c>
      <c r="AE125" s="120">
        <f t="shared" si="59"/>
        <v>12.269904715062147</v>
      </c>
      <c r="AF125" s="120">
        <f t="shared" si="60"/>
        <v>-3.1606371537208204</v>
      </c>
      <c r="AG125" s="120">
        <f t="shared" si="61"/>
        <v>-8.1606371537208204</v>
      </c>
      <c r="AH125" s="120">
        <f t="shared" si="62"/>
        <v>1.8393628462791796</v>
      </c>
      <c r="AI125" s="120">
        <f t="shared" si="63"/>
        <v>-14.928728054682859</v>
      </c>
      <c r="AJ125" s="120">
        <f t="shared" si="64"/>
        <v>8.6074537472412178</v>
      </c>
      <c r="AK125" s="120">
        <f t="shared" si="65"/>
        <v>-1.9591754760064231</v>
      </c>
      <c r="AL125" s="120">
        <f t="shared" si="66"/>
        <v>-6.9591754760064228</v>
      </c>
      <c r="AM125" s="120">
        <f t="shared" si="67"/>
        <v>3.0408245239935772</v>
      </c>
      <c r="AN125" s="120">
        <f t="shared" si="68"/>
        <v>-14.670305115171695</v>
      </c>
      <c r="AO125" s="120">
        <f t="shared" si="69"/>
        <v>10.751954163158848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</row>
    <row r="126" spans="1:128">
      <c r="A126" s="113" t="s">
        <v>70</v>
      </c>
      <c r="B126" s="112" t="s">
        <v>98</v>
      </c>
      <c r="C126" s="226" t="s">
        <v>104</v>
      </c>
      <c r="D126" s="113">
        <v>6</v>
      </c>
      <c r="E126" s="112">
        <v>447.38790000000006</v>
      </c>
      <c r="F126" s="114">
        <f t="shared" si="50"/>
        <v>448.30000000000007</v>
      </c>
      <c r="G126" s="115">
        <v>0.75639999999999996</v>
      </c>
      <c r="H126" s="115">
        <v>0.15570000000000001</v>
      </c>
      <c r="I126" s="116">
        <v>0.91209999999999991</v>
      </c>
      <c r="J126" s="114">
        <f t="shared" si="70"/>
        <v>2037.1556890503496</v>
      </c>
      <c r="K126" s="230">
        <v>422.4</v>
      </c>
      <c r="L126" s="230">
        <v>422.4</v>
      </c>
      <c r="M126" s="231"/>
      <c r="N126" s="231"/>
      <c r="O126" s="231">
        <v>0.89149999999999996</v>
      </c>
      <c r="P126" s="230">
        <v>2110.6</v>
      </c>
      <c r="Q126" s="118"/>
      <c r="R126" s="118"/>
      <c r="S126" s="118">
        <f t="shared" si="73"/>
        <v>-2.2585242846179097</v>
      </c>
      <c r="T126" s="118">
        <f t="shared" si="74"/>
        <v>3.6052379965071548</v>
      </c>
      <c r="U126" s="119"/>
      <c r="V126" s="120">
        <f t="shared" si="75"/>
        <v>-3.3232229988131348</v>
      </c>
      <c r="W126" s="120">
        <f t="shared" si="51"/>
        <v>-8.3232229988131348</v>
      </c>
      <c r="X126" s="120">
        <f t="shared" si="52"/>
        <v>1.6767770011868652</v>
      </c>
      <c r="Y126" s="120">
        <f t="shared" si="53"/>
        <v>-13.600903144374373</v>
      </c>
      <c r="Z126" s="120">
        <f t="shared" si="54"/>
        <v>6.9544571467481031</v>
      </c>
      <c r="AA126" s="120">
        <f t="shared" si="55"/>
        <v>0.59186189889028962</v>
      </c>
      <c r="AB126" s="120">
        <f t="shared" si="56"/>
        <v>-4.40813810110971</v>
      </c>
      <c r="AC126" s="120">
        <f t="shared" si="57"/>
        <v>5.59186189889029</v>
      </c>
      <c r="AD126" s="120">
        <f t="shared" si="58"/>
        <v>-11.086180917281567</v>
      </c>
      <c r="AE126" s="120">
        <f t="shared" si="59"/>
        <v>12.269904715062147</v>
      </c>
      <c r="AF126" s="120">
        <f t="shared" si="60"/>
        <v>-3.1606371537208204</v>
      </c>
      <c r="AG126" s="120">
        <f t="shared" si="61"/>
        <v>-8.1606371537208204</v>
      </c>
      <c r="AH126" s="120">
        <f t="shared" si="62"/>
        <v>1.8393628462791796</v>
      </c>
      <c r="AI126" s="120">
        <f t="shared" si="63"/>
        <v>-14.928728054682859</v>
      </c>
      <c r="AJ126" s="120">
        <f t="shared" si="64"/>
        <v>8.6074537472412178</v>
      </c>
      <c r="AK126" s="120">
        <f t="shared" si="65"/>
        <v>-1.9591754760064231</v>
      </c>
      <c r="AL126" s="120">
        <f t="shared" si="66"/>
        <v>-6.9591754760064228</v>
      </c>
      <c r="AM126" s="120">
        <f t="shared" si="67"/>
        <v>3.0408245239935772</v>
      </c>
      <c r="AN126" s="120">
        <f t="shared" si="68"/>
        <v>-14.670305115171695</v>
      </c>
      <c r="AO126" s="120">
        <f t="shared" si="69"/>
        <v>10.751954163158848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</row>
    <row r="127" spans="1:128">
      <c r="A127" s="113" t="s">
        <v>70</v>
      </c>
      <c r="B127" s="112" t="s">
        <v>98</v>
      </c>
      <c r="C127" s="226" t="s">
        <v>104</v>
      </c>
      <c r="D127" s="113">
        <v>7</v>
      </c>
      <c r="E127" s="112">
        <v>448.27980000000002</v>
      </c>
      <c r="F127" s="114">
        <f t="shared" si="50"/>
        <v>450.2</v>
      </c>
      <c r="G127" s="115">
        <v>1.5164</v>
      </c>
      <c r="H127" s="115">
        <v>0.40379999999999999</v>
      </c>
      <c r="I127" s="116">
        <v>1.9201999999999999</v>
      </c>
      <c r="J127" s="114">
        <f t="shared" si="70"/>
        <v>4276.572475571591</v>
      </c>
      <c r="K127" s="205">
        <v>445.2</v>
      </c>
      <c r="L127" s="205">
        <v>445.2</v>
      </c>
      <c r="M127" s="206"/>
      <c r="N127" s="206"/>
      <c r="O127" s="206">
        <v>1.9120999999999999</v>
      </c>
      <c r="P127" s="205">
        <v>4294.8999999999996</v>
      </c>
      <c r="Q127" s="118"/>
      <c r="R127" s="118"/>
      <c r="S127" s="118">
        <f t="shared" si="73"/>
        <v>-0.4218310592646598</v>
      </c>
      <c r="T127" s="118">
        <f t="shared" si="74"/>
        <v>0.42855638558911741</v>
      </c>
      <c r="U127" s="119"/>
      <c r="V127" s="120">
        <f t="shared" si="75"/>
        <v>-3.3232229988131348</v>
      </c>
      <c r="W127" s="120">
        <f t="shared" si="51"/>
        <v>-8.3232229988131348</v>
      </c>
      <c r="X127" s="120">
        <f t="shared" si="52"/>
        <v>1.6767770011868652</v>
      </c>
      <c r="Y127" s="120">
        <f t="shared" si="53"/>
        <v>-13.600903144374373</v>
      </c>
      <c r="Z127" s="120">
        <f t="shared" si="54"/>
        <v>6.9544571467481031</v>
      </c>
      <c r="AA127" s="120">
        <f t="shared" si="55"/>
        <v>0.59186189889028962</v>
      </c>
      <c r="AB127" s="120">
        <f t="shared" si="56"/>
        <v>-4.40813810110971</v>
      </c>
      <c r="AC127" s="120">
        <f t="shared" si="57"/>
        <v>5.59186189889029</v>
      </c>
      <c r="AD127" s="120">
        <f t="shared" si="58"/>
        <v>-11.086180917281567</v>
      </c>
      <c r="AE127" s="120">
        <f t="shared" si="59"/>
        <v>12.269904715062147</v>
      </c>
      <c r="AF127" s="120">
        <f t="shared" si="60"/>
        <v>-3.1606371537208204</v>
      </c>
      <c r="AG127" s="120">
        <f t="shared" si="61"/>
        <v>-8.1606371537208204</v>
      </c>
      <c r="AH127" s="120">
        <f t="shared" si="62"/>
        <v>1.8393628462791796</v>
      </c>
      <c r="AI127" s="120">
        <f t="shared" si="63"/>
        <v>-14.928728054682859</v>
      </c>
      <c r="AJ127" s="120">
        <f t="shared" si="64"/>
        <v>8.6074537472412178</v>
      </c>
      <c r="AK127" s="120">
        <f t="shared" si="65"/>
        <v>-1.9591754760064231</v>
      </c>
      <c r="AL127" s="120">
        <f t="shared" si="66"/>
        <v>-6.9591754760064228</v>
      </c>
      <c r="AM127" s="120">
        <f t="shared" si="67"/>
        <v>3.0408245239935772</v>
      </c>
      <c r="AN127" s="120">
        <f t="shared" si="68"/>
        <v>-14.670305115171695</v>
      </c>
      <c r="AO127" s="120">
        <f t="shared" si="69"/>
        <v>10.751954163158848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</row>
    <row r="128" spans="1:128">
      <c r="A128" s="113" t="s">
        <v>70</v>
      </c>
      <c r="B128" s="112" t="s">
        <v>98</v>
      </c>
      <c r="C128" s="226" t="s">
        <v>104</v>
      </c>
      <c r="D128" s="113">
        <v>8</v>
      </c>
      <c r="E128" s="112">
        <v>447.99459999999999</v>
      </c>
      <c r="F128" s="114">
        <f t="shared" si="50"/>
        <v>450.5</v>
      </c>
      <c r="G128" s="115">
        <v>1.9999</v>
      </c>
      <c r="H128" s="115">
        <v>0.50549999999999995</v>
      </c>
      <c r="I128" s="116">
        <v>2.5053999999999998</v>
      </c>
      <c r="J128" s="114">
        <f t="shared" si="70"/>
        <v>5580.7003094754518</v>
      </c>
      <c r="K128" s="205">
        <v>445.7</v>
      </c>
      <c r="L128" s="205">
        <v>445.7</v>
      </c>
      <c r="M128" s="206"/>
      <c r="N128" s="206"/>
      <c r="O128" s="206">
        <v>2.5264000000000002</v>
      </c>
      <c r="P128" s="205">
        <v>5668.4</v>
      </c>
      <c r="Q128" s="118"/>
      <c r="R128" s="118"/>
      <c r="S128" s="118">
        <f t="shared" si="73"/>
        <v>0.83818951065699498</v>
      </c>
      <c r="T128" s="118">
        <f t="shared" si="74"/>
        <v>1.5714818152059304</v>
      </c>
      <c r="U128" s="119"/>
      <c r="V128" s="120">
        <f t="shared" si="75"/>
        <v>-3.3232229988131348</v>
      </c>
      <c r="W128" s="120">
        <f t="shared" si="51"/>
        <v>-8.3232229988131348</v>
      </c>
      <c r="X128" s="120">
        <f t="shared" si="52"/>
        <v>1.6767770011868652</v>
      </c>
      <c r="Y128" s="120">
        <f t="shared" si="53"/>
        <v>-13.600903144374373</v>
      </c>
      <c r="Z128" s="120">
        <f t="shared" si="54"/>
        <v>6.9544571467481031</v>
      </c>
      <c r="AA128" s="120">
        <f t="shared" si="55"/>
        <v>0.59186189889028962</v>
      </c>
      <c r="AB128" s="120">
        <f t="shared" si="56"/>
        <v>-4.40813810110971</v>
      </c>
      <c r="AC128" s="120">
        <f t="shared" si="57"/>
        <v>5.59186189889029</v>
      </c>
      <c r="AD128" s="120">
        <f t="shared" si="58"/>
        <v>-11.086180917281567</v>
      </c>
      <c r="AE128" s="120">
        <f t="shared" si="59"/>
        <v>12.269904715062147</v>
      </c>
      <c r="AF128" s="120">
        <f t="shared" si="60"/>
        <v>-3.1606371537208204</v>
      </c>
      <c r="AG128" s="120">
        <f t="shared" si="61"/>
        <v>-8.1606371537208204</v>
      </c>
      <c r="AH128" s="120">
        <f t="shared" si="62"/>
        <v>1.8393628462791796</v>
      </c>
      <c r="AI128" s="120">
        <f t="shared" si="63"/>
        <v>-14.928728054682859</v>
      </c>
      <c r="AJ128" s="120">
        <f t="shared" si="64"/>
        <v>8.6074537472412178</v>
      </c>
      <c r="AK128" s="120">
        <f t="shared" si="65"/>
        <v>-1.9591754760064231</v>
      </c>
      <c r="AL128" s="120">
        <f t="shared" si="66"/>
        <v>-6.9591754760064228</v>
      </c>
      <c r="AM128" s="120">
        <f t="shared" si="67"/>
        <v>3.0408245239935772</v>
      </c>
      <c r="AN128" s="120">
        <f t="shared" si="68"/>
        <v>-14.670305115171695</v>
      </c>
      <c r="AO128" s="120">
        <f t="shared" si="69"/>
        <v>10.751954163158848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</row>
    <row r="129" spans="1:128">
      <c r="A129" s="113" t="s">
        <v>70</v>
      </c>
      <c r="B129" s="112" t="s">
        <v>98</v>
      </c>
      <c r="C129" s="226" t="s">
        <v>104</v>
      </c>
      <c r="D129" s="113">
        <v>9</v>
      </c>
      <c r="E129" s="112">
        <v>448.25049999999999</v>
      </c>
      <c r="F129" s="114">
        <f t="shared" si="50"/>
        <v>451.5</v>
      </c>
      <c r="G129" s="115">
        <v>2.4998999999999998</v>
      </c>
      <c r="H129" s="115">
        <v>0.74960000000000004</v>
      </c>
      <c r="I129" s="116">
        <v>3.2494999999999998</v>
      </c>
      <c r="J129" s="114">
        <f t="shared" si="70"/>
        <v>7229.517014469986</v>
      </c>
      <c r="K129" s="205">
        <v>446.4</v>
      </c>
      <c r="L129" s="205">
        <v>446.4</v>
      </c>
      <c r="M129" s="206"/>
      <c r="N129" s="206"/>
      <c r="O129" s="206">
        <v>3.2713000000000001</v>
      </c>
      <c r="P129" s="205">
        <v>7328.2</v>
      </c>
      <c r="Q129" s="118"/>
      <c r="R129" s="118"/>
      <c r="S129" s="118">
        <f t="shared" si="73"/>
        <v>0.67087244191414885</v>
      </c>
      <c r="T129" s="118">
        <f t="shared" si="74"/>
        <v>1.3650010828178203</v>
      </c>
      <c r="U129" s="119"/>
      <c r="V129" s="120">
        <f t="shared" si="75"/>
        <v>-3.3232229988131348</v>
      </c>
      <c r="W129" s="120">
        <f t="shared" si="51"/>
        <v>-8.3232229988131348</v>
      </c>
      <c r="X129" s="120">
        <f t="shared" si="52"/>
        <v>1.6767770011868652</v>
      </c>
      <c r="Y129" s="120">
        <f t="shared" si="53"/>
        <v>-13.600903144374373</v>
      </c>
      <c r="Z129" s="120">
        <f t="shared" si="54"/>
        <v>6.9544571467481031</v>
      </c>
      <c r="AA129" s="120">
        <f t="shared" si="55"/>
        <v>0.59186189889028962</v>
      </c>
      <c r="AB129" s="120">
        <f t="shared" si="56"/>
        <v>-4.40813810110971</v>
      </c>
      <c r="AC129" s="120">
        <f t="shared" si="57"/>
        <v>5.59186189889029</v>
      </c>
      <c r="AD129" s="120">
        <f t="shared" si="58"/>
        <v>-11.086180917281567</v>
      </c>
      <c r="AE129" s="120">
        <f t="shared" si="59"/>
        <v>12.269904715062147</v>
      </c>
      <c r="AF129" s="120">
        <f t="shared" si="60"/>
        <v>-3.1606371537208204</v>
      </c>
      <c r="AG129" s="120">
        <f t="shared" si="61"/>
        <v>-8.1606371537208204</v>
      </c>
      <c r="AH129" s="120">
        <f t="shared" si="62"/>
        <v>1.8393628462791796</v>
      </c>
      <c r="AI129" s="120">
        <f t="shared" si="63"/>
        <v>-14.928728054682859</v>
      </c>
      <c r="AJ129" s="120">
        <f t="shared" si="64"/>
        <v>8.6074537472412178</v>
      </c>
      <c r="AK129" s="120">
        <f t="shared" si="65"/>
        <v>-1.9591754760064231</v>
      </c>
      <c r="AL129" s="120">
        <f t="shared" si="66"/>
        <v>-6.9591754760064228</v>
      </c>
      <c r="AM129" s="120">
        <f t="shared" si="67"/>
        <v>3.0408245239935772</v>
      </c>
      <c r="AN129" s="120">
        <f t="shared" si="68"/>
        <v>-14.670305115171695</v>
      </c>
      <c r="AO129" s="120">
        <f t="shared" si="69"/>
        <v>10.751954163158848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</row>
    <row r="130" spans="1:128">
      <c r="A130" s="113" t="s">
        <v>32</v>
      </c>
      <c r="B130" s="112" t="s">
        <v>99</v>
      </c>
      <c r="C130" s="226" t="s">
        <v>145</v>
      </c>
      <c r="D130" s="113">
        <v>1</v>
      </c>
      <c r="E130" s="112">
        <v>448.35719999999998</v>
      </c>
      <c r="F130" s="114">
        <f t="shared" si="50"/>
        <v>448.4</v>
      </c>
      <c r="G130" s="115">
        <v>3.3099999999999997E-2</v>
      </c>
      <c r="H130" s="115">
        <v>9.7000000000000003E-3</v>
      </c>
      <c r="I130" s="116">
        <v>4.2799999999999998E-2</v>
      </c>
      <c r="J130" s="114">
        <f t="shared" si="70"/>
        <v>95.456163591241634</v>
      </c>
      <c r="K130" s="207">
        <v>500</v>
      </c>
      <c r="L130" s="207">
        <v>443.45</v>
      </c>
      <c r="M130" s="208"/>
      <c r="N130" s="208"/>
      <c r="O130" s="208">
        <v>4.0899999999999999E-2</v>
      </c>
      <c r="P130" s="209">
        <v>92.23</v>
      </c>
      <c r="Q130" s="118"/>
      <c r="R130" s="118"/>
      <c r="S130" s="118">
        <f t="shared" si="73"/>
        <v>-4.4392523364485958</v>
      </c>
      <c r="T130" s="118">
        <f t="shared" si="74"/>
        <v>-3.3797331359937863</v>
      </c>
      <c r="U130" s="119"/>
      <c r="V130" s="120">
        <f t="shared" si="75"/>
        <v>-3.3232229988131348</v>
      </c>
      <c r="W130" s="120">
        <f t="shared" si="51"/>
        <v>-8.3232229988131348</v>
      </c>
      <c r="X130" s="120">
        <f t="shared" si="52"/>
        <v>1.6767770011868652</v>
      </c>
      <c r="Y130" s="120">
        <f t="shared" si="53"/>
        <v>-13.600903144374373</v>
      </c>
      <c r="Z130" s="120">
        <f t="shared" si="54"/>
        <v>6.9544571467481031</v>
      </c>
      <c r="AA130" s="120">
        <f t="shared" si="55"/>
        <v>0.59186189889028962</v>
      </c>
      <c r="AB130" s="120">
        <f t="shared" si="56"/>
        <v>-4.40813810110971</v>
      </c>
      <c r="AC130" s="120">
        <f t="shared" si="57"/>
        <v>5.59186189889029</v>
      </c>
      <c r="AD130" s="120">
        <f t="shared" si="58"/>
        <v>-11.086180917281567</v>
      </c>
      <c r="AE130" s="120">
        <f t="shared" si="59"/>
        <v>12.269904715062147</v>
      </c>
      <c r="AF130" s="120">
        <f t="shared" si="60"/>
        <v>-3.1606371537208204</v>
      </c>
      <c r="AG130" s="120">
        <f t="shared" si="61"/>
        <v>-8.1606371537208204</v>
      </c>
      <c r="AH130" s="120">
        <f t="shared" si="62"/>
        <v>1.8393628462791796</v>
      </c>
      <c r="AI130" s="120">
        <f t="shared" si="63"/>
        <v>-14.928728054682859</v>
      </c>
      <c r="AJ130" s="120">
        <f t="shared" si="64"/>
        <v>8.6074537472412178</v>
      </c>
      <c r="AK130" s="120">
        <f t="shared" si="65"/>
        <v>-1.9591754760064231</v>
      </c>
      <c r="AL130" s="120">
        <f t="shared" si="66"/>
        <v>-6.9591754760064228</v>
      </c>
      <c r="AM130" s="120">
        <f t="shared" si="67"/>
        <v>3.0408245239935772</v>
      </c>
      <c r="AN130" s="120">
        <f t="shared" si="68"/>
        <v>-14.670305115171695</v>
      </c>
      <c r="AO130" s="120">
        <f t="shared" si="69"/>
        <v>10.751954163158848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</row>
    <row r="131" spans="1:128">
      <c r="A131" s="113" t="s">
        <v>32</v>
      </c>
      <c r="B131" s="112" t="s">
        <v>99</v>
      </c>
      <c r="C131" s="226" t="s">
        <v>145</v>
      </c>
      <c r="D131" s="113">
        <v>2</v>
      </c>
      <c r="E131" s="112">
        <v>448.03112000000004</v>
      </c>
      <c r="F131" s="114">
        <f t="shared" si="50"/>
        <v>448.1</v>
      </c>
      <c r="G131" s="115">
        <v>5.3199999999999997E-2</v>
      </c>
      <c r="H131" s="115">
        <v>1.5679999999999999E-2</v>
      </c>
      <c r="I131" s="116">
        <v>6.8879999999999997E-2</v>
      </c>
      <c r="J131" s="114">
        <f t="shared" si="70"/>
        <v>153.73040160262462</v>
      </c>
      <c r="K131" s="210">
        <v>500</v>
      </c>
      <c r="L131" s="210">
        <v>443.8</v>
      </c>
      <c r="M131" s="211"/>
      <c r="N131" s="211"/>
      <c r="O131" s="211">
        <v>6.3200000000000006E-2</v>
      </c>
      <c r="P131" s="212">
        <v>142.41</v>
      </c>
      <c r="Q131" s="118"/>
      <c r="R131" s="118"/>
      <c r="S131" s="118">
        <f t="shared" si="73"/>
        <v>-8.2462253193960375</v>
      </c>
      <c r="T131" s="118">
        <f t="shared" si="74"/>
        <v>-7.363801489237348</v>
      </c>
      <c r="U131" s="119"/>
      <c r="V131" s="120">
        <f t="shared" si="75"/>
        <v>-3.3232229988131348</v>
      </c>
      <c r="W131" s="120">
        <f t="shared" si="51"/>
        <v>-8.3232229988131348</v>
      </c>
      <c r="X131" s="120">
        <f t="shared" si="52"/>
        <v>1.6767770011868652</v>
      </c>
      <c r="Y131" s="120">
        <f t="shared" si="53"/>
        <v>-13.600903144374373</v>
      </c>
      <c r="Z131" s="120">
        <f t="shared" si="54"/>
        <v>6.9544571467481031</v>
      </c>
      <c r="AA131" s="120">
        <f t="shared" si="55"/>
        <v>0.59186189889028962</v>
      </c>
      <c r="AB131" s="120">
        <f t="shared" si="56"/>
        <v>-4.40813810110971</v>
      </c>
      <c r="AC131" s="120">
        <f t="shared" si="57"/>
        <v>5.59186189889029</v>
      </c>
      <c r="AD131" s="120">
        <f t="shared" si="58"/>
        <v>-11.086180917281567</v>
      </c>
      <c r="AE131" s="120">
        <f t="shared" si="59"/>
        <v>12.269904715062147</v>
      </c>
      <c r="AF131" s="120">
        <f t="shared" si="60"/>
        <v>-3.1606371537208204</v>
      </c>
      <c r="AG131" s="120">
        <f t="shared" si="61"/>
        <v>-8.1606371537208204</v>
      </c>
      <c r="AH131" s="120">
        <f t="shared" si="62"/>
        <v>1.8393628462791796</v>
      </c>
      <c r="AI131" s="120">
        <f t="shared" si="63"/>
        <v>-14.928728054682859</v>
      </c>
      <c r="AJ131" s="120">
        <f t="shared" si="64"/>
        <v>8.6074537472412178</v>
      </c>
      <c r="AK131" s="120">
        <f t="shared" si="65"/>
        <v>-1.9591754760064231</v>
      </c>
      <c r="AL131" s="120">
        <f t="shared" si="66"/>
        <v>-6.9591754760064228</v>
      </c>
      <c r="AM131" s="120">
        <f t="shared" si="67"/>
        <v>3.0408245239935772</v>
      </c>
      <c r="AN131" s="120">
        <f t="shared" si="68"/>
        <v>-14.670305115171695</v>
      </c>
      <c r="AO131" s="120">
        <f t="shared" si="69"/>
        <v>10.751954163158848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</row>
    <row r="132" spans="1:128">
      <c r="A132" s="113" t="s">
        <v>32</v>
      </c>
      <c r="B132" s="112" t="s">
        <v>99</v>
      </c>
      <c r="C132" s="226" t="s">
        <v>145</v>
      </c>
      <c r="D132" s="113">
        <v>3</v>
      </c>
      <c r="E132" s="112">
        <v>448.9502</v>
      </c>
      <c r="F132" s="114">
        <f t="shared" ref="F132:F165" si="76">E132+G132+H132</f>
        <v>449.1</v>
      </c>
      <c r="G132" s="115">
        <v>0.1202</v>
      </c>
      <c r="H132" s="115">
        <v>2.9600000000000001E-2</v>
      </c>
      <c r="I132" s="116">
        <v>0.14979999999999999</v>
      </c>
      <c r="J132" s="114">
        <f t="shared" si="70"/>
        <v>333.62528843005418</v>
      </c>
      <c r="K132" s="207">
        <v>500</v>
      </c>
      <c r="L132" s="210">
        <v>442.53999999999996</v>
      </c>
      <c r="M132" s="211"/>
      <c r="N132" s="211"/>
      <c r="O132" s="211">
        <v>0.12640000000000001</v>
      </c>
      <c r="P132" s="212">
        <v>285.62</v>
      </c>
      <c r="Q132" s="118"/>
      <c r="R132" s="118"/>
      <c r="S132" s="118">
        <f t="shared" si="73"/>
        <v>-15.620827770360465</v>
      </c>
      <c r="T132" s="118">
        <f t="shared" si="74"/>
        <v>-14.388983717617279</v>
      </c>
      <c r="U132" s="119"/>
      <c r="V132" s="120">
        <f t="shared" si="75"/>
        <v>-3.3232229988131348</v>
      </c>
      <c r="W132" s="120">
        <f t="shared" ref="W132:W145" si="77">$Q$167-5</f>
        <v>-8.3232229988131348</v>
      </c>
      <c r="X132" s="120">
        <f t="shared" ref="X132:X145" si="78">$Q$167+5</f>
        <v>1.6767770011868652</v>
      </c>
      <c r="Y132" s="120">
        <f t="shared" ref="Y132:Y145" si="79">($Q$167-(3*$Q$170))</f>
        <v>-13.600903144374373</v>
      </c>
      <c r="Z132" s="120">
        <f t="shared" ref="Z132:Z145" si="80">($Q$167+(3*$Q$170))</f>
        <v>6.9544571467481031</v>
      </c>
      <c r="AA132" s="120">
        <f t="shared" ref="AA132:AA145" si="81">$R$167</f>
        <v>0.59186189889028962</v>
      </c>
      <c r="AB132" s="120">
        <f t="shared" ref="AB132:AB145" si="82">$R$167-5</f>
        <v>-4.40813810110971</v>
      </c>
      <c r="AC132" s="120">
        <f t="shared" ref="AC132:AC145" si="83">$R$167+5</f>
        <v>5.59186189889029</v>
      </c>
      <c r="AD132" s="120">
        <f t="shared" ref="AD132:AD145" si="84">($R$167-(3*$R$170))</f>
        <v>-11.086180917281567</v>
      </c>
      <c r="AE132" s="120">
        <f t="shared" ref="AE132:AE145" si="85">($R$167+(3*$R$170))</f>
        <v>12.269904715062147</v>
      </c>
      <c r="AF132" s="120">
        <f t="shared" ref="AF132:AF145" si="86">$S$167</f>
        <v>-3.1606371537208204</v>
      </c>
      <c r="AG132" s="120">
        <f t="shared" ref="AG132:AG145" si="87">$S$167-5</f>
        <v>-8.1606371537208204</v>
      </c>
      <c r="AH132" s="120">
        <f t="shared" ref="AH132:AH145" si="88">$S$167+5</f>
        <v>1.8393628462791796</v>
      </c>
      <c r="AI132" s="120">
        <f t="shared" ref="AI132:AI145" si="89">($S$167-(3*$S$170))</f>
        <v>-14.928728054682859</v>
      </c>
      <c r="AJ132" s="120">
        <f t="shared" ref="AJ132:AJ145" si="90">($S$167+(3*$S$170))</f>
        <v>8.6074537472412178</v>
      </c>
      <c r="AK132" s="120">
        <f t="shared" ref="AK132:AK145" si="91">$T$167</f>
        <v>-1.9591754760064231</v>
      </c>
      <c r="AL132" s="120">
        <f t="shared" ref="AL132:AL145" si="92">$T$167-5</f>
        <v>-6.9591754760064228</v>
      </c>
      <c r="AM132" s="120">
        <f t="shared" ref="AM132:AM145" si="93">$T$167+5</f>
        <v>3.0408245239935772</v>
      </c>
      <c r="AN132" s="120">
        <f t="shared" ref="AN132:AN145" si="94">($T$167-(3*$T$170))</f>
        <v>-14.670305115171695</v>
      </c>
      <c r="AO132" s="120">
        <f t="shared" ref="AO132:AO145" si="95">($T$167+(3*$T$170))</f>
        <v>10.751954163158848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</row>
    <row r="133" spans="1:128">
      <c r="A133" s="113" t="s">
        <v>32</v>
      </c>
      <c r="B133" s="112" t="s">
        <v>99</v>
      </c>
      <c r="C133" s="226" t="s">
        <v>145</v>
      </c>
      <c r="D133" s="113">
        <v>4</v>
      </c>
      <c r="E133" s="112">
        <v>448.49229999999994</v>
      </c>
      <c r="F133" s="114">
        <f t="shared" si="76"/>
        <v>448.79999999999995</v>
      </c>
      <c r="G133" s="115">
        <v>0.25669999999999998</v>
      </c>
      <c r="H133" s="115">
        <v>5.0999999999999997E-2</v>
      </c>
      <c r="I133" s="116">
        <v>0.30769999999999997</v>
      </c>
      <c r="J133" s="114">
        <f t="shared" ref="J133:J165" si="96">(1.6061/(1.6061-(I133/F133)))*(I133/F133)*1000000</f>
        <v>685.89885458630272</v>
      </c>
      <c r="K133" s="210">
        <v>500</v>
      </c>
      <c r="L133" s="210">
        <v>444.05</v>
      </c>
      <c r="M133" s="211"/>
      <c r="N133" s="211"/>
      <c r="O133" s="211">
        <v>0.29599999999999999</v>
      </c>
      <c r="P133" s="212">
        <v>666.59</v>
      </c>
      <c r="Q133" s="118"/>
      <c r="R133" s="118"/>
      <c r="S133" s="118">
        <f t="shared" ref="S133:S165" si="97">((O133-I133)/I133)*100</f>
        <v>-3.8024049398764999</v>
      </c>
      <c r="T133" s="118">
        <f t="shared" ref="T133:T165" si="98">((P133-J133)/J133)*100</f>
        <v>-2.8151169020319688</v>
      </c>
      <c r="U133" s="119"/>
      <c r="V133" s="120">
        <f t="shared" si="75"/>
        <v>-3.3232229988131348</v>
      </c>
      <c r="W133" s="120">
        <f t="shared" si="77"/>
        <v>-8.3232229988131348</v>
      </c>
      <c r="X133" s="120">
        <f t="shared" si="78"/>
        <v>1.6767770011868652</v>
      </c>
      <c r="Y133" s="120">
        <f t="shared" si="79"/>
        <v>-13.600903144374373</v>
      </c>
      <c r="Z133" s="120">
        <f t="shared" si="80"/>
        <v>6.9544571467481031</v>
      </c>
      <c r="AA133" s="120">
        <f t="shared" si="81"/>
        <v>0.59186189889028962</v>
      </c>
      <c r="AB133" s="120">
        <f t="shared" si="82"/>
        <v>-4.40813810110971</v>
      </c>
      <c r="AC133" s="120">
        <f t="shared" si="83"/>
        <v>5.59186189889029</v>
      </c>
      <c r="AD133" s="120">
        <f t="shared" si="84"/>
        <v>-11.086180917281567</v>
      </c>
      <c r="AE133" s="120">
        <f t="shared" si="85"/>
        <v>12.269904715062147</v>
      </c>
      <c r="AF133" s="120">
        <f t="shared" si="86"/>
        <v>-3.1606371537208204</v>
      </c>
      <c r="AG133" s="120">
        <f t="shared" si="87"/>
        <v>-8.1606371537208204</v>
      </c>
      <c r="AH133" s="120">
        <f t="shared" si="88"/>
        <v>1.8393628462791796</v>
      </c>
      <c r="AI133" s="120">
        <f t="shared" si="89"/>
        <v>-14.928728054682859</v>
      </c>
      <c r="AJ133" s="120">
        <f t="shared" si="90"/>
        <v>8.6074537472412178</v>
      </c>
      <c r="AK133" s="120">
        <f t="shared" si="91"/>
        <v>-1.9591754760064231</v>
      </c>
      <c r="AL133" s="120">
        <f t="shared" si="92"/>
        <v>-6.9591754760064228</v>
      </c>
      <c r="AM133" s="120">
        <f t="shared" si="93"/>
        <v>3.0408245239935772</v>
      </c>
      <c r="AN133" s="120">
        <f t="shared" si="94"/>
        <v>-14.670305115171695</v>
      </c>
      <c r="AO133" s="120">
        <f t="shared" si="95"/>
        <v>10.751954163158848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</row>
    <row r="134" spans="1:128">
      <c r="A134" s="113" t="s">
        <v>32</v>
      </c>
      <c r="B134" s="112" t="s">
        <v>99</v>
      </c>
      <c r="C134" s="226" t="s">
        <v>145</v>
      </c>
      <c r="D134" s="113">
        <v>5</v>
      </c>
      <c r="E134" s="112">
        <v>448.37240000000003</v>
      </c>
      <c r="F134" s="114">
        <f t="shared" si="76"/>
        <v>449.00000000000006</v>
      </c>
      <c r="G134" s="115">
        <v>0.50219999999999998</v>
      </c>
      <c r="H134" s="115">
        <v>0.12540000000000001</v>
      </c>
      <c r="I134" s="116">
        <v>0.62759999999999994</v>
      </c>
      <c r="J134" s="114">
        <f t="shared" si="96"/>
        <v>1398.9903558764445</v>
      </c>
      <c r="K134" s="207">
        <v>500</v>
      </c>
      <c r="L134" s="210">
        <v>444.24</v>
      </c>
      <c r="M134" s="211"/>
      <c r="N134" s="211"/>
      <c r="O134" s="211">
        <v>0.62020000000000008</v>
      </c>
      <c r="P134" s="212">
        <v>1396.09</v>
      </c>
      <c r="Q134" s="118"/>
      <c r="R134" s="118"/>
      <c r="S134" s="118">
        <f t="shared" si="97"/>
        <v>-1.1790949649458018</v>
      </c>
      <c r="T134" s="118">
        <f t="shared" si="98"/>
        <v>-0.20731778916571153</v>
      </c>
      <c r="U134" s="119"/>
      <c r="V134" s="120">
        <f t="shared" si="75"/>
        <v>-3.3232229988131348</v>
      </c>
      <c r="W134" s="120">
        <f t="shared" si="77"/>
        <v>-8.3232229988131348</v>
      </c>
      <c r="X134" s="120">
        <f t="shared" si="78"/>
        <v>1.6767770011868652</v>
      </c>
      <c r="Y134" s="120">
        <f t="shared" si="79"/>
        <v>-13.600903144374373</v>
      </c>
      <c r="Z134" s="120">
        <f t="shared" si="80"/>
        <v>6.9544571467481031</v>
      </c>
      <c r="AA134" s="120">
        <f t="shared" si="81"/>
        <v>0.59186189889028962</v>
      </c>
      <c r="AB134" s="120">
        <f t="shared" si="82"/>
        <v>-4.40813810110971</v>
      </c>
      <c r="AC134" s="120">
        <f t="shared" si="83"/>
        <v>5.59186189889029</v>
      </c>
      <c r="AD134" s="120">
        <f t="shared" si="84"/>
        <v>-11.086180917281567</v>
      </c>
      <c r="AE134" s="120">
        <f t="shared" si="85"/>
        <v>12.269904715062147</v>
      </c>
      <c r="AF134" s="120">
        <f t="shared" si="86"/>
        <v>-3.1606371537208204</v>
      </c>
      <c r="AG134" s="120">
        <f t="shared" si="87"/>
        <v>-8.1606371537208204</v>
      </c>
      <c r="AH134" s="120">
        <f t="shared" si="88"/>
        <v>1.8393628462791796</v>
      </c>
      <c r="AI134" s="120">
        <f t="shared" si="89"/>
        <v>-14.928728054682859</v>
      </c>
      <c r="AJ134" s="120">
        <f t="shared" si="90"/>
        <v>8.6074537472412178</v>
      </c>
      <c r="AK134" s="120">
        <f t="shared" si="91"/>
        <v>-1.9591754760064231</v>
      </c>
      <c r="AL134" s="120">
        <f t="shared" si="92"/>
        <v>-6.9591754760064228</v>
      </c>
      <c r="AM134" s="120">
        <f t="shared" si="93"/>
        <v>3.0408245239935772</v>
      </c>
      <c r="AN134" s="120">
        <f t="shared" si="94"/>
        <v>-14.670305115171695</v>
      </c>
      <c r="AO134" s="120">
        <f t="shared" si="95"/>
        <v>10.751954163158848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</row>
    <row r="135" spans="1:128">
      <c r="A135" s="113" t="s">
        <v>32</v>
      </c>
      <c r="B135" s="112" t="s">
        <v>99</v>
      </c>
      <c r="C135" s="226" t="s">
        <v>145</v>
      </c>
      <c r="D135" s="113">
        <v>6</v>
      </c>
      <c r="E135" s="112">
        <v>448.69940000000003</v>
      </c>
      <c r="F135" s="114">
        <f t="shared" si="76"/>
        <v>449.6</v>
      </c>
      <c r="G135" s="115">
        <v>0.75039999999999996</v>
      </c>
      <c r="H135" s="115">
        <v>0.1502</v>
      </c>
      <c r="I135" s="116">
        <v>0.90059999999999996</v>
      </c>
      <c r="J135" s="114">
        <f t="shared" si="96"/>
        <v>2005.6152648281764</v>
      </c>
      <c r="K135" s="210">
        <v>500</v>
      </c>
      <c r="L135" s="210">
        <v>443.35</v>
      </c>
      <c r="M135" s="211"/>
      <c r="N135" s="211"/>
      <c r="O135" s="211">
        <v>0.88329999999999997</v>
      </c>
      <c r="P135" s="212">
        <v>1992.33</v>
      </c>
      <c r="Q135" s="118"/>
      <c r="R135" s="118"/>
      <c r="S135" s="118">
        <f t="shared" si="97"/>
        <v>-1.9209415944925585</v>
      </c>
      <c r="T135" s="118">
        <f t="shared" si="98"/>
        <v>-0.66240345599456685</v>
      </c>
      <c r="U135" s="119"/>
      <c r="V135" s="120">
        <f t="shared" si="75"/>
        <v>-3.3232229988131348</v>
      </c>
      <c r="W135" s="120">
        <f t="shared" si="77"/>
        <v>-8.3232229988131348</v>
      </c>
      <c r="X135" s="120">
        <f t="shared" si="78"/>
        <v>1.6767770011868652</v>
      </c>
      <c r="Y135" s="120">
        <f t="shared" si="79"/>
        <v>-13.600903144374373</v>
      </c>
      <c r="Z135" s="120">
        <f t="shared" si="80"/>
        <v>6.9544571467481031</v>
      </c>
      <c r="AA135" s="120">
        <f t="shared" si="81"/>
        <v>0.59186189889028962</v>
      </c>
      <c r="AB135" s="120">
        <f t="shared" si="82"/>
        <v>-4.40813810110971</v>
      </c>
      <c r="AC135" s="120">
        <f t="shared" si="83"/>
        <v>5.59186189889029</v>
      </c>
      <c r="AD135" s="120">
        <f t="shared" si="84"/>
        <v>-11.086180917281567</v>
      </c>
      <c r="AE135" s="120">
        <f t="shared" si="85"/>
        <v>12.269904715062147</v>
      </c>
      <c r="AF135" s="120">
        <f t="shared" si="86"/>
        <v>-3.1606371537208204</v>
      </c>
      <c r="AG135" s="120">
        <f t="shared" si="87"/>
        <v>-8.1606371537208204</v>
      </c>
      <c r="AH135" s="120">
        <f t="shared" si="88"/>
        <v>1.8393628462791796</v>
      </c>
      <c r="AI135" s="120">
        <f t="shared" si="89"/>
        <v>-14.928728054682859</v>
      </c>
      <c r="AJ135" s="120">
        <f t="shared" si="90"/>
        <v>8.6074537472412178</v>
      </c>
      <c r="AK135" s="120">
        <f t="shared" si="91"/>
        <v>-1.9591754760064231</v>
      </c>
      <c r="AL135" s="120">
        <f t="shared" si="92"/>
        <v>-6.9591754760064228</v>
      </c>
      <c r="AM135" s="120">
        <f t="shared" si="93"/>
        <v>3.0408245239935772</v>
      </c>
      <c r="AN135" s="120">
        <f t="shared" si="94"/>
        <v>-14.670305115171695</v>
      </c>
      <c r="AO135" s="120">
        <f t="shared" si="95"/>
        <v>10.751954163158848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</row>
    <row r="136" spans="1:128">
      <c r="A136" s="113" t="s">
        <v>32</v>
      </c>
      <c r="B136" s="112" t="s">
        <v>99</v>
      </c>
      <c r="C136" s="226" t="s">
        <v>145</v>
      </c>
      <c r="D136" s="113">
        <v>7</v>
      </c>
      <c r="E136" s="112">
        <v>448.19880000000001</v>
      </c>
      <c r="F136" s="114">
        <f t="shared" si="76"/>
        <v>450.09999999999997</v>
      </c>
      <c r="G136" s="115">
        <v>1.4994000000000001</v>
      </c>
      <c r="H136" s="115">
        <v>0.40179999999999999</v>
      </c>
      <c r="I136" s="116">
        <v>1.9012</v>
      </c>
      <c r="J136" s="114">
        <f t="shared" si="96"/>
        <v>4235.0882708193158</v>
      </c>
      <c r="K136" s="207">
        <v>500</v>
      </c>
      <c r="L136" s="210">
        <v>444.82</v>
      </c>
      <c r="M136" s="211"/>
      <c r="N136" s="211"/>
      <c r="O136" s="211">
        <v>1.9235</v>
      </c>
      <c r="P136" s="212">
        <v>4324.22</v>
      </c>
      <c r="Q136" s="118"/>
      <c r="R136" s="118"/>
      <c r="S136" s="118">
        <f t="shared" si="97"/>
        <v>1.1729434041657893</v>
      </c>
      <c r="T136" s="118">
        <f t="shared" si="98"/>
        <v>2.1046014505723907</v>
      </c>
      <c r="U136" s="119"/>
      <c r="V136" s="120">
        <f t="shared" si="75"/>
        <v>-3.3232229988131348</v>
      </c>
      <c r="W136" s="120">
        <f t="shared" si="77"/>
        <v>-8.3232229988131348</v>
      </c>
      <c r="X136" s="120">
        <f t="shared" si="78"/>
        <v>1.6767770011868652</v>
      </c>
      <c r="Y136" s="120">
        <f t="shared" si="79"/>
        <v>-13.600903144374373</v>
      </c>
      <c r="Z136" s="120">
        <f t="shared" si="80"/>
        <v>6.9544571467481031</v>
      </c>
      <c r="AA136" s="120">
        <f t="shared" si="81"/>
        <v>0.59186189889028962</v>
      </c>
      <c r="AB136" s="120">
        <f t="shared" si="82"/>
        <v>-4.40813810110971</v>
      </c>
      <c r="AC136" s="120">
        <f t="shared" si="83"/>
        <v>5.59186189889029</v>
      </c>
      <c r="AD136" s="120">
        <f t="shared" si="84"/>
        <v>-11.086180917281567</v>
      </c>
      <c r="AE136" s="120">
        <f t="shared" si="85"/>
        <v>12.269904715062147</v>
      </c>
      <c r="AF136" s="120">
        <f t="shared" si="86"/>
        <v>-3.1606371537208204</v>
      </c>
      <c r="AG136" s="120">
        <f t="shared" si="87"/>
        <v>-8.1606371537208204</v>
      </c>
      <c r="AH136" s="120">
        <f t="shared" si="88"/>
        <v>1.8393628462791796</v>
      </c>
      <c r="AI136" s="120">
        <f t="shared" si="89"/>
        <v>-14.928728054682859</v>
      </c>
      <c r="AJ136" s="120">
        <f t="shared" si="90"/>
        <v>8.6074537472412178</v>
      </c>
      <c r="AK136" s="120">
        <f t="shared" si="91"/>
        <v>-1.9591754760064231</v>
      </c>
      <c r="AL136" s="120">
        <f t="shared" si="92"/>
        <v>-6.9591754760064228</v>
      </c>
      <c r="AM136" s="120">
        <f t="shared" si="93"/>
        <v>3.0408245239935772</v>
      </c>
      <c r="AN136" s="120">
        <f t="shared" si="94"/>
        <v>-14.670305115171695</v>
      </c>
      <c r="AO136" s="120">
        <f t="shared" si="95"/>
        <v>10.751954163158848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</row>
    <row r="137" spans="1:128">
      <c r="A137" s="113" t="s">
        <v>32</v>
      </c>
      <c r="B137" s="112" t="s">
        <v>99</v>
      </c>
      <c r="C137" s="226" t="s">
        <v>145</v>
      </c>
      <c r="D137" s="113">
        <v>8</v>
      </c>
      <c r="E137" s="112">
        <v>448.40369999999996</v>
      </c>
      <c r="F137" s="114">
        <f t="shared" si="76"/>
        <v>450.89999999999992</v>
      </c>
      <c r="G137" s="115">
        <v>1.9971000000000001</v>
      </c>
      <c r="H137" s="115">
        <v>0.49919999999999998</v>
      </c>
      <c r="I137" s="116">
        <v>2.4963000000000002</v>
      </c>
      <c r="J137" s="114">
        <f t="shared" si="96"/>
        <v>5555.410429450736</v>
      </c>
      <c r="K137" s="210">
        <v>500</v>
      </c>
      <c r="L137" s="210">
        <v>445.53000000000003</v>
      </c>
      <c r="M137" s="211"/>
      <c r="N137" s="211"/>
      <c r="O137" s="211">
        <v>2.4851999999999999</v>
      </c>
      <c r="P137" s="212">
        <v>5578.08</v>
      </c>
      <c r="Q137" s="118"/>
      <c r="R137" s="118"/>
      <c r="S137" s="118">
        <f t="shared" si="97"/>
        <v>-0.44465809397910233</v>
      </c>
      <c r="T137" s="118">
        <f t="shared" si="98"/>
        <v>0.40806292959177859</v>
      </c>
      <c r="U137" s="119"/>
      <c r="V137" s="120">
        <f t="shared" si="75"/>
        <v>-3.3232229988131348</v>
      </c>
      <c r="W137" s="120">
        <f t="shared" si="77"/>
        <v>-8.3232229988131348</v>
      </c>
      <c r="X137" s="120">
        <f t="shared" si="78"/>
        <v>1.6767770011868652</v>
      </c>
      <c r="Y137" s="120">
        <f t="shared" si="79"/>
        <v>-13.600903144374373</v>
      </c>
      <c r="Z137" s="120">
        <f t="shared" si="80"/>
        <v>6.9544571467481031</v>
      </c>
      <c r="AA137" s="120">
        <f t="shared" si="81"/>
        <v>0.59186189889028962</v>
      </c>
      <c r="AB137" s="120">
        <f t="shared" si="82"/>
        <v>-4.40813810110971</v>
      </c>
      <c r="AC137" s="120">
        <f t="shared" si="83"/>
        <v>5.59186189889029</v>
      </c>
      <c r="AD137" s="120">
        <f t="shared" si="84"/>
        <v>-11.086180917281567</v>
      </c>
      <c r="AE137" s="120">
        <f t="shared" si="85"/>
        <v>12.269904715062147</v>
      </c>
      <c r="AF137" s="120">
        <f t="shared" si="86"/>
        <v>-3.1606371537208204</v>
      </c>
      <c r="AG137" s="120">
        <f t="shared" si="87"/>
        <v>-8.1606371537208204</v>
      </c>
      <c r="AH137" s="120">
        <f t="shared" si="88"/>
        <v>1.8393628462791796</v>
      </c>
      <c r="AI137" s="120">
        <f t="shared" si="89"/>
        <v>-14.928728054682859</v>
      </c>
      <c r="AJ137" s="120">
        <f t="shared" si="90"/>
        <v>8.6074537472412178</v>
      </c>
      <c r="AK137" s="120">
        <f t="shared" si="91"/>
        <v>-1.9591754760064231</v>
      </c>
      <c r="AL137" s="120">
        <f t="shared" si="92"/>
        <v>-6.9591754760064228</v>
      </c>
      <c r="AM137" s="120">
        <f t="shared" si="93"/>
        <v>3.0408245239935772</v>
      </c>
      <c r="AN137" s="120">
        <f t="shared" si="94"/>
        <v>-14.670305115171695</v>
      </c>
      <c r="AO137" s="120">
        <f t="shared" si="95"/>
        <v>10.751954163158848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</row>
    <row r="138" spans="1:128">
      <c r="A138" s="113" t="s">
        <v>32</v>
      </c>
      <c r="B138" s="112" t="s">
        <v>99</v>
      </c>
      <c r="C138" s="226" t="s">
        <v>145</v>
      </c>
      <c r="D138" s="113">
        <v>9</v>
      </c>
      <c r="E138" s="112">
        <v>448.23759999999993</v>
      </c>
      <c r="F138" s="114">
        <f t="shared" si="76"/>
        <v>451.49999999999994</v>
      </c>
      <c r="G138" s="115">
        <v>2.5005999999999999</v>
      </c>
      <c r="H138" s="115">
        <v>0.76180000000000003</v>
      </c>
      <c r="I138" s="116">
        <v>3.2624</v>
      </c>
      <c r="J138" s="114">
        <f t="shared" si="96"/>
        <v>7258.3467535125583</v>
      </c>
      <c r="K138" s="207">
        <v>500</v>
      </c>
      <c r="L138" s="210">
        <v>446.62</v>
      </c>
      <c r="M138" s="211"/>
      <c r="N138" s="211"/>
      <c r="O138" s="211">
        <v>3.2509000000000001</v>
      </c>
      <c r="P138" s="212">
        <v>7278.89</v>
      </c>
      <c r="Q138" s="118"/>
      <c r="R138" s="118"/>
      <c r="S138" s="118">
        <f t="shared" si="97"/>
        <v>-0.35250122609121637</v>
      </c>
      <c r="T138" s="118">
        <f t="shared" si="98"/>
        <v>0.28302927905036335</v>
      </c>
      <c r="U138" s="119"/>
      <c r="V138" s="120">
        <f t="shared" si="75"/>
        <v>-3.3232229988131348</v>
      </c>
      <c r="W138" s="120">
        <f t="shared" si="77"/>
        <v>-8.3232229988131348</v>
      </c>
      <c r="X138" s="120">
        <f t="shared" si="78"/>
        <v>1.6767770011868652</v>
      </c>
      <c r="Y138" s="120">
        <f t="shared" si="79"/>
        <v>-13.600903144374373</v>
      </c>
      <c r="Z138" s="120">
        <f t="shared" si="80"/>
        <v>6.9544571467481031</v>
      </c>
      <c r="AA138" s="120">
        <f t="shared" si="81"/>
        <v>0.59186189889028962</v>
      </c>
      <c r="AB138" s="120">
        <f t="shared" si="82"/>
        <v>-4.40813810110971</v>
      </c>
      <c r="AC138" s="120">
        <f t="shared" si="83"/>
        <v>5.59186189889029</v>
      </c>
      <c r="AD138" s="120">
        <f t="shared" si="84"/>
        <v>-11.086180917281567</v>
      </c>
      <c r="AE138" s="120">
        <f t="shared" si="85"/>
        <v>12.269904715062147</v>
      </c>
      <c r="AF138" s="120">
        <f t="shared" si="86"/>
        <v>-3.1606371537208204</v>
      </c>
      <c r="AG138" s="120">
        <f t="shared" si="87"/>
        <v>-8.1606371537208204</v>
      </c>
      <c r="AH138" s="120">
        <f t="shared" si="88"/>
        <v>1.8393628462791796</v>
      </c>
      <c r="AI138" s="120">
        <f t="shared" si="89"/>
        <v>-14.928728054682859</v>
      </c>
      <c r="AJ138" s="120">
        <f t="shared" si="90"/>
        <v>8.6074537472412178</v>
      </c>
      <c r="AK138" s="120">
        <f t="shared" si="91"/>
        <v>-1.9591754760064231</v>
      </c>
      <c r="AL138" s="120">
        <f t="shared" si="92"/>
        <v>-6.9591754760064228</v>
      </c>
      <c r="AM138" s="120">
        <f t="shared" si="93"/>
        <v>3.0408245239935772</v>
      </c>
      <c r="AN138" s="120">
        <f t="shared" si="94"/>
        <v>-14.670305115171695</v>
      </c>
      <c r="AO138" s="120">
        <f t="shared" si="95"/>
        <v>10.751954163158848</v>
      </c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</row>
    <row r="139" spans="1:128">
      <c r="A139" s="113" t="s">
        <v>33</v>
      </c>
      <c r="B139" s="112" t="s">
        <v>100</v>
      </c>
      <c r="C139" s="226" t="s">
        <v>146</v>
      </c>
      <c r="D139" s="113">
        <v>1</v>
      </c>
      <c r="E139" s="112">
        <v>448.05449999999996</v>
      </c>
      <c r="F139" s="114">
        <f t="shared" si="76"/>
        <v>448.09999999999997</v>
      </c>
      <c r="G139" s="115">
        <v>3.3599999999999998E-2</v>
      </c>
      <c r="H139" s="115">
        <v>1.1900000000000001E-2</v>
      </c>
      <c r="I139" s="116">
        <v>4.5499999999999999E-2</v>
      </c>
      <c r="J139" s="114">
        <f t="shared" si="96"/>
        <v>101.54625475116018</v>
      </c>
      <c r="K139" s="213">
        <v>450</v>
      </c>
      <c r="L139" s="213">
        <v>441.8</v>
      </c>
      <c r="M139" s="214">
        <v>2.7199999999999998E-2</v>
      </c>
      <c r="N139" s="214">
        <v>1.0500000000000001E-2</v>
      </c>
      <c r="O139" s="214">
        <v>3.7699999999999997E-2</v>
      </c>
      <c r="P139" s="215">
        <v>85.3</v>
      </c>
      <c r="Q139" s="118">
        <f t="shared" ref="Q139:Q165" si="99">((M139-G139)/G139)*100</f>
        <v>-19.047619047619047</v>
      </c>
      <c r="R139" s="118">
        <f t="shared" ref="R139:R165" si="100">((N139-H139)/H139)*100</f>
        <v>-11.764705882352942</v>
      </c>
      <c r="S139" s="118">
        <f t="shared" si="97"/>
        <v>-17.142857142857146</v>
      </c>
      <c r="T139" s="118">
        <f t="shared" si="98"/>
        <v>-15.998871441366051</v>
      </c>
      <c r="U139" s="119"/>
      <c r="V139" s="120">
        <f t="shared" si="75"/>
        <v>-3.3232229988131348</v>
      </c>
      <c r="W139" s="120">
        <f t="shared" si="77"/>
        <v>-8.3232229988131348</v>
      </c>
      <c r="X139" s="120">
        <f t="shared" si="78"/>
        <v>1.6767770011868652</v>
      </c>
      <c r="Y139" s="120">
        <f t="shared" si="79"/>
        <v>-13.600903144374373</v>
      </c>
      <c r="Z139" s="120">
        <f t="shared" si="80"/>
        <v>6.9544571467481031</v>
      </c>
      <c r="AA139" s="120">
        <f t="shared" si="81"/>
        <v>0.59186189889028962</v>
      </c>
      <c r="AB139" s="120">
        <f t="shared" si="82"/>
        <v>-4.40813810110971</v>
      </c>
      <c r="AC139" s="120">
        <f t="shared" si="83"/>
        <v>5.59186189889029</v>
      </c>
      <c r="AD139" s="120">
        <f t="shared" si="84"/>
        <v>-11.086180917281567</v>
      </c>
      <c r="AE139" s="120">
        <f t="shared" si="85"/>
        <v>12.269904715062147</v>
      </c>
      <c r="AF139" s="120">
        <f t="shared" si="86"/>
        <v>-3.1606371537208204</v>
      </c>
      <c r="AG139" s="120">
        <f t="shared" si="87"/>
        <v>-8.1606371537208204</v>
      </c>
      <c r="AH139" s="120">
        <f t="shared" si="88"/>
        <v>1.8393628462791796</v>
      </c>
      <c r="AI139" s="120">
        <f t="shared" si="89"/>
        <v>-14.928728054682859</v>
      </c>
      <c r="AJ139" s="120">
        <f t="shared" si="90"/>
        <v>8.6074537472412178</v>
      </c>
      <c r="AK139" s="120">
        <f t="shared" si="91"/>
        <v>-1.9591754760064231</v>
      </c>
      <c r="AL139" s="120">
        <f t="shared" si="92"/>
        <v>-6.9591754760064228</v>
      </c>
      <c r="AM139" s="120">
        <f t="shared" si="93"/>
        <v>3.0408245239935772</v>
      </c>
      <c r="AN139" s="120">
        <f t="shared" si="94"/>
        <v>-14.670305115171695</v>
      </c>
      <c r="AO139" s="120">
        <f t="shared" si="95"/>
        <v>10.751954163158848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</row>
    <row r="140" spans="1:128">
      <c r="A140" s="113" t="s">
        <v>33</v>
      </c>
      <c r="B140" s="112" t="s">
        <v>100</v>
      </c>
      <c r="C140" s="226" t="s">
        <v>146</v>
      </c>
      <c r="D140" s="113">
        <v>2</v>
      </c>
      <c r="E140" s="112">
        <v>448.33420000000001</v>
      </c>
      <c r="F140" s="114">
        <f t="shared" si="76"/>
        <v>448.40000000000003</v>
      </c>
      <c r="G140" s="115">
        <v>5.04E-2</v>
      </c>
      <c r="H140" s="115">
        <v>1.54E-2</v>
      </c>
      <c r="I140" s="116">
        <v>6.5799999999999997E-2</v>
      </c>
      <c r="J140" s="114">
        <f t="shared" si="96"/>
        <v>146.75738732157157</v>
      </c>
      <c r="K140" s="213">
        <v>450</v>
      </c>
      <c r="L140" s="216">
        <v>442.9</v>
      </c>
      <c r="M140" s="217">
        <v>4.1500000000000002E-2</v>
      </c>
      <c r="N140" s="217">
        <v>1.61E-2</v>
      </c>
      <c r="O140" s="217">
        <v>5.7599999999999998E-2</v>
      </c>
      <c r="P140" s="218">
        <v>130.1</v>
      </c>
      <c r="Q140" s="118">
        <f t="shared" si="99"/>
        <v>-17.658730158730155</v>
      </c>
      <c r="R140" s="118">
        <f t="shared" si="100"/>
        <v>4.5454545454545396</v>
      </c>
      <c r="S140" s="118">
        <f t="shared" si="97"/>
        <v>-12.462006079027354</v>
      </c>
      <c r="T140" s="118">
        <f t="shared" si="98"/>
        <v>-11.35028881719751</v>
      </c>
      <c r="U140" s="119"/>
      <c r="V140" s="120">
        <f t="shared" si="75"/>
        <v>-3.3232229988131348</v>
      </c>
      <c r="W140" s="120">
        <f t="shared" si="77"/>
        <v>-8.3232229988131348</v>
      </c>
      <c r="X140" s="120">
        <f t="shared" si="78"/>
        <v>1.6767770011868652</v>
      </c>
      <c r="Y140" s="120">
        <f t="shared" si="79"/>
        <v>-13.600903144374373</v>
      </c>
      <c r="Z140" s="120">
        <f t="shared" si="80"/>
        <v>6.9544571467481031</v>
      </c>
      <c r="AA140" s="120">
        <f t="shared" si="81"/>
        <v>0.59186189889028962</v>
      </c>
      <c r="AB140" s="120">
        <f t="shared" si="82"/>
        <v>-4.40813810110971</v>
      </c>
      <c r="AC140" s="120">
        <f t="shared" si="83"/>
        <v>5.59186189889029</v>
      </c>
      <c r="AD140" s="120">
        <f t="shared" si="84"/>
        <v>-11.086180917281567</v>
      </c>
      <c r="AE140" s="120">
        <f t="shared" si="85"/>
        <v>12.269904715062147</v>
      </c>
      <c r="AF140" s="120">
        <f t="shared" si="86"/>
        <v>-3.1606371537208204</v>
      </c>
      <c r="AG140" s="120">
        <f t="shared" si="87"/>
        <v>-8.1606371537208204</v>
      </c>
      <c r="AH140" s="120">
        <f t="shared" si="88"/>
        <v>1.8393628462791796</v>
      </c>
      <c r="AI140" s="120">
        <f t="shared" si="89"/>
        <v>-14.928728054682859</v>
      </c>
      <c r="AJ140" s="120">
        <f t="shared" si="90"/>
        <v>8.6074537472412178</v>
      </c>
      <c r="AK140" s="120">
        <f t="shared" si="91"/>
        <v>-1.9591754760064231</v>
      </c>
      <c r="AL140" s="120">
        <f t="shared" si="92"/>
        <v>-6.9591754760064228</v>
      </c>
      <c r="AM140" s="120">
        <f t="shared" si="93"/>
        <v>3.0408245239935772</v>
      </c>
      <c r="AN140" s="120">
        <f t="shared" si="94"/>
        <v>-14.670305115171695</v>
      </c>
      <c r="AO140" s="120">
        <f t="shared" si="95"/>
        <v>10.751954163158848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</row>
    <row r="141" spans="1:128">
      <c r="A141" s="113" t="s">
        <v>33</v>
      </c>
      <c r="B141" s="112" t="s">
        <v>100</v>
      </c>
      <c r="C141" s="226" t="s">
        <v>146</v>
      </c>
      <c r="D141" s="113">
        <v>3</v>
      </c>
      <c r="E141" s="112">
        <v>448.26139999999998</v>
      </c>
      <c r="F141" s="114">
        <f t="shared" si="76"/>
        <v>448.4</v>
      </c>
      <c r="G141" s="115">
        <v>0.1041</v>
      </c>
      <c r="H141" s="115">
        <v>3.4500000000000003E-2</v>
      </c>
      <c r="I141" s="116">
        <v>0.1386</v>
      </c>
      <c r="J141" s="114">
        <f t="shared" si="96"/>
        <v>309.15851726656587</v>
      </c>
      <c r="K141" s="213">
        <v>450</v>
      </c>
      <c r="L141" s="216">
        <v>441.4</v>
      </c>
      <c r="M141" s="217">
        <v>9.5000000000000001E-2</v>
      </c>
      <c r="N141" s="217">
        <v>3.4000000000000002E-2</v>
      </c>
      <c r="O141" s="217">
        <v>0.129</v>
      </c>
      <c r="P141" s="218">
        <v>292.3</v>
      </c>
      <c r="Q141" s="118">
        <f t="shared" si="99"/>
        <v>-8.7415946205571533</v>
      </c>
      <c r="R141" s="118">
        <f t="shared" si="100"/>
        <v>-1.4492753623188419</v>
      </c>
      <c r="S141" s="118">
        <f t="shared" si="97"/>
        <v>-6.9264069264069246</v>
      </c>
      <c r="T141" s="118">
        <f t="shared" si="98"/>
        <v>-5.453033419755319</v>
      </c>
      <c r="U141" s="119"/>
      <c r="V141" s="120">
        <f t="shared" si="75"/>
        <v>-3.3232229988131348</v>
      </c>
      <c r="W141" s="120">
        <f t="shared" si="77"/>
        <v>-8.3232229988131348</v>
      </c>
      <c r="X141" s="120">
        <f t="shared" si="78"/>
        <v>1.6767770011868652</v>
      </c>
      <c r="Y141" s="120">
        <f t="shared" si="79"/>
        <v>-13.600903144374373</v>
      </c>
      <c r="Z141" s="120">
        <f t="shared" si="80"/>
        <v>6.9544571467481031</v>
      </c>
      <c r="AA141" s="120">
        <f t="shared" si="81"/>
        <v>0.59186189889028962</v>
      </c>
      <c r="AB141" s="120">
        <f t="shared" si="82"/>
        <v>-4.40813810110971</v>
      </c>
      <c r="AC141" s="120">
        <f t="shared" si="83"/>
        <v>5.59186189889029</v>
      </c>
      <c r="AD141" s="120">
        <f t="shared" si="84"/>
        <v>-11.086180917281567</v>
      </c>
      <c r="AE141" s="120">
        <f t="shared" si="85"/>
        <v>12.269904715062147</v>
      </c>
      <c r="AF141" s="120">
        <f t="shared" si="86"/>
        <v>-3.1606371537208204</v>
      </c>
      <c r="AG141" s="120">
        <f t="shared" si="87"/>
        <v>-8.1606371537208204</v>
      </c>
      <c r="AH141" s="120">
        <f t="shared" si="88"/>
        <v>1.8393628462791796</v>
      </c>
      <c r="AI141" s="120">
        <f t="shared" si="89"/>
        <v>-14.928728054682859</v>
      </c>
      <c r="AJ141" s="120">
        <f t="shared" si="90"/>
        <v>8.6074537472412178</v>
      </c>
      <c r="AK141" s="120">
        <f t="shared" si="91"/>
        <v>-1.9591754760064231</v>
      </c>
      <c r="AL141" s="120">
        <f t="shared" si="92"/>
        <v>-6.9591754760064228</v>
      </c>
      <c r="AM141" s="120">
        <f t="shared" si="93"/>
        <v>3.0408245239935772</v>
      </c>
      <c r="AN141" s="120">
        <f t="shared" si="94"/>
        <v>-14.670305115171695</v>
      </c>
      <c r="AO141" s="120">
        <f t="shared" si="95"/>
        <v>10.751954163158848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</row>
    <row r="142" spans="1:128">
      <c r="A142" s="113" t="s">
        <v>33</v>
      </c>
      <c r="B142" s="112" t="s">
        <v>100</v>
      </c>
      <c r="C142" s="226" t="s">
        <v>146</v>
      </c>
      <c r="D142" s="113">
        <v>4</v>
      </c>
      <c r="E142" s="112">
        <v>448.99740000000003</v>
      </c>
      <c r="F142" s="114">
        <f t="shared" si="76"/>
        <v>449.30000000000007</v>
      </c>
      <c r="G142" s="115">
        <v>0.25240000000000001</v>
      </c>
      <c r="H142" s="115">
        <v>5.0200000000000002E-2</v>
      </c>
      <c r="I142" s="116">
        <v>0.30260000000000004</v>
      </c>
      <c r="J142" s="114">
        <f t="shared" si="96"/>
        <v>673.7746353332335</v>
      </c>
      <c r="K142" s="213">
        <v>450</v>
      </c>
      <c r="L142" s="216">
        <v>433.3</v>
      </c>
      <c r="M142" s="217">
        <v>0.23719999999999999</v>
      </c>
      <c r="N142" s="217">
        <v>5.21E-2</v>
      </c>
      <c r="O142" s="217">
        <v>0.2893</v>
      </c>
      <c r="P142" s="218">
        <v>667.9</v>
      </c>
      <c r="Q142" s="118">
        <f t="shared" si="99"/>
        <v>-6.0221870047543655</v>
      </c>
      <c r="R142" s="118">
        <f t="shared" si="100"/>
        <v>3.7848605577689223</v>
      </c>
      <c r="S142" s="118">
        <f t="shared" si="97"/>
        <v>-4.3952412425644525</v>
      </c>
      <c r="T142" s="118">
        <f t="shared" si="98"/>
        <v>-0.87189915220362479</v>
      </c>
      <c r="U142" s="119"/>
      <c r="V142" s="120">
        <f t="shared" si="75"/>
        <v>-3.3232229988131348</v>
      </c>
      <c r="W142" s="120">
        <f t="shared" si="77"/>
        <v>-8.3232229988131348</v>
      </c>
      <c r="X142" s="120">
        <f t="shared" si="78"/>
        <v>1.6767770011868652</v>
      </c>
      <c r="Y142" s="120">
        <f t="shared" si="79"/>
        <v>-13.600903144374373</v>
      </c>
      <c r="Z142" s="120">
        <f t="shared" si="80"/>
        <v>6.9544571467481031</v>
      </c>
      <c r="AA142" s="120">
        <f t="shared" si="81"/>
        <v>0.59186189889028962</v>
      </c>
      <c r="AB142" s="120">
        <f t="shared" si="82"/>
        <v>-4.40813810110971</v>
      </c>
      <c r="AC142" s="120">
        <f t="shared" si="83"/>
        <v>5.59186189889029</v>
      </c>
      <c r="AD142" s="120">
        <f t="shared" si="84"/>
        <v>-11.086180917281567</v>
      </c>
      <c r="AE142" s="120">
        <f t="shared" si="85"/>
        <v>12.269904715062147</v>
      </c>
      <c r="AF142" s="120">
        <f t="shared" si="86"/>
        <v>-3.1606371537208204</v>
      </c>
      <c r="AG142" s="120">
        <f t="shared" si="87"/>
        <v>-8.1606371537208204</v>
      </c>
      <c r="AH142" s="120">
        <f t="shared" si="88"/>
        <v>1.8393628462791796</v>
      </c>
      <c r="AI142" s="120">
        <f t="shared" si="89"/>
        <v>-14.928728054682859</v>
      </c>
      <c r="AJ142" s="120">
        <f t="shared" si="90"/>
        <v>8.6074537472412178</v>
      </c>
      <c r="AK142" s="120">
        <f t="shared" si="91"/>
        <v>-1.9591754760064231</v>
      </c>
      <c r="AL142" s="120">
        <f t="shared" si="92"/>
        <v>-6.9591754760064228</v>
      </c>
      <c r="AM142" s="120">
        <f t="shared" si="93"/>
        <v>3.0408245239935772</v>
      </c>
      <c r="AN142" s="120">
        <f t="shared" si="94"/>
        <v>-14.670305115171695</v>
      </c>
      <c r="AO142" s="120">
        <f t="shared" si="95"/>
        <v>10.751954163158848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</row>
    <row r="143" spans="1:128">
      <c r="A143" s="113" t="s">
        <v>33</v>
      </c>
      <c r="B143" s="112" t="s">
        <v>100</v>
      </c>
      <c r="C143" s="226" t="s">
        <v>146</v>
      </c>
      <c r="D143" s="113">
        <v>5</v>
      </c>
      <c r="E143" s="112">
        <v>448.46829999999994</v>
      </c>
      <c r="F143" s="114">
        <f t="shared" si="76"/>
        <v>449.09999999999997</v>
      </c>
      <c r="G143" s="115">
        <v>0.502</v>
      </c>
      <c r="H143" s="115">
        <v>0.12970000000000001</v>
      </c>
      <c r="I143" s="116">
        <v>0.63170000000000004</v>
      </c>
      <c r="J143" s="114">
        <f t="shared" si="96"/>
        <v>1407.8239043311787</v>
      </c>
      <c r="K143" s="213">
        <v>450</v>
      </c>
      <c r="L143" s="216">
        <v>441.1</v>
      </c>
      <c r="M143" s="217">
        <v>0.48049999999999998</v>
      </c>
      <c r="N143" s="217">
        <v>0.12970000000000001</v>
      </c>
      <c r="O143" s="217">
        <v>0.61019999999999996</v>
      </c>
      <c r="P143" s="218">
        <v>1384.2</v>
      </c>
      <c r="Q143" s="118">
        <f t="shared" si="99"/>
        <v>-4.2828685258964185</v>
      </c>
      <c r="R143" s="118">
        <f t="shared" si="100"/>
        <v>0</v>
      </c>
      <c r="S143" s="118">
        <f t="shared" si="97"/>
        <v>-3.4035143264207814</v>
      </c>
      <c r="T143" s="118">
        <f t="shared" si="98"/>
        <v>-1.6780439839456893</v>
      </c>
      <c r="U143" s="119"/>
      <c r="V143" s="120">
        <f t="shared" si="75"/>
        <v>-3.3232229988131348</v>
      </c>
      <c r="W143" s="120">
        <f t="shared" si="77"/>
        <v>-8.3232229988131348</v>
      </c>
      <c r="X143" s="120">
        <f t="shared" si="78"/>
        <v>1.6767770011868652</v>
      </c>
      <c r="Y143" s="120">
        <f t="shared" si="79"/>
        <v>-13.600903144374373</v>
      </c>
      <c r="Z143" s="120">
        <f t="shared" si="80"/>
        <v>6.9544571467481031</v>
      </c>
      <c r="AA143" s="120">
        <f t="shared" si="81"/>
        <v>0.59186189889028962</v>
      </c>
      <c r="AB143" s="120">
        <f t="shared" si="82"/>
        <v>-4.40813810110971</v>
      </c>
      <c r="AC143" s="120">
        <f t="shared" si="83"/>
        <v>5.59186189889029</v>
      </c>
      <c r="AD143" s="120">
        <f t="shared" si="84"/>
        <v>-11.086180917281567</v>
      </c>
      <c r="AE143" s="120">
        <f t="shared" si="85"/>
        <v>12.269904715062147</v>
      </c>
      <c r="AF143" s="120">
        <f t="shared" si="86"/>
        <v>-3.1606371537208204</v>
      </c>
      <c r="AG143" s="120">
        <f t="shared" si="87"/>
        <v>-8.1606371537208204</v>
      </c>
      <c r="AH143" s="120">
        <f t="shared" si="88"/>
        <v>1.8393628462791796</v>
      </c>
      <c r="AI143" s="120">
        <f t="shared" si="89"/>
        <v>-14.928728054682859</v>
      </c>
      <c r="AJ143" s="120">
        <f t="shared" si="90"/>
        <v>8.6074537472412178</v>
      </c>
      <c r="AK143" s="120">
        <f t="shared" si="91"/>
        <v>-1.9591754760064231</v>
      </c>
      <c r="AL143" s="120">
        <f t="shared" si="92"/>
        <v>-6.9591754760064228</v>
      </c>
      <c r="AM143" s="120">
        <f t="shared" si="93"/>
        <v>3.0408245239935772</v>
      </c>
      <c r="AN143" s="120">
        <f t="shared" si="94"/>
        <v>-14.670305115171695</v>
      </c>
      <c r="AO143" s="120">
        <f t="shared" si="95"/>
        <v>10.751954163158848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</row>
    <row r="144" spans="1:128">
      <c r="A144" s="113" t="s">
        <v>33</v>
      </c>
      <c r="B144" s="112" t="s">
        <v>100</v>
      </c>
      <c r="C144" s="226" t="s">
        <v>146</v>
      </c>
      <c r="D144" s="113">
        <v>6</v>
      </c>
      <c r="E144" s="112">
        <v>447.99769999999995</v>
      </c>
      <c r="F144" s="114">
        <f t="shared" si="76"/>
        <v>448.9</v>
      </c>
      <c r="G144" s="115">
        <v>0.74990000000000001</v>
      </c>
      <c r="H144" s="115">
        <v>0.15240000000000001</v>
      </c>
      <c r="I144" s="116">
        <v>0.90229999999999999</v>
      </c>
      <c r="J144" s="114">
        <f t="shared" si="96"/>
        <v>2012.5431900597048</v>
      </c>
      <c r="K144" s="213">
        <v>450</v>
      </c>
      <c r="L144" s="216">
        <v>440.5</v>
      </c>
      <c r="M144" s="217">
        <v>0.72460000000000002</v>
      </c>
      <c r="N144" s="217">
        <v>0.15409999999999999</v>
      </c>
      <c r="O144" s="217">
        <v>0.87870000000000004</v>
      </c>
      <c r="P144" s="218">
        <v>1996.5</v>
      </c>
      <c r="Q144" s="118">
        <f t="shared" si="99"/>
        <v>-3.3737831710894768</v>
      </c>
      <c r="R144" s="118">
        <f t="shared" si="100"/>
        <v>1.1154855643044481</v>
      </c>
      <c r="S144" s="118">
        <f t="shared" si="97"/>
        <v>-2.6155380693782506</v>
      </c>
      <c r="T144" s="118">
        <f t="shared" si="98"/>
        <v>-0.79716003805259172</v>
      </c>
      <c r="U144" s="119"/>
      <c r="V144" s="120">
        <f t="shared" si="75"/>
        <v>-3.3232229988131348</v>
      </c>
      <c r="W144" s="120">
        <f t="shared" si="77"/>
        <v>-8.3232229988131348</v>
      </c>
      <c r="X144" s="120">
        <f t="shared" si="78"/>
        <v>1.6767770011868652</v>
      </c>
      <c r="Y144" s="120">
        <f t="shared" si="79"/>
        <v>-13.600903144374373</v>
      </c>
      <c r="Z144" s="120">
        <f t="shared" si="80"/>
        <v>6.9544571467481031</v>
      </c>
      <c r="AA144" s="120">
        <f t="shared" si="81"/>
        <v>0.59186189889028962</v>
      </c>
      <c r="AB144" s="120">
        <f t="shared" si="82"/>
        <v>-4.40813810110971</v>
      </c>
      <c r="AC144" s="120">
        <f t="shared" si="83"/>
        <v>5.59186189889029</v>
      </c>
      <c r="AD144" s="120">
        <f t="shared" si="84"/>
        <v>-11.086180917281567</v>
      </c>
      <c r="AE144" s="120">
        <f t="shared" si="85"/>
        <v>12.269904715062147</v>
      </c>
      <c r="AF144" s="120">
        <f t="shared" si="86"/>
        <v>-3.1606371537208204</v>
      </c>
      <c r="AG144" s="120">
        <f t="shared" si="87"/>
        <v>-8.1606371537208204</v>
      </c>
      <c r="AH144" s="120">
        <f t="shared" si="88"/>
        <v>1.8393628462791796</v>
      </c>
      <c r="AI144" s="120">
        <f t="shared" si="89"/>
        <v>-14.928728054682859</v>
      </c>
      <c r="AJ144" s="120">
        <f t="shared" si="90"/>
        <v>8.6074537472412178</v>
      </c>
      <c r="AK144" s="120">
        <f t="shared" si="91"/>
        <v>-1.9591754760064231</v>
      </c>
      <c r="AL144" s="120">
        <f t="shared" si="92"/>
        <v>-6.9591754760064228</v>
      </c>
      <c r="AM144" s="120">
        <f t="shared" si="93"/>
        <v>3.0408245239935772</v>
      </c>
      <c r="AN144" s="120">
        <f t="shared" si="94"/>
        <v>-14.670305115171695</v>
      </c>
      <c r="AO144" s="120">
        <f t="shared" si="95"/>
        <v>10.751954163158848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</row>
    <row r="145" spans="1:128">
      <c r="A145" s="113" t="s">
        <v>33</v>
      </c>
      <c r="B145" s="112" t="s">
        <v>100</v>
      </c>
      <c r="C145" s="226" t="s">
        <v>146</v>
      </c>
      <c r="D145" s="113">
        <v>7</v>
      </c>
      <c r="E145" s="112">
        <v>448.06349999999998</v>
      </c>
      <c r="F145" s="114">
        <f t="shared" si="76"/>
        <v>450</v>
      </c>
      <c r="G145" s="115">
        <v>1.5183</v>
      </c>
      <c r="H145" s="115">
        <v>0.41820000000000002</v>
      </c>
      <c r="I145" s="116">
        <v>1.9365000000000001</v>
      </c>
      <c r="J145" s="114">
        <f t="shared" si="96"/>
        <v>4314.8945246899839</v>
      </c>
      <c r="K145" s="213">
        <v>450</v>
      </c>
      <c r="L145" s="216">
        <v>441.9</v>
      </c>
      <c r="M145" s="217">
        <v>1.4725999999999999</v>
      </c>
      <c r="N145" s="217">
        <v>0.4133</v>
      </c>
      <c r="O145" s="217">
        <v>1.8858999999999999</v>
      </c>
      <c r="P145" s="218">
        <v>4275.2</v>
      </c>
      <c r="Q145" s="118">
        <f t="shared" si="99"/>
        <v>-3.0099453335967907</v>
      </c>
      <c r="R145" s="118">
        <f t="shared" si="100"/>
        <v>-1.1716881874701137</v>
      </c>
      <c r="S145" s="118">
        <f t="shared" si="97"/>
        <v>-2.6129615285308647</v>
      </c>
      <c r="T145" s="118">
        <f t="shared" si="98"/>
        <v>-0.91994194673474738</v>
      </c>
      <c r="U145" s="119"/>
      <c r="V145" s="120">
        <f t="shared" si="75"/>
        <v>-3.3232229988131348</v>
      </c>
      <c r="W145" s="120">
        <f t="shared" si="77"/>
        <v>-8.3232229988131348</v>
      </c>
      <c r="X145" s="120">
        <f t="shared" si="78"/>
        <v>1.6767770011868652</v>
      </c>
      <c r="Y145" s="120">
        <f t="shared" si="79"/>
        <v>-13.600903144374373</v>
      </c>
      <c r="Z145" s="120">
        <f t="shared" si="80"/>
        <v>6.9544571467481031</v>
      </c>
      <c r="AA145" s="120">
        <f t="shared" si="81"/>
        <v>0.59186189889028962</v>
      </c>
      <c r="AB145" s="120">
        <f t="shared" si="82"/>
        <v>-4.40813810110971</v>
      </c>
      <c r="AC145" s="120">
        <f t="shared" si="83"/>
        <v>5.59186189889029</v>
      </c>
      <c r="AD145" s="120">
        <f t="shared" si="84"/>
        <v>-11.086180917281567</v>
      </c>
      <c r="AE145" s="120">
        <f t="shared" si="85"/>
        <v>12.269904715062147</v>
      </c>
      <c r="AF145" s="120">
        <f t="shared" si="86"/>
        <v>-3.1606371537208204</v>
      </c>
      <c r="AG145" s="120">
        <f t="shared" si="87"/>
        <v>-8.1606371537208204</v>
      </c>
      <c r="AH145" s="120">
        <f t="shared" si="88"/>
        <v>1.8393628462791796</v>
      </c>
      <c r="AI145" s="120">
        <f t="shared" si="89"/>
        <v>-14.928728054682859</v>
      </c>
      <c r="AJ145" s="120">
        <f t="shared" si="90"/>
        <v>8.6074537472412178</v>
      </c>
      <c r="AK145" s="120">
        <f t="shared" si="91"/>
        <v>-1.9591754760064231</v>
      </c>
      <c r="AL145" s="120">
        <f t="shared" si="92"/>
        <v>-6.9591754760064228</v>
      </c>
      <c r="AM145" s="120">
        <f t="shared" si="93"/>
        <v>3.0408245239935772</v>
      </c>
      <c r="AN145" s="120">
        <f t="shared" si="94"/>
        <v>-14.670305115171695</v>
      </c>
      <c r="AO145" s="120">
        <f t="shared" si="95"/>
        <v>10.751954163158848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</row>
    <row r="146" spans="1:128">
      <c r="A146" s="113" t="s">
        <v>33</v>
      </c>
      <c r="B146" s="112" t="s">
        <v>100</v>
      </c>
      <c r="C146" s="226" t="s">
        <v>146</v>
      </c>
      <c r="D146" s="113">
        <v>8</v>
      </c>
      <c r="E146" s="112">
        <v>448.50790000000001</v>
      </c>
      <c r="F146" s="114">
        <f t="shared" si="76"/>
        <v>451</v>
      </c>
      <c r="G146" s="115">
        <v>1.9905999999999999</v>
      </c>
      <c r="H146" s="115">
        <v>0.50149999999999995</v>
      </c>
      <c r="I146" s="116">
        <v>2.4920999999999998</v>
      </c>
      <c r="J146" s="114">
        <f t="shared" si="96"/>
        <v>5544.7972665021825</v>
      </c>
      <c r="K146" s="213">
        <v>450</v>
      </c>
      <c r="L146" s="216">
        <v>442.4</v>
      </c>
      <c r="M146" s="217">
        <v>1.9834000000000001</v>
      </c>
      <c r="N146" s="217">
        <v>0.51319999999999999</v>
      </c>
      <c r="O146" s="217">
        <v>2.4965999999999999</v>
      </c>
      <c r="P146" s="218">
        <v>5656.7</v>
      </c>
      <c r="Q146" s="118">
        <f t="shared" si="99"/>
        <v>-0.36169998995277169</v>
      </c>
      <c r="R146" s="118">
        <f t="shared" si="100"/>
        <v>2.3330009970089818</v>
      </c>
      <c r="S146" s="118">
        <f t="shared" si="97"/>
        <v>0.18057060310582124</v>
      </c>
      <c r="T146" s="118">
        <f t="shared" si="98"/>
        <v>2.0181573485807309</v>
      </c>
      <c r="U146" s="119"/>
      <c r="V146" s="120">
        <f t="shared" ref="V146:V165" si="101">$Q$167</f>
        <v>-3.3232229988131348</v>
      </c>
      <c r="W146" s="120">
        <f t="shared" ref="W146:W165" si="102">$Q$167-5</f>
        <v>-8.3232229988131348</v>
      </c>
      <c r="X146" s="120">
        <f t="shared" ref="X146:X165" si="103">$Q$167+5</f>
        <v>1.6767770011868652</v>
      </c>
      <c r="Y146" s="120">
        <f t="shared" ref="Y146:Y165" si="104">($Q$167-(3*$Q$170))</f>
        <v>-13.600903144374373</v>
      </c>
      <c r="Z146" s="120">
        <f t="shared" ref="Z146:Z165" si="105">($Q$167+(3*$Q$170))</f>
        <v>6.9544571467481031</v>
      </c>
      <c r="AA146" s="120">
        <f t="shared" ref="AA146:AA165" si="106">$R$167</f>
        <v>0.59186189889028962</v>
      </c>
      <c r="AB146" s="120">
        <f t="shared" ref="AB146:AB165" si="107">$R$167-5</f>
        <v>-4.40813810110971</v>
      </c>
      <c r="AC146" s="120">
        <f t="shared" ref="AC146:AC165" si="108">$R$167+5</f>
        <v>5.59186189889029</v>
      </c>
      <c r="AD146" s="120">
        <f t="shared" ref="AD146:AD165" si="109">($R$167-(3*$R$170))</f>
        <v>-11.086180917281567</v>
      </c>
      <c r="AE146" s="120">
        <f t="shared" ref="AE146:AE165" si="110">($R$167+(3*$R$170))</f>
        <v>12.269904715062147</v>
      </c>
      <c r="AF146" s="120">
        <f t="shared" ref="AF146:AF165" si="111">$S$167</f>
        <v>-3.1606371537208204</v>
      </c>
      <c r="AG146" s="120">
        <f t="shared" ref="AG146:AG165" si="112">$S$167-5</f>
        <v>-8.1606371537208204</v>
      </c>
      <c r="AH146" s="120">
        <f t="shared" ref="AH146:AH165" si="113">$S$167+5</f>
        <v>1.8393628462791796</v>
      </c>
      <c r="AI146" s="120">
        <f t="shared" ref="AI146:AI165" si="114">($S$167-(3*$S$170))</f>
        <v>-14.928728054682859</v>
      </c>
      <c r="AJ146" s="120">
        <f t="shared" ref="AJ146:AJ165" si="115">($S$167+(3*$S$170))</f>
        <v>8.6074537472412178</v>
      </c>
      <c r="AK146" s="120">
        <f t="shared" ref="AK146:AK165" si="116">$T$167</f>
        <v>-1.9591754760064231</v>
      </c>
      <c r="AL146" s="120">
        <f t="shared" ref="AL146:AL165" si="117">$T$167-5</f>
        <v>-6.9591754760064228</v>
      </c>
      <c r="AM146" s="120">
        <f t="shared" ref="AM146:AM165" si="118">$T$167+5</f>
        <v>3.0408245239935772</v>
      </c>
      <c r="AN146" s="120">
        <f t="shared" ref="AN146:AN165" si="119">($T$167-(3*$T$170))</f>
        <v>-14.670305115171695</v>
      </c>
      <c r="AO146" s="120">
        <f t="shared" ref="AO146:AO165" si="120">($T$167+(3*$T$170))</f>
        <v>10.751954163158848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</row>
    <row r="147" spans="1:128">
      <c r="A147" s="113" t="s">
        <v>33</v>
      </c>
      <c r="B147" s="112" t="s">
        <v>100</v>
      </c>
      <c r="C147" s="226" t="s">
        <v>146</v>
      </c>
      <c r="D147" s="113">
        <v>9</v>
      </c>
      <c r="E147" s="112">
        <v>448.85454000000004</v>
      </c>
      <c r="F147" s="114">
        <f t="shared" si="76"/>
        <v>452.1</v>
      </c>
      <c r="G147" s="115">
        <v>2.49647</v>
      </c>
      <c r="H147" s="115">
        <v>0.74899000000000004</v>
      </c>
      <c r="I147" s="116">
        <v>3.24546</v>
      </c>
      <c r="J147" s="114">
        <f t="shared" si="96"/>
        <v>7210.8627560592122</v>
      </c>
      <c r="K147" s="213">
        <v>450</v>
      </c>
      <c r="L147" s="216">
        <v>442.7</v>
      </c>
      <c r="M147" s="217">
        <v>2.4748999999999999</v>
      </c>
      <c r="N147" s="217">
        <v>0.76239999999999997</v>
      </c>
      <c r="O147" s="217">
        <v>3.2372999999999998</v>
      </c>
      <c r="P147" s="218">
        <v>7334</v>
      </c>
      <c r="Q147" s="118">
        <f t="shared" si="99"/>
        <v>-0.86401999623468706</v>
      </c>
      <c r="R147" s="118">
        <f t="shared" si="100"/>
        <v>1.7904110869303891</v>
      </c>
      <c r="S147" s="118">
        <f t="shared" si="97"/>
        <v>-0.25142814886025916</v>
      </c>
      <c r="T147" s="118">
        <f t="shared" si="98"/>
        <v>1.7076631203016155</v>
      </c>
      <c r="U147" s="119"/>
      <c r="V147" s="120">
        <f t="shared" si="101"/>
        <v>-3.3232229988131348</v>
      </c>
      <c r="W147" s="120">
        <f t="shared" si="102"/>
        <v>-8.3232229988131348</v>
      </c>
      <c r="X147" s="120">
        <f t="shared" si="103"/>
        <v>1.6767770011868652</v>
      </c>
      <c r="Y147" s="120">
        <f t="shared" si="104"/>
        <v>-13.600903144374373</v>
      </c>
      <c r="Z147" s="120">
        <f t="shared" si="105"/>
        <v>6.9544571467481031</v>
      </c>
      <c r="AA147" s="120">
        <f t="shared" si="106"/>
        <v>0.59186189889028962</v>
      </c>
      <c r="AB147" s="120">
        <f t="shared" si="107"/>
        <v>-4.40813810110971</v>
      </c>
      <c r="AC147" s="120">
        <f t="shared" si="108"/>
        <v>5.59186189889029</v>
      </c>
      <c r="AD147" s="120">
        <f t="shared" si="109"/>
        <v>-11.086180917281567</v>
      </c>
      <c r="AE147" s="120">
        <f t="shared" si="110"/>
        <v>12.269904715062147</v>
      </c>
      <c r="AF147" s="120">
        <f t="shared" si="111"/>
        <v>-3.1606371537208204</v>
      </c>
      <c r="AG147" s="120">
        <f t="shared" si="112"/>
        <v>-8.1606371537208204</v>
      </c>
      <c r="AH147" s="120">
        <f t="shared" si="113"/>
        <v>1.8393628462791796</v>
      </c>
      <c r="AI147" s="120">
        <f t="shared" si="114"/>
        <v>-14.928728054682859</v>
      </c>
      <c r="AJ147" s="120">
        <f t="shared" si="115"/>
        <v>8.6074537472412178</v>
      </c>
      <c r="AK147" s="120">
        <f t="shared" si="116"/>
        <v>-1.9591754760064231</v>
      </c>
      <c r="AL147" s="120">
        <f t="shared" si="117"/>
        <v>-6.9591754760064228</v>
      </c>
      <c r="AM147" s="120">
        <f t="shared" si="118"/>
        <v>3.0408245239935772</v>
      </c>
      <c r="AN147" s="120">
        <f t="shared" si="119"/>
        <v>-14.670305115171695</v>
      </c>
      <c r="AO147" s="120">
        <f t="shared" si="120"/>
        <v>10.751954163158848</v>
      </c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</row>
    <row r="148" spans="1:128">
      <c r="A148" s="113" t="s">
        <v>36</v>
      </c>
      <c r="B148" s="112" t="s">
        <v>101</v>
      </c>
      <c r="C148" s="226" t="s">
        <v>147</v>
      </c>
      <c r="D148" s="113">
        <v>1</v>
      </c>
      <c r="E148" s="112">
        <v>447.65910000000002</v>
      </c>
      <c r="F148" s="114">
        <f t="shared" si="76"/>
        <v>447.7</v>
      </c>
      <c r="G148" s="115">
        <v>2.9499999999999998E-2</v>
      </c>
      <c r="H148" s="115">
        <v>1.14E-2</v>
      </c>
      <c r="I148" s="116">
        <v>4.0899999999999999E-2</v>
      </c>
      <c r="J148" s="114">
        <f t="shared" si="96"/>
        <v>91.361015291482644</v>
      </c>
      <c r="K148" s="219"/>
      <c r="L148" s="219"/>
      <c r="M148" s="220"/>
      <c r="N148" s="220"/>
      <c r="O148" s="220">
        <v>4.0899999999999999E-2</v>
      </c>
      <c r="P148" s="221">
        <v>90.4</v>
      </c>
      <c r="Q148" s="118"/>
      <c r="R148" s="118"/>
      <c r="S148" s="118">
        <f t="shared" si="97"/>
        <v>0</v>
      </c>
      <c r="T148" s="118">
        <f t="shared" si="98"/>
        <v>-1.0518877098908856</v>
      </c>
      <c r="U148" s="119"/>
      <c r="V148" s="120">
        <f t="shared" si="101"/>
        <v>-3.3232229988131348</v>
      </c>
      <c r="W148" s="120">
        <f t="shared" si="102"/>
        <v>-8.3232229988131348</v>
      </c>
      <c r="X148" s="120">
        <f t="shared" si="103"/>
        <v>1.6767770011868652</v>
      </c>
      <c r="Y148" s="120">
        <f t="shared" si="104"/>
        <v>-13.600903144374373</v>
      </c>
      <c r="Z148" s="120">
        <f t="shared" si="105"/>
        <v>6.9544571467481031</v>
      </c>
      <c r="AA148" s="120">
        <f t="shared" si="106"/>
        <v>0.59186189889028962</v>
      </c>
      <c r="AB148" s="120">
        <f t="shared" si="107"/>
        <v>-4.40813810110971</v>
      </c>
      <c r="AC148" s="120">
        <f t="shared" si="108"/>
        <v>5.59186189889029</v>
      </c>
      <c r="AD148" s="120">
        <f t="shared" si="109"/>
        <v>-11.086180917281567</v>
      </c>
      <c r="AE148" s="120">
        <f t="shared" si="110"/>
        <v>12.269904715062147</v>
      </c>
      <c r="AF148" s="120">
        <f t="shared" si="111"/>
        <v>-3.1606371537208204</v>
      </c>
      <c r="AG148" s="120">
        <f t="shared" si="112"/>
        <v>-8.1606371537208204</v>
      </c>
      <c r="AH148" s="120">
        <f t="shared" si="113"/>
        <v>1.8393628462791796</v>
      </c>
      <c r="AI148" s="120">
        <f t="shared" si="114"/>
        <v>-14.928728054682859</v>
      </c>
      <c r="AJ148" s="120">
        <f t="shared" si="115"/>
        <v>8.6074537472412178</v>
      </c>
      <c r="AK148" s="120">
        <f t="shared" si="116"/>
        <v>-1.9591754760064231</v>
      </c>
      <c r="AL148" s="120">
        <f t="shared" si="117"/>
        <v>-6.9591754760064228</v>
      </c>
      <c r="AM148" s="120">
        <f t="shared" si="118"/>
        <v>3.0408245239935772</v>
      </c>
      <c r="AN148" s="120">
        <f t="shared" si="119"/>
        <v>-14.670305115171695</v>
      </c>
      <c r="AO148" s="120">
        <f t="shared" si="120"/>
        <v>10.751954163158848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</row>
    <row r="149" spans="1:128">
      <c r="A149" s="113" t="s">
        <v>36</v>
      </c>
      <c r="B149" s="112" t="s">
        <v>101</v>
      </c>
      <c r="C149" s="226" t="s">
        <v>147</v>
      </c>
      <c r="D149" s="113">
        <v>2</v>
      </c>
      <c r="E149" s="112">
        <v>448.03290000000004</v>
      </c>
      <c r="F149" s="114">
        <f t="shared" si="76"/>
        <v>448.1</v>
      </c>
      <c r="G149" s="115">
        <v>5.0999999999999997E-2</v>
      </c>
      <c r="H149" s="115">
        <v>1.61E-2</v>
      </c>
      <c r="I149" s="116">
        <v>6.7099999999999993E-2</v>
      </c>
      <c r="J149" s="114">
        <f t="shared" si="96"/>
        <v>149.75732335300523</v>
      </c>
      <c r="K149" s="222"/>
      <c r="L149" s="222"/>
      <c r="M149" s="223"/>
      <c r="N149" s="223"/>
      <c r="O149" s="223">
        <v>6.5500000000000003E-2</v>
      </c>
      <c r="P149" s="224">
        <v>146</v>
      </c>
      <c r="Q149" s="118"/>
      <c r="R149" s="118"/>
      <c r="S149" s="118">
        <f t="shared" si="97"/>
        <v>-2.3845007451564686</v>
      </c>
      <c r="T149" s="118">
        <f t="shared" si="98"/>
        <v>-2.50894131177047</v>
      </c>
      <c r="U149" s="119"/>
      <c r="V149" s="120">
        <f t="shared" si="101"/>
        <v>-3.3232229988131348</v>
      </c>
      <c r="W149" s="120">
        <f t="shared" si="102"/>
        <v>-8.3232229988131348</v>
      </c>
      <c r="X149" s="120">
        <f t="shared" si="103"/>
        <v>1.6767770011868652</v>
      </c>
      <c r="Y149" s="120">
        <f t="shared" si="104"/>
        <v>-13.600903144374373</v>
      </c>
      <c r="Z149" s="120">
        <f t="shared" si="105"/>
        <v>6.9544571467481031</v>
      </c>
      <c r="AA149" s="120">
        <f t="shared" si="106"/>
        <v>0.59186189889028962</v>
      </c>
      <c r="AB149" s="120">
        <f t="shared" si="107"/>
        <v>-4.40813810110971</v>
      </c>
      <c r="AC149" s="120">
        <f t="shared" si="108"/>
        <v>5.59186189889029</v>
      </c>
      <c r="AD149" s="120">
        <f t="shared" si="109"/>
        <v>-11.086180917281567</v>
      </c>
      <c r="AE149" s="120">
        <f t="shared" si="110"/>
        <v>12.269904715062147</v>
      </c>
      <c r="AF149" s="120">
        <f t="shared" si="111"/>
        <v>-3.1606371537208204</v>
      </c>
      <c r="AG149" s="120">
        <f t="shared" si="112"/>
        <v>-8.1606371537208204</v>
      </c>
      <c r="AH149" s="120">
        <f t="shared" si="113"/>
        <v>1.8393628462791796</v>
      </c>
      <c r="AI149" s="120">
        <f t="shared" si="114"/>
        <v>-14.928728054682859</v>
      </c>
      <c r="AJ149" s="120">
        <f t="shared" si="115"/>
        <v>8.6074537472412178</v>
      </c>
      <c r="AK149" s="120">
        <f t="shared" si="116"/>
        <v>-1.9591754760064231</v>
      </c>
      <c r="AL149" s="120">
        <f t="shared" si="117"/>
        <v>-6.9591754760064228</v>
      </c>
      <c r="AM149" s="120">
        <f t="shared" si="118"/>
        <v>3.0408245239935772</v>
      </c>
      <c r="AN149" s="120">
        <f t="shared" si="119"/>
        <v>-14.670305115171695</v>
      </c>
      <c r="AO149" s="120">
        <f t="shared" si="120"/>
        <v>10.751954163158848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</row>
    <row r="150" spans="1:128">
      <c r="A150" s="113" t="s">
        <v>36</v>
      </c>
      <c r="B150" s="112" t="s">
        <v>101</v>
      </c>
      <c r="C150" s="226" t="s">
        <v>147</v>
      </c>
      <c r="D150" s="113">
        <v>3</v>
      </c>
      <c r="E150" s="112">
        <v>448.25520000000006</v>
      </c>
      <c r="F150" s="114">
        <f t="shared" si="76"/>
        <v>448.40000000000009</v>
      </c>
      <c r="G150" s="115">
        <v>0.11269999999999999</v>
      </c>
      <c r="H150" s="115">
        <v>3.2099999999999997E-2</v>
      </c>
      <c r="I150" s="116">
        <v>0.14479999999999998</v>
      </c>
      <c r="J150" s="114">
        <f t="shared" si="96"/>
        <v>322.99090021805176</v>
      </c>
      <c r="K150" s="222"/>
      <c r="L150" s="222"/>
      <c r="M150" s="223"/>
      <c r="N150" s="223"/>
      <c r="O150" s="223">
        <v>0.1158</v>
      </c>
      <c r="P150" s="224">
        <v>260</v>
      </c>
      <c r="Q150" s="118"/>
      <c r="R150" s="118"/>
      <c r="S150" s="118">
        <f t="shared" si="97"/>
        <v>-20.027624309392255</v>
      </c>
      <c r="T150" s="118">
        <f t="shared" si="98"/>
        <v>-19.502376127478048</v>
      </c>
      <c r="U150" s="119"/>
      <c r="V150" s="120">
        <f t="shared" si="101"/>
        <v>-3.3232229988131348</v>
      </c>
      <c r="W150" s="120">
        <f t="shared" si="102"/>
        <v>-8.3232229988131348</v>
      </c>
      <c r="X150" s="120">
        <f t="shared" si="103"/>
        <v>1.6767770011868652</v>
      </c>
      <c r="Y150" s="120">
        <f t="shared" si="104"/>
        <v>-13.600903144374373</v>
      </c>
      <c r="Z150" s="120">
        <f t="shared" si="105"/>
        <v>6.9544571467481031</v>
      </c>
      <c r="AA150" s="120">
        <f t="shared" si="106"/>
        <v>0.59186189889028962</v>
      </c>
      <c r="AB150" s="120">
        <f t="shared" si="107"/>
        <v>-4.40813810110971</v>
      </c>
      <c r="AC150" s="120">
        <f t="shared" si="108"/>
        <v>5.59186189889029</v>
      </c>
      <c r="AD150" s="120">
        <f t="shared" si="109"/>
        <v>-11.086180917281567</v>
      </c>
      <c r="AE150" s="120">
        <f t="shared" si="110"/>
        <v>12.269904715062147</v>
      </c>
      <c r="AF150" s="120">
        <f t="shared" si="111"/>
        <v>-3.1606371537208204</v>
      </c>
      <c r="AG150" s="120">
        <f t="shared" si="112"/>
        <v>-8.1606371537208204</v>
      </c>
      <c r="AH150" s="120">
        <f t="shared" si="113"/>
        <v>1.8393628462791796</v>
      </c>
      <c r="AI150" s="120">
        <f t="shared" si="114"/>
        <v>-14.928728054682859</v>
      </c>
      <c r="AJ150" s="120">
        <f t="shared" si="115"/>
        <v>8.6074537472412178</v>
      </c>
      <c r="AK150" s="120">
        <f t="shared" si="116"/>
        <v>-1.9591754760064231</v>
      </c>
      <c r="AL150" s="120">
        <f t="shared" si="117"/>
        <v>-6.9591754760064228</v>
      </c>
      <c r="AM150" s="120">
        <f t="shared" si="118"/>
        <v>3.0408245239935772</v>
      </c>
      <c r="AN150" s="120">
        <f t="shared" si="119"/>
        <v>-14.670305115171695</v>
      </c>
      <c r="AO150" s="120">
        <f t="shared" si="120"/>
        <v>10.751954163158848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</row>
    <row r="151" spans="1:128">
      <c r="A151" s="113" t="s">
        <v>36</v>
      </c>
      <c r="B151" s="112" t="s">
        <v>101</v>
      </c>
      <c r="C151" s="226" t="s">
        <v>147</v>
      </c>
      <c r="D151" s="113">
        <v>4</v>
      </c>
      <c r="E151" s="112">
        <v>448.49469999999997</v>
      </c>
      <c r="F151" s="114">
        <f t="shared" si="76"/>
        <v>448.79999999999995</v>
      </c>
      <c r="G151" s="115">
        <v>0.24890000000000001</v>
      </c>
      <c r="H151" s="115">
        <v>5.6399999999999999E-2</v>
      </c>
      <c r="I151" s="116">
        <v>0.30530000000000002</v>
      </c>
      <c r="J151" s="114">
        <f t="shared" si="96"/>
        <v>680.54671038407423</v>
      </c>
      <c r="K151" s="222"/>
      <c r="L151" s="222"/>
      <c r="M151" s="223"/>
      <c r="N151" s="223"/>
      <c r="O151" s="223">
        <v>0.28510000000000002</v>
      </c>
      <c r="P151" s="224">
        <v>637</v>
      </c>
      <c r="Q151" s="118"/>
      <c r="R151" s="118"/>
      <c r="S151" s="118">
        <f t="shared" si="97"/>
        <v>-6.6164428431051414</v>
      </c>
      <c r="T151" s="118">
        <f t="shared" si="98"/>
        <v>-6.3987834662367487</v>
      </c>
      <c r="U151" s="119"/>
      <c r="V151" s="120">
        <f t="shared" si="101"/>
        <v>-3.3232229988131348</v>
      </c>
      <c r="W151" s="120">
        <f t="shared" si="102"/>
        <v>-8.3232229988131348</v>
      </c>
      <c r="X151" s="120">
        <f t="shared" si="103"/>
        <v>1.6767770011868652</v>
      </c>
      <c r="Y151" s="120">
        <f t="shared" si="104"/>
        <v>-13.600903144374373</v>
      </c>
      <c r="Z151" s="120">
        <f t="shared" si="105"/>
        <v>6.9544571467481031</v>
      </c>
      <c r="AA151" s="120">
        <f t="shared" si="106"/>
        <v>0.59186189889028962</v>
      </c>
      <c r="AB151" s="120">
        <f t="shared" si="107"/>
        <v>-4.40813810110971</v>
      </c>
      <c r="AC151" s="120">
        <f t="shared" si="108"/>
        <v>5.59186189889029</v>
      </c>
      <c r="AD151" s="120">
        <f t="shared" si="109"/>
        <v>-11.086180917281567</v>
      </c>
      <c r="AE151" s="120">
        <f t="shared" si="110"/>
        <v>12.269904715062147</v>
      </c>
      <c r="AF151" s="120">
        <f t="shared" si="111"/>
        <v>-3.1606371537208204</v>
      </c>
      <c r="AG151" s="120">
        <f t="shared" si="112"/>
        <v>-8.1606371537208204</v>
      </c>
      <c r="AH151" s="120">
        <f t="shared" si="113"/>
        <v>1.8393628462791796</v>
      </c>
      <c r="AI151" s="120">
        <f t="shared" si="114"/>
        <v>-14.928728054682859</v>
      </c>
      <c r="AJ151" s="120">
        <f t="shared" si="115"/>
        <v>8.6074537472412178</v>
      </c>
      <c r="AK151" s="120">
        <f t="shared" si="116"/>
        <v>-1.9591754760064231</v>
      </c>
      <c r="AL151" s="120">
        <f t="shared" si="117"/>
        <v>-6.9591754760064228</v>
      </c>
      <c r="AM151" s="120">
        <f t="shared" si="118"/>
        <v>3.0408245239935772</v>
      </c>
      <c r="AN151" s="120">
        <f t="shared" si="119"/>
        <v>-14.670305115171695</v>
      </c>
      <c r="AO151" s="120">
        <f t="shared" si="120"/>
        <v>10.751954163158848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</row>
    <row r="152" spans="1:128">
      <c r="A152" s="113" t="s">
        <v>36</v>
      </c>
      <c r="B152" s="112" t="s">
        <v>101</v>
      </c>
      <c r="C152" s="226" t="s">
        <v>147</v>
      </c>
      <c r="D152" s="113">
        <v>5</v>
      </c>
      <c r="E152" s="112">
        <v>448.07650000000001</v>
      </c>
      <c r="F152" s="114">
        <f t="shared" si="76"/>
        <v>448.70000000000005</v>
      </c>
      <c r="G152" s="115">
        <v>0.49769999999999998</v>
      </c>
      <c r="H152" s="115">
        <v>0.1258</v>
      </c>
      <c r="I152" s="116">
        <v>0.62349999999999994</v>
      </c>
      <c r="J152" s="114">
        <f t="shared" si="96"/>
        <v>1390.773141313397</v>
      </c>
      <c r="K152" s="222"/>
      <c r="L152" s="222"/>
      <c r="M152" s="223"/>
      <c r="N152" s="223"/>
      <c r="O152" s="223">
        <v>0.59289999999999998</v>
      </c>
      <c r="P152" s="224">
        <v>1330</v>
      </c>
      <c r="Q152" s="118"/>
      <c r="R152" s="118"/>
      <c r="S152" s="118">
        <f t="shared" si="97"/>
        <v>-4.9077786688051264</v>
      </c>
      <c r="T152" s="118">
        <f t="shared" si="98"/>
        <v>-4.3697379182923379</v>
      </c>
      <c r="U152" s="119"/>
      <c r="V152" s="120">
        <f t="shared" si="101"/>
        <v>-3.3232229988131348</v>
      </c>
      <c r="W152" s="120">
        <f t="shared" si="102"/>
        <v>-8.3232229988131348</v>
      </c>
      <c r="X152" s="120">
        <f t="shared" si="103"/>
        <v>1.6767770011868652</v>
      </c>
      <c r="Y152" s="120">
        <f t="shared" si="104"/>
        <v>-13.600903144374373</v>
      </c>
      <c r="Z152" s="120">
        <f t="shared" si="105"/>
        <v>6.9544571467481031</v>
      </c>
      <c r="AA152" s="120">
        <f t="shared" si="106"/>
        <v>0.59186189889028962</v>
      </c>
      <c r="AB152" s="120">
        <f t="shared" si="107"/>
        <v>-4.40813810110971</v>
      </c>
      <c r="AC152" s="120">
        <f t="shared" si="108"/>
        <v>5.59186189889029</v>
      </c>
      <c r="AD152" s="120">
        <f t="shared" si="109"/>
        <v>-11.086180917281567</v>
      </c>
      <c r="AE152" s="120">
        <f t="shared" si="110"/>
        <v>12.269904715062147</v>
      </c>
      <c r="AF152" s="120">
        <f t="shared" si="111"/>
        <v>-3.1606371537208204</v>
      </c>
      <c r="AG152" s="120">
        <f t="shared" si="112"/>
        <v>-8.1606371537208204</v>
      </c>
      <c r="AH152" s="120">
        <f t="shared" si="113"/>
        <v>1.8393628462791796</v>
      </c>
      <c r="AI152" s="120">
        <f t="shared" si="114"/>
        <v>-14.928728054682859</v>
      </c>
      <c r="AJ152" s="120">
        <f t="shared" si="115"/>
        <v>8.6074537472412178</v>
      </c>
      <c r="AK152" s="120">
        <f t="shared" si="116"/>
        <v>-1.9591754760064231</v>
      </c>
      <c r="AL152" s="120">
        <f t="shared" si="117"/>
        <v>-6.9591754760064228</v>
      </c>
      <c r="AM152" s="120">
        <f t="shared" si="118"/>
        <v>3.0408245239935772</v>
      </c>
      <c r="AN152" s="120">
        <f t="shared" si="119"/>
        <v>-14.670305115171695</v>
      </c>
      <c r="AO152" s="120">
        <f t="shared" si="120"/>
        <v>10.751954163158848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</row>
    <row r="153" spans="1:128">
      <c r="A153" s="113" t="s">
        <v>36</v>
      </c>
      <c r="B153" s="112" t="s">
        <v>101</v>
      </c>
      <c r="C153" s="226" t="s">
        <v>147</v>
      </c>
      <c r="D153" s="113">
        <v>6</v>
      </c>
      <c r="E153" s="112">
        <v>448.197</v>
      </c>
      <c r="F153" s="114">
        <f t="shared" si="76"/>
        <v>449.1</v>
      </c>
      <c r="G153" s="115">
        <v>0.75149999999999995</v>
      </c>
      <c r="H153" s="115">
        <v>0.1515</v>
      </c>
      <c r="I153" s="116">
        <v>0.90299999999999991</v>
      </c>
      <c r="J153" s="114">
        <f t="shared" si="96"/>
        <v>2013.2083926947394</v>
      </c>
      <c r="K153" s="222"/>
      <c r="L153" s="222"/>
      <c r="M153" s="223"/>
      <c r="N153" s="223"/>
      <c r="O153" s="223">
        <v>0.79300000000000004</v>
      </c>
      <c r="P153" s="224">
        <v>1790</v>
      </c>
      <c r="Q153" s="118"/>
      <c r="R153" s="118"/>
      <c r="S153" s="118">
        <f t="shared" si="97"/>
        <v>-12.181616832779611</v>
      </c>
      <c r="T153" s="118">
        <f t="shared" si="98"/>
        <v>-11.087197604812699</v>
      </c>
      <c r="U153" s="119"/>
      <c r="V153" s="120">
        <f t="shared" si="101"/>
        <v>-3.3232229988131348</v>
      </c>
      <c r="W153" s="120">
        <f t="shared" si="102"/>
        <v>-8.3232229988131348</v>
      </c>
      <c r="X153" s="120">
        <f t="shared" si="103"/>
        <v>1.6767770011868652</v>
      </c>
      <c r="Y153" s="120">
        <f t="shared" si="104"/>
        <v>-13.600903144374373</v>
      </c>
      <c r="Z153" s="120">
        <f t="shared" si="105"/>
        <v>6.9544571467481031</v>
      </c>
      <c r="AA153" s="120">
        <f t="shared" si="106"/>
        <v>0.59186189889028962</v>
      </c>
      <c r="AB153" s="120">
        <f t="shared" si="107"/>
        <v>-4.40813810110971</v>
      </c>
      <c r="AC153" s="120">
        <f t="shared" si="108"/>
        <v>5.59186189889029</v>
      </c>
      <c r="AD153" s="120">
        <f t="shared" si="109"/>
        <v>-11.086180917281567</v>
      </c>
      <c r="AE153" s="120">
        <f t="shared" si="110"/>
        <v>12.269904715062147</v>
      </c>
      <c r="AF153" s="120">
        <f t="shared" si="111"/>
        <v>-3.1606371537208204</v>
      </c>
      <c r="AG153" s="120">
        <f t="shared" si="112"/>
        <v>-8.1606371537208204</v>
      </c>
      <c r="AH153" s="120">
        <f t="shared" si="113"/>
        <v>1.8393628462791796</v>
      </c>
      <c r="AI153" s="120">
        <f t="shared" si="114"/>
        <v>-14.928728054682859</v>
      </c>
      <c r="AJ153" s="120">
        <f t="shared" si="115"/>
        <v>8.6074537472412178</v>
      </c>
      <c r="AK153" s="120">
        <f t="shared" si="116"/>
        <v>-1.9591754760064231</v>
      </c>
      <c r="AL153" s="120">
        <f t="shared" si="117"/>
        <v>-6.9591754760064228</v>
      </c>
      <c r="AM153" s="120">
        <f t="shared" si="118"/>
        <v>3.0408245239935772</v>
      </c>
      <c r="AN153" s="120">
        <f t="shared" si="119"/>
        <v>-14.670305115171695</v>
      </c>
      <c r="AO153" s="120">
        <f t="shared" si="120"/>
        <v>10.751954163158848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</row>
    <row r="154" spans="1:128">
      <c r="A154" s="113" t="s">
        <v>36</v>
      </c>
      <c r="B154" s="112" t="s">
        <v>101</v>
      </c>
      <c r="C154" s="226" t="s">
        <v>147</v>
      </c>
      <c r="D154" s="113">
        <v>7</v>
      </c>
      <c r="E154" s="112">
        <v>448.27469999999994</v>
      </c>
      <c r="F154" s="114">
        <f t="shared" si="76"/>
        <v>450.19999999999993</v>
      </c>
      <c r="G154" s="115">
        <v>1.518</v>
      </c>
      <c r="H154" s="115">
        <v>0.4073</v>
      </c>
      <c r="I154" s="116">
        <v>1.9253</v>
      </c>
      <c r="J154" s="114">
        <f t="shared" si="96"/>
        <v>4287.9612628277982</v>
      </c>
      <c r="K154" s="222"/>
      <c r="L154" s="222"/>
      <c r="M154" s="223"/>
      <c r="N154" s="223"/>
      <c r="O154" s="223">
        <v>1.75</v>
      </c>
      <c r="P154" s="224">
        <v>3940</v>
      </c>
      <c r="Q154" s="118"/>
      <c r="R154" s="118"/>
      <c r="S154" s="118">
        <f t="shared" si="97"/>
        <v>-9.1050745338388825</v>
      </c>
      <c r="T154" s="118">
        <f t="shared" si="98"/>
        <v>-8.1148415645510497</v>
      </c>
      <c r="U154" s="119"/>
      <c r="V154" s="120">
        <f t="shared" si="101"/>
        <v>-3.3232229988131348</v>
      </c>
      <c r="W154" s="120">
        <f t="shared" si="102"/>
        <v>-8.3232229988131348</v>
      </c>
      <c r="X154" s="120">
        <f t="shared" si="103"/>
        <v>1.6767770011868652</v>
      </c>
      <c r="Y154" s="120">
        <f t="shared" si="104"/>
        <v>-13.600903144374373</v>
      </c>
      <c r="Z154" s="120">
        <f t="shared" si="105"/>
        <v>6.9544571467481031</v>
      </c>
      <c r="AA154" s="120">
        <f t="shared" si="106"/>
        <v>0.59186189889028962</v>
      </c>
      <c r="AB154" s="120">
        <f t="shared" si="107"/>
        <v>-4.40813810110971</v>
      </c>
      <c r="AC154" s="120">
        <f t="shared" si="108"/>
        <v>5.59186189889029</v>
      </c>
      <c r="AD154" s="120">
        <f t="shared" si="109"/>
        <v>-11.086180917281567</v>
      </c>
      <c r="AE154" s="120">
        <f t="shared" si="110"/>
        <v>12.269904715062147</v>
      </c>
      <c r="AF154" s="120">
        <f t="shared" si="111"/>
        <v>-3.1606371537208204</v>
      </c>
      <c r="AG154" s="120">
        <f t="shared" si="112"/>
        <v>-8.1606371537208204</v>
      </c>
      <c r="AH154" s="120">
        <f t="shared" si="113"/>
        <v>1.8393628462791796</v>
      </c>
      <c r="AI154" s="120">
        <f t="shared" si="114"/>
        <v>-14.928728054682859</v>
      </c>
      <c r="AJ154" s="120">
        <f t="shared" si="115"/>
        <v>8.6074537472412178</v>
      </c>
      <c r="AK154" s="120">
        <f t="shared" si="116"/>
        <v>-1.9591754760064231</v>
      </c>
      <c r="AL154" s="120">
        <f t="shared" si="117"/>
        <v>-6.9591754760064228</v>
      </c>
      <c r="AM154" s="120">
        <f t="shared" si="118"/>
        <v>3.0408245239935772</v>
      </c>
      <c r="AN154" s="120">
        <f t="shared" si="119"/>
        <v>-14.670305115171695</v>
      </c>
      <c r="AO154" s="120">
        <f t="shared" si="120"/>
        <v>10.751954163158848</v>
      </c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1:128">
      <c r="A155" s="113" t="s">
        <v>36</v>
      </c>
      <c r="B155" s="112" t="s">
        <v>101</v>
      </c>
      <c r="C155" s="226" t="s">
        <v>147</v>
      </c>
      <c r="D155" s="113">
        <v>8</v>
      </c>
      <c r="E155" s="112">
        <v>449.70738</v>
      </c>
      <c r="F155" s="114">
        <f t="shared" si="76"/>
        <v>452.2</v>
      </c>
      <c r="G155" s="115">
        <v>1.9960100000000001</v>
      </c>
      <c r="H155" s="115">
        <v>0.49661</v>
      </c>
      <c r="I155" s="116">
        <v>2.4926200000000001</v>
      </c>
      <c r="J155" s="114">
        <f t="shared" si="96"/>
        <v>5531.190280328794</v>
      </c>
      <c r="K155" s="222"/>
      <c r="L155" s="222"/>
      <c r="M155" s="223"/>
      <c r="N155" s="223"/>
      <c r="O155" s="223">
        <v>2.5108999999999999</v>
      </c>
      <c r="P155" s="224">
        <v>5630</v>
      </c>
      <c r="Q155" s="118"/>
      <c r="R155" s="118"/>
      <c r="S155" s="118">
        <f t="shared" si="97"/>
        <v>0.73336489316461606</v>
      </c>
      <c r="T155" s="118">
        <f t="shared" si="98"/>
        <v>1.7864096996014469</v>
      </c>
      <c r="U155" s="119"/>
      <c r="V155" s="120">
        <f t="shared" si="101"/>
        <v>-3.3232229988131348</v>
      </c>
      <c r="W155" s="120">
        <f t="shared" si="102"/>
        <v>-8.3232229988131348</v>
      </c>
      <c r="X155" s="120">
        <f t="shared" si="103"/>
        <v>1.6767770011868652</v>
      </c>
      <c r="Y155" s="120">
        <f t="shared" si="104"/>
        <v>-13.600903144374373</v>
      </c>
      <c r="Z155" s="120">
        <f t="shared" si="105"/>
        <v>6.9544571467481031</v>
      </c>
      <c r="AA155" s="120">
        <f t="shared" si="106"/>
        <v>0.59186189889028962</v>
      </c>
      <c r="AB155" s="120">
        <f t="shared" si="107"/>
        <v>-4.40813810110971</v>
      </c>
      <c r="AC155" s="120">
        <f t="shared" si="108"/>
        <v>5.59186189889029</v>
      </c>
      <c r="AD155" s="120">
        <f t="shared" si="109"/>
        <v>-11.086180917281567</v>
      </c>
      <c r="AE155" s="120">
        <f t="shared" si="110"/>
        <v>12.269904715062147</v>
      </c>
      <c r="AF155" s="120">
        <f t="shared" si="111"/>
        <v>-3.1606371537208204</v>
      </c>
      <c r="AG155" s="120">
        <f t="shared" si="112"/>
        <v>-8.1606371537208204</v>
      </c>
      <c r="AH155" s="120">
        <f t="shared" si="113"/>
        <v>1.8393628462791796</v>
      </c>
      <c r="AI155" s="120">
        <f t="shared" si="114"/>
        <v>-14.928728054682859</v>
      </c>
      <c r="AJ155" s="120">
        <f t="shared" si="115"/>
        <v>8.6074537472412178</v>
      </c>
      <c r="AK155" s="120">
        <f t="shared" si="116"/>
        <v>-1.9591754760064231</v>
      </c>
      <c r="AL155" s="120">
        <f t="shared" si="117"/>
        <v>-6.9591754760064228</v>
      </c>
      <c r="AM155" s="120">
        <f t="shared" si="118"/>
        <v>3.0408245239935772</v>
      </c>
      <c r="AN155" s="120">
        <f t="shared" si="119"/>
        <v>-14.670305115171695</v>
      </c>
      <c r="AO155" s="120">
        <f t="shared" si="120"/>
        <v>10.751954163158848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1:128">
      <c r="A156" s="113" t="s">
        <v>36</v>
      </c>
      <c r="B156" s="112" t="s">
        <v>101</v>
      </c>
      <c r="C156" s="226" t="s">
        <v>147</v>
      </c>
      <c r="D156" s="113">
        <v>9</v>
      </c>
      <c r="E156" s="112">
        <v>448.85400000000004</v>
      </c>
      <c r="F156" s="114">
        <f t="shared" si="76"/>
        <v>452.10000000000008</v>
      </c>
      <c r="G156" s="115">
        <v>2.4963000000000002</v>
      </c>
      <c r="H156" s="115">
        <v>0.74970000000000003</v>
      </c>
      <c r="I156" s="116">
        <v>3.2460000000000004</v>
      </c>
      <c r="J156" s="114">
        <f t="shared" si="96"/>
        <v>7212.0679322105525</v>
      </c>
      <c r="K156" s="222"/>
      <c r="L156" s="222"/>
      <c r="M156" s="223"/>
      <c r="N156" s="223"/>
      <c r="O156" s="223">
        <v>3.2551000000000001</v>
      </c>
      <c r="P156" s="224">
        <v>7290</v>
      </c>
      <c r="Q156" s="118"/>
      <c r="R156" s="118"/>
      <c r="S156" s="118">
        <f t="shared" si="97"/>
        <v>0.28034504004928101</v>
      </c>
      <c r="T156" s="118">
        <f t="shared" si="98"/>
        <v>1.0805786706665246</v>
      </c>
      <c r="U156" s="119"/>
      <c r="V156" s="120">
        <f t="shared" si="101"/>
        <v>-3.3232229988131348</v>
      </c>
      <c r="W156" s="120">
        <f t="shared" si="102"/>
        <v>-8.3232229988131348</v>
      </c>
      <c r="X156" s="120">
        <f t="shared" si="103"/>
        <v>1.6767770011868652</v>
      </c>
      <c r="Y156" s="120">
        <f t="shared" si="104"/>
        <v>-13.600903144374373</v>
      </c>
      <c r="Z156" s="120">
        <f t="shared" si="105"/>
        <v>6.9544571467481031</v>
      </c>
      <c r="AA156" s="120">
        <f t="shared" si="106"/>
        <v>0.59186189889028962</v>
      </c>
      <c r="AB156" s="120">
        <f t="shared" si="107"/>
        <v>-4.40813810110971</v>
      </c>
      <c r="AC156" s="120">
        <f t="shared" si="108"/>
        <v>5.59186189889029</v>
      </c>
      <c r="AD156" s="120">
        <f t="shared" si="109"/>
        <v>-11.086180917281567</v>
      </c>
      <c r="AE156" s="120">
        <f t="shared" si="110"/>
        <v>12.269904715062147</v>
      </c>
      <c r="AF156" s="120">
        <f t="shared" si="111"/>
        <v>-3.1606371537208204</v>
      </c>
      <c r="AG156" s="120">
        <f t="shared" si="112"/>
        <v>-8.1606371537208204</v>
      </c>
      <c r="AH156" s="120">
        <f t="shared" si="113"/>
        <v>1.8393628462791796</v>
      </c>
      <c r="AI156" s="120">
        <f t="shared" si="114"/>
        <v>-14.928728054682859</v>
      </c>
      <c r="AJ156" s="120">
        <f t="shared" si="115"/>
        <v>8.6074537472412178</v>
      </c>
      <c r="AK156" s="120">
        <f t="shared" si="116"/>
        <v>-1.9591754760064231</v>
      </c>
      <c r="AL156" s="120">
        <f t="shared" si="117"/>
        <v>-6.9591754760064228</v>
      </c>
      <c r="AM156" s="120">
        <f t="shared" si="118"/>
        <v>3.0408245239935772</v>
      </c>
      <c r="AN156" s="120">
        <f t="shared" si="119"/>
        <v>-14.670305115171695</v>
      </c>
      <c r="AO156" s="120">
        <f t="shared" si="120"/>
        <v>10.751954163158848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1:128">
      <c r="A157" s="113" t="s">
        <v>86</v>
      </c>
      <c r="B157" s="112" t="s">
        <v>102</v>
      </c>
      <c r="C157" s="226" t="s">
        <v>148</v>
      </c>
      <c r="D157" s="113">
        <v>1</v>
      </c>
      <c r="E157" s="112">
        <v>448.45859999999999</v>
      </c>
      <c r="F157" s="114">
        <f t="shared" si="76"/>
        <v>448.5</v>
      </c>
      <c r="G157" s="115">
        <v>3.0800000000000001E-2</v>
      </c>
      <c r="H157" s="115">
        <v>1.06E-2</v>
      </c>
      <c r="I157" s="116">
        <v>4.1399999999999999E-2</v>
      </c>
      <c r="J157" s="114">
        <f t="shared" si="96"/>
        <v>92.312997830262319</v>
      </c>
      <c r="K157" s="227">
        <v>447.6</v>
      </c>
      <c r="L157" s="227">
        <v>447.6</v>
      </c>
      <c r="M157" s="228">
        <v>3.0300000000000001E-2</v>
      </c>
      <c r="N157" s="228">
        <v>8.5000000000000006E-3</v>
      </c>
      <c r="O157" s="228">
        <v>3.8800000000000001E-2</v>
      </c>
      <c r="P157" s="229">
        <v>86.7</v>
      </c>
      <c r="Q157" s="118">
        <f t="shared" si="99"/>
        <v>-1.6233766233766247</v>
      </c>
      <c r="R157" s="118">
        <f t="shared" si="100"/>
        <v>-19.811320754716977</v>
      </c>
      <c r="S157" s="118">
        <f t="shared" si="97"/>
        <v>-6.2801932367149718</v>
      </c>
      <c r="T157" s="118">
        <f t="shared" si="98"/>
        <v>-6.0803981694788449</v>
      </c>
      <c r="U157" s="119"/>
      <c r="V157" s="120">
        <f t="shared" si="101"/>
        <v>-3.3232229988131348</v>
      </c>
      <c r="W157" s="120">
        <f t="shared" si="102"/>
        <v>-8.3232229988131348</v>
      </c>
      <c r="X157" s="120">
        <f t="shared" si="103"/>
        <v>1.6767770011868652</v>
      </c>
      <c r="Y157" s="120">
        <f t="shared" si="104"/>
        <v>-13.600903144374373</v>
      </c>
      <c r="Z157" s="120">
        <f t="shared" si="105"/>
        <v>6.9544571467481031</v>
      </c>
      <c r="AA157" s="120">
        <f t="shared" si="106"/>
        <v>0.59186189889028962</v>
      </c>
      <c r="AB157" s="120">
        <f t="shared" si="107"/>
        <v>-4.40813810110971</v>
      </c>
      <c r="AC157" s="120">
        <f t="shared" si="108"/>
        <v>5.59186189889029</v>
      </c>
      <c r="AD157" s="120">
        <f t="shared" si="109"/>
        <v>-11.086180917281567</v>
      </c>
      <c r="AE157" s="120">
        <f t="shared" si="110"/>
        <v>12.269904715062147</v>
      </c>
      <c r="AF157" s="120">
        <f t="shared" si="111"/>
        <v>-3.1606371537208204</v>
      </c>
      <c r="AG157" s="120">
        <f t="shared" si="112"/>
        <v>-8.1606371537208204</v>
      </c>
      <c r="AH157" s="120">
        <f t="shared" si="113"/>
        <v>1.8393628462791796</v>
      </c>
      <c r="AI157" s="120">
        <f t="shared" si="114"/>
        <v>-14.928728054682859</v>
      </c>
      <c r="AJ157" s="120">
        <f t="shared" si="115"/>
        <v>8.6074537472412178</v>
      </c>
      <c r="AK157" s="120">
        <f t="shared" si="116"/>
        <v>-1.9591754760064231</v>
      </c>
      <c r="AL157" s="120">
        <f t="shared" si="117"/>
        <v>-6.9591754760064228</v>
      </c>
      <c r="AM157" s="120">
        <f t="shared" si="118"/>
        <v>3.0408245239935772</v>
      </c>
      <c r="AN157" s="120">
        <f t="shared" si="119"/>
        <v>-14.670305115171695</v>
      </c>
      <c r="AO157" s="120">
        <f t="shared" si="120"/>
        <v>10.751954163158848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1:128">
      <c r="A158" s="113" t="s">
        <v>86</v>
      </c>
      <c r="B158" s="112" t="s">
        <v>102</v>
      </c>
      <c r="C158" s="226" t="s">
        <v>148</v>
      </c>
      <c r="D158" s="113">
        <v>2</v>
      </c>
      <c r="E158" s="112">
        <v>448.13511</v>
      </c>
      <c r="F158" s="114">
        <f t="shared" si="76"/>
        <v>448.2</v>
      </c>
      <c r="G158" s="115">
        <v>4.999E-2</v>
      </c>
      <c r="H158" s="115">
        <v>1.49E-2</v>
      </c>
      <c r="I158" s="116">
        <v>6.4890000000000003E-2</v>
      </c>
      <c r="J158" s="114">
        <f t="shared" si="96"/>
        <v>144.79216850635132</v>
      </c>
      <c r="K158" s="230">
        <v>446.5</v>
      </c>
      <c r="L158" s="230">
        <v>446.5</v>
      </c>
      <c r="M158" s="231">
        <v>4.7800000000000002E-2</v>
      </c>
      <c r="N158" s="231">
        <v>1.2500000000000001E-2</v>
      </c>
      <c r="O158" s="231">
        <v>6.0299999999999999E-2</v>
      </c>
      <c r="P158" s="232">
        <v>135</v>
      </c>
      <c r="Q158" s="118">
        <f t="shared" si="99"/>
        <v>-4.3808761752350422</v>
      </c>
      <c r="R158" s="118">
        <f t="shared" si="100"/>
        <v>-16.107382550335565</v>
      </c>
      <c r="S158" s="118">
        <f t="shared" si="97"/>
        <v>-7.0735090152565929</v>
      </c>
      <c r="T158" s="118">
        <f t="shared" si="98"/>
        <v>-6.7629130824998889</v>
      </c>
      <c r="U158" s="119"/>
      <c r="V158" s="120">
        <f t="shared" si="101"/>
        <v>-3.3232229988131348</v>
      </c>
      <c r="W158" s="120">
        <f t="shared" si="102"/>
        <v>-8.3232229988131348</v>
      </c>
      <c r="X158" s="120">
        <f t="shared" si="103"/>
        <v>1.6767770011868652</v>
      </c>
      <c r="Y158" s="120">
        <f t="shared" si="104"/>
        <v>-13.600903144374373</v>
      </c>
      <c r="Z158" s="120">
        <f t="shared" si="105"/>
        <v>6.9544571467481031</v>
      </c>
      <c r="AA158" s="120">
        <f t="shared" si="106"/>
        <v>0.59186189889028962</v>
      </c>
      <c r="AB158" s="120">
        <f t="shared" si="107"/>
        <v>-4.40813810110971</v>
      </c>
      <c r="AC158" s="120">
        <f t="shared" si="108"/>
        <v>5.59186189889029</v>
      </c>
      <c r="AD158" s="120">
        <f t="shared" si="109"/>
        <v>-11.086180917281567</v>
      </c>
      <c r="AE158" s="120">
        <f t="shared" si="110"/>
        <v>12.269904715062147</v>
      </c>
      <c r="AF158" s="120">
        <f t="shared" si="111"/>
        <v>-3.1606371537208204</v>
      </c>
      <c r="AG158" s="120">
        <f t="shared" si="112"/>
        <v>-8.1606371537208204</v>
      </c>
      <c r="AH158" s="120">
        <f t="shared" si="113"/>
        <v>1.8393628462791796</v>
      </c>
      <c r="AI158" s="120">
        <f t="shared" si="114"/>
        <v>-14.928728054682859</v>
      </c>
      <c r="AJ158" s="120">
        <f t="shared" si="115"/>
        <v>8.6074537472412178</v>
      </c>
      <c r="AK158" s="120">
        <f t="shared" si="116"/>
        <v>-1.9591754760064231</v>
      </c>
      <c r="AL158" s="120">
        <f t="shared" si="117"/>
        <v>-6.9591754760064228</v>
      </c>
      <c r="AM158" s="120">
        <f t="shared" si="118"/>
        <v>3.0408245239935772</v>
      </c>
      <c r="AN158" s="120">
        <f t="shared" si="119"/>
        <v>-14.670305115171695</v>
      </c>
      <c r="AO158" s="120">
        <f t="shared" si="120"/>
        <v>10.751954163158848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1:128">
      <c r="A159" s="113" t="s">
        <v>86</v>
      </c>
      <c r="B159" s="112" t="s">
        <v>102</v>
      </c>
      <c r="C159" s="226" t="s">
        <v>148</v>
      </c>
      <c r="D159" s="113">
        <v>3</v>
      </c>
      <c r="E159" s="112">
        <v>447.96800000000002</v>
      </c>
      <c r="F159" s="114">
        <f t="shared" si="76"/>
        <v>448.1</v>
      </c>
      <c r="G159" s="115">
        <v>9.9699999999999997E-2</v>
      </c>
      <c r="H159" s="115">
        <v>3.2300000000000002E-2</v>
      </c>
      <c r="I159" s="116">
        <v>0.13200000000000001</v>
      </c>
      <c r="J159" s="114">
        <f t="shared" si="96"/>
        <v>294.63114204526335</v>
      </c>
      <c r="K159" s="230">
        <v>445.8</v>
      </c>
      <c r="L159" s="230">
        <v>445.8</v>
      </c>
      <c r="M159" s="231">
        <v>9.1200000000000003E-2</v>
      </c>
      <c r="N159" s="231">
        <v>2.92E-2</v>
      </c>
      <c r="O159" s="231">
        <v>0.12039999999999999</v>
      </c>
      <c r="P159" s="232">
        <v>270.10000000000002</v>
      </c>
      <c r="Q159" s="118">
        <f t="shared" si="99"/>
        <v>-8.5255767301905649</v>
      </c>
      <c r="R159" s="118">
        <f t="shared" si="100"/>
        <v>-9.5975232198142475</v>
      </c>
      <c r="S159" s="118">
        <f t="shared" si="97"/>
        <v>-8.7878787878787978</v>
      </c>
      <c r="T159" s="118">
        <f t="shared" si="98"/>
        <v>-8.3260519831588855</v>
      </c>
      <c r="U159" s="119"/>
      <c r="V159" s="120">
        <f t="shared" si="101"/>
        <v>-3.3232229988131348</v>
      </c>
      <c r="W159" s="120">
        <f t="shared" si="102"/>
        <v>-8.3232229988131348</v>
      </c>
      <c r="X159" s="120">
        <f t="shared" si="103"/>
        <v>1.6767770011868652</v>
      </c>
      <c r="Y159" s="120">
        <f t="shared" si="104"/>
        <v>-13.600903144374373</v>
      </c>
      <c r="Z159" s="120">
        <f t="shared" si="105"/>
        <v>6.9544571467481031</v>
      </c>
      <c r="AA159" s="120">
        <f t="shared" si="106"/>
        <v>0.59186189889028962</v>
      </c>
      <c r="AB159" s="120">
        <f t="shared" si="107"/>
        <v>-4.40813810110971</v>
      </c>
      <c r="AC159" s="120">
        <f t="shared" si="108"/>
        <v>5.59186189889029</v>
      </c>
      <c r="AD159" s="120">
        <f t="shared" si="109"/>
        <v>-11.086180917281567</v>
      </c>
      <c r="AE159" s="120">
        <f t="shared" si="110"/>
        <v>12.269904715062147</v>
      </c>
      <c r="AF159" s="120">
        <f t="shared" si="111"/>
        <v>-3.1606371537208204</v>
      </c>
      <c r="AG159" s="120">
        <f t="shared" si="112"/>
        <v>-8.1606371537208204</v>
      </c>
      <c r="AH159" s="120">
        <f t="shared" si="113"/>
        <v>1.8393628462791796</v>
      </c>
      <c r="AI159" s="120">
        <f t="shared" si="114"/>
        <v>-14.928728054682859</v>
      </c>
      <c r="AJ159" s="120">
        <f t="shared" si="115"/>
        <v>8.6074537472412178</v>
      </c>
      <c r="AK159" s="120">
        <f t="shared" si="116"/>
        <v>-1.9591754760064231</v>
      </c>
      <c r="AL159" s="120">
        <f t="shared" si="117"/>
        <v>-6.9591754760064228</v>
      </c>
      <c r="AM159" s="120">
        <f t="shared" si="118"/>
        <v>3.0408245239935772</v>
      </c>
      <c r="AN159" s="120">
        <f t="shared" si="119"/>
        <v>-14.670305115171695</v>
      </c>
      <c r="AO159" s="120">
        <f t="shared" si="120"/>
        <v>10.751954163158848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</row>
    <row r="160" spans="1:128">
      <c r="A160" s="113" t="s">
        <v>86</v>
      </c>
      <c r="B160" s="112" t="s">
        <v>102</v>
      </c>
      <c r="C160" s="226" t="s">
        <v>148</v>
      </c>
      <c r="D160" s="113">
        <v>4</v>
      </c>
      <c r="E160" s="112">
        <v>447.60249999999996</v>
      </c>
      <c r="F160" s="114">
        <f t="shared" si="76"/>
        <v>447.9</v>
      </c>
      <c r="G160" s="115">
        <v>0.24729999999999999</v>
      </c>
      <c r="H160" s="115">
        <v>5.0200000000000002E-2</v>
      </c>
      <c r="I160" s="116">
        <v>0.29749999999999999</v>
      </c>
      <c r="J160" s="114">
        <f t="shared" si="96"/>
        <v>664.48556268890513</v>
      </c>
      <c r="K160" s="230">
        <v>438</v>
      </c>
      <c r="L160" s="230">
        <v>438</v>
      </c>
      <c r="M160" s="231">
        <v>0.2336</v>
      </c>
      <c r="N160" s="231">
        <v>5.5800000000000002E-2</v>
      </c>
      <c r="O160" s="231">
        <v>0.28939999999999999</v>
      </c>
      <c r="P160" s="232">
        <v>660.7</v>
      </c>
      <c r="Q160" s="118">
        <f t="shared" si="99"/>
        <v>-5.5398301657905336</v>
      </c>
      <c r="R160" s="118">
        <f t="shared" si="100"/>
        <v>11.155378486055778</v>
      </c>
      <c r="S160" s="118">
        <f t="shared" si="97"/>
        <v>-2.7226890756302509</v>
      </c>
      <c r="T160" s="118">
        <f t="shared" si="98"/>
        <v>-0.56969826004743318</v>
      </c>
      <c r="U160" s="123"/>
      <c r="V160" s="120">
        <f t="shared" si="101"/>
        <v>-3.3232229988131348</v>
      </c>
      <c r="W160" s="120">
        <f t="shared" si="102"/>
        <v>-8.3232229988131348</v>
      </c>
      <c r="X160" s="120">
        <f t="shared" si="103"/>
        <v>1.6767770011868652</v>
      </c>
      <c r="Y160" s="120">
        <f t="shared" si="104"/>
        <v>-13.600903144374373</v>
      </c>
      <c r="Z160" s="120">
        <f t="shared" si="105"/>
        <v>6.9544571467481031</v>
      </c>
      <c r="AA160" s="120">
        <f t="shared" si="106"/>
        <v>0.59186189889028962</v>
      </c>
      <c r="AB160" s="120">
        <f t="shared" si="107"/>
        <v>-4.40813810110971</v>
      </c>
      <c r="AC160" s="120">
        <f t="shared" si="108"/>
        <v>5.59186189889029</v>
      </c>
      <c r="AD160" s="120">
        <f t="shared" si="109"/>
        <v>-11.086180917281567</v>
      </c>
      <c r="AE160" s="120">
        <f t="shared" si="110"/>
        <v>12.269904715062147</v>
      </c>
      <c r="AF160" s="120">
        <f t="shared" si="111"/>
        <v>-3.1606371537208204</v>
      </c>
      <c r="AG160" s="120">
        <f t="shared" si="112"/>
        <v>-8.1606371537208204</v>
      </c>
      <c r="AH160" s="120">
        <f t="shared" si="113"/>
        <v>1.8393628462791796</v>
      </c>
      <c r="AI160" s="120">
        <f t="shared" si="114"/>
        <v>-14.928728054682859</v>
      </c>
      <c r="AJ160" s="120">
        <f t="shared" si="115"/>
        <v>8.6074537472412178</v>
      </c>
      <c r="AK160" s="120">
        <f t="shared" si="116"/>
        <v>-1.9591754760064231</v>
      </c>
      <c r="AL160" s="120">
        <f t="shared" si="117"/>
        <v>-6.9591754760064228</v>
      </c>
      <c r="AM160" s="120">
        <f t="shared" si="118"/>
        <v>3.0408245239935772</v>
      </c>
      <c r="AN160" s="120">
        <f t="shared" si="119"/>
        <v>-14.670305115171695</v>
      </c>
      <c r="AO160" s="120">
        <f t="shared" si="120"/>
        <v>10.751954163158848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</row>
    <row r="161" spans="1:128">
      <c r="A161" s="113" t="s">
        <v>86</v>
      </c>
      <c r="B161" s="112" t="s">
        <v>102</v>
      </c>
      <c r="C161" s="226" t="s">
        <v>148</v>
      </c>
      <c r="D161" s="113">
        <v>5</v>
      </c>
      <c r="E161" s="112">
        <v>448.51130000000006</v>
      </c>
      <c r="F161" s="114">
        <f t="shared" si="76"/>
        <v>449.2000000000001</v>
      </c>
      <c r="G161" s="115">
        <v>0.56399999999999995</v>
      </c>
      <c r="H161" s="115">
        <v>0.12470000000000001</v>
      </c>
      <c r="I161" s="116">
        <v>0.68869999999999998</v>
      </c>
      <c r="J161" s="114">
        <f t="shared" si="96"/>
        <v>1534.6350303401314</v>
      </c>
      <c r="K161" s="230">
        <v>441.6</v>
      </c>
      <c r="L161" s="230">
        <v>441.6</v>
      </c>
      <c r="M161" s="231">
        <v>0.49149999999999999</v>
      </c>
      <c r="N161" s="231">
        <v>0.1336</v>
      </c>
      <c r="O161" s="231">
        <v>0.62509999999999999</v>
      </c>
      <c r="P161" s="232">
        <v>1415.6</v>
      </c>
      <c r="Q161" s="118">
        <f t="shared" si="99"/>
        <v>-12.854609929078006</v>
      </c>
      <c r="R161" s="118">
        <f t="shared" si="100"/>
        <v>7.1371291098636656</v>
      </c>
      <c r="S161" s="118">
        <f t="shared" si="97"/>
        <v>-9.2347901844053997</v>
      </c>
      <c r="T161" s="118">
        <f t="shared" si="98"/>
        <v>-7.7565693462470318</v>
      </c>
      <c r="U161" s="119"/>
      <c r="V161" s="120">
        <f t="shared" si="101"/>
        <v>-3.3232229988131348</v>
      </c>
      <c r="W161" s="120">
        <f t="shared" si="102"/>
        <v>-8.3232229988131348</v>
      </c>
      <c r="X161" s="120">
        <f t="shared" si="103"/>
        <v>1.6767770011868652</v>
      </c>
      <c r="Y161" s="120">
        <f t="shared" si="104"/>
        <v>-13.600903144374373</v>
      </c>
      <c r="Z161" s="120">
        <f t="shared" si="105"/>
        <v>6.9544571467481031</v>
      </c>
      <c r="AA161" s="120">
        <f t="shared" si="106"/>
        <v>0.59186189889028962</v>
      </c>
      <c r="AB161" s="120">
        <f t="shared" si="107"/>
        <v>-4.40813810110971</v>
      </c>
      <c r="AC161" s="120">
        <f t="shared" si="108"/>
        <v>5.59186189889029</v>
      </c>
      <c r="AD161" s="120">
        <f t="shared" si="109"/>
        <v>-11.086180917281567</v>
      </c>
      <c r="AE161" s="120">
        <f t="shared" si="110"/>
        <v>12.269904715062147</v>
      </c>
      <c r="AF161" s="120">
        <f t="shared" si="111"/>
        <v>-3.1606371537208204</v>
      </c>
      <c r="AG161" s="120">
        <f t="shared" si="112"/>
        <v>-8.1606371537208204</v>
      </c>
      <c r="AH161" s="120">
        <f t="shared" si="113"/>
        <v>1.8393628462791796</v>
      </c>
      <c r="AI161" s="120">
        <f t="shared" si="114"/>
        <v>-14.928728054682859</v>
      </c>
      <c r="AJ161" s="120">
        <f t="shared" si="115"/>
        <v>8.6074537472412178</v>
      </c>
      <c r="AK161" s="120">
        <f t="shared" si="116"/>
        <v>-1.9591754760064231</v>
      </c>
      <c r="AL161" s="120">
        <f t="shared" si="117"/>
        <v>-6.9591754760064228</v>
      </c>
      <c r="AM161" s="120">
        <f t="shared" si="118"/>
        <v>3.0408245239935772</v>
      </c>
      <c r="AN161" s="120">
        <f t="shared" si="119"/>
        <v>-14.670305115171695</v>
      </c>
      <c r="AO161" s="120">
        <f t="shared" si="120"/>
        <v>10.751954163158848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</row>
    <row r="162" spans="1:128">
      <c r="A162" s="113" t="s">
        <v>86</v>
      </c>
      <c r="B162" s="112" t="s">
        <v>102</v>
      </c>
      <c r="C162" s="226" t="s">
        <v>148</v>
      </c>
      <c r="D162" s="113">
        <v>6</v>
      </c>
      <c r="E162" s="112">
        <v>448.39940000000007</v>
      </c>
      <c r="F162" s="114">
        <f t="shared" si="76"/>
        <v>449.30000000000007</v>
      </c>
      <c r="G162" s="115">
        <v>0.74690000000000001</v>
      </c>
      <c r="H162" s="115">
        <v>0.1537</v>
      </c>
      <c r="I162" s="116">
        <v>0.90060000000000007</v>
      </c>
      <c r="J162" s="114">
        <f t="shared" si="96"/>
        <v>2006.9560982013918</v>
      </c>
      <c r="K162" s="230">
        <v>437.5</v>
      </c>
      <c r="L162" s="230">
        <v>437.5</v>
      </c>
      <c r="M162" s="231">
        <v>0.74539999999999995</v>
      </c>
      <c r="N162" s="231">
        <v>0.1482</v>
      </c>
      <c r="O162" s="231">
        <v>0.89359999999999995</v>
      </c>
      <c r="P162" s="232">
        <v>2043</v>
      </c>
      <c r="Q162" s="118">
        <f t="shared" si="99"/>
        <v>-0.20083009773732186</v>
      </c>
      <c r="R162" s="118">
        <f t="shared" si="100"/>
        <v>-3.5783994795055332</v>
      </c>
      <c r="S162" s="118">
        <f t="shared" si="97"/>
        <v>-0.7772596047079855</v>
      </c>
      <c r="T162" s="118">
        <f t="shared" si="98"/>
        <v>1.7959486921966199</v>
      </c>
      <c r="U162" s="123"/>
      <c r="V162" s="120">
        <f t="shared" si="101"/>
        <v>-3.3232229988131348</v>
      </c>
      <c r="W162" s="120">
        <f t="shared" si="102"/>
        <v>-8.3232229988131348</v>
      </c>
      <c r="X162" s="120">
        <f t="shared" si="103"/>
        <v>1.6767770011868652</v>
      </c>
      <c r="Y162" s="120">
        <f t="shared" si="104"/>
        <v>-13.600903144374373</v>
      </c>
      <c r="Z162" s="120">
        <f t="shared" si="105"/>
        <v>6.9544571467481031</v>
      </c>
      <c r="AA162" s="120">
        <f t="shared" si="106"/>
        <v>0.59186189889028962</v>
      </c>
      <c r="AB162" s="120">
        <f t="shared" si="107"/>
        <v>-4.40813810110971</v>
      </c>
      <c r="AC162" s="120">
        <f t="shared" si="108"/>
        <v>5.59186189889029</v>
      </c>
      <c r="AD162" s="120">
        <f t="shared" si="109"/>
        <v>-11.086180917281567</v>
      </c>
      <c r="AE162" s="120">
        <f t="shared" si="110"/>
        <v>12.269904715062147</v>
      </c>
      <c r="AF162" s="120">
        <f t="shared" si="111"/>
        <v>-3.1606371537208204</v>
      </c>
      <c r="AG162" s="120">
        <f t="shared" si="112"/>
        <v>-8.1606371537208204</v>
      </c>
      <c r="AH162" s="120">
        <f t="shared" si="113"/>
        <v>1.8393628462791796</v>
      </c>
      <c r="AI162" s="120">
        <f t="shared" si="114"/>
        <v>-14.928728054682859</v>
      </c>
      <c r="AJ162" s="120">
        <f t="shared" si="115"/>
        <v>8.6074537472412178</v>
      </c>
      <c r="AK162" s="120">
        <f t="shared" si="116"/>
        <v>-1.9591754760064231</v>
      </c>
      <c r="AL162" s="120">
        <f t="shared" si="117"/>
        <v>-6.9591754760064228</v>
      </c>
      <c r="AM162" s="120">
        <f t="shared" si="118"/>
        <v>3.0408245239935772</v>
      </c>
      <c r="AN162" s="120">
        <f t="shared" si="119"/>
        <v>-14.670305115171695</v>
      </c>
      <c r="AO162" s="120">
        <f t="shared" si="120"/>
        <v>10.751954163158848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</row>
    <row r="163" spans="1:128">
      <c r="A163" s="113" t="s">
        <v>86</v>
      </c>
      <c r="B163" s="112" t="s">
        <v>102</v>
      </c>
      <c r="C163" s="226" t="s">
        <v>148</v>
      </c>
      <c r="D163" s="113">
        <v>7</v>
      </c>
      <c r="E163" s="112">
        <v>448.25079999999997</v>
      </c>
      <c r="F163" s="114">
        <f t="shared" si="76"/>
        <v>450.19999999999993</v>
      </c>
      <c r="G163" s="115">
        <v>1.5491999999999999</v>
      </c>
      <c r="H163" s="115">
        <v>0.4</v>
      </c>
      <c r="I163" s="116">
        <v>1.9491999999999998</v>
      </c>
      <c r="J163" s="114">
        <f t="shared" si="96"/>
        <v>4341.3343925788922</v>
      </c>
      <c r="K163" s="230">
        <v>441.6</v>
      </c>
      <c r="L163" s="230">
        <v>441.6</v>
      </c>
      <c r="M163" s="231">
        <v>1.4764999999999999</v>
      </c>
      <c r="N163" s="231">
        <v>0.4047</v>
      </c>
      <c r="O163" s="231">
        <v>1.8812</v>
      </c>
      <c r="P163" s="232">
        <v>4260</v>
      </c>
      <c r="Q163" s="118">
        <f t="shared" si="99"/>
        <v>-4.6927446423960744</v>
      </c>
      <c r="R163" s="118">
        <f t="shared" si="100"/>
        <v>1.1749999999999954</v>
      </c>
      <c r="S163" s="118">
        <f t="shared" si="97"/>
        <v>-3.4886107120870022</v>
      </c>
      <c r="T163" s="118">
        <f t="shared" si="98"/>
        <v>-1.8734883154342086</v>
      </c>
      <c r="U163" s="119"/>
      <c r="V163" s="120">
        <f t="shared" si="101"/>
        <v>-3.3232229988131348</v>
      </c>
      <c r="W163" s="120">
        <f t="shared" si="102"/>
        <v>-8.3232229988131348</v>
      </c>
      <c r="X163" s="120">
        <f t="shared" si="103"/>
        <v>1.6767770011868652</v>
      </c>
      <c r="Y163" s="120">
        <f t="shared" si="104"/>
        <v>-13.600903144374373</v>
      </c>
      <c r="Z163" s="120">
        <f t="shared" si="105"/>
        <v>6.9544571467481031</v>
      </c>
      <c r="AA163" s="120">
        <f t="shared" si="106"/>
        <v>0.59186189889028962</v>
      </c>
      <c r="AB163" s="120">
        <f t="shared" si="107"/>
        <v>-4.40813810110971</v>
      </c>
      <c r="AC163" s="120">
        <f t="shared" si="108"/>
        <v>5.59186189889029</v>
      </c>
      <c r="AD163" s="120">
        <f t="shared" si="109"/>
        <v>-11.086180917281567</v>
      </c>
      <c r="AE163" s="120">
        <f t="shared" si="110"/>
        <v>12.269904715062147</v>
      </c>
      <c r="AF163" s="120">
        <f t="shared" si="111"/>
        <v>-3.1606371537208204</v>
      </c>
      <c r="AG163" s="120">
        <f t="shared" si="112"/>
        <v>-8.1606371537208204</v>
      </c>
      <c r="AH163" s="120">
        <f t="shared" si="113"/>
        <v>1.8393628462791796</v>
      </c>
      <c r="AI163" s="120">
        <f t="shared" si="114"/>
        <v>-14.928728054682859</v>
      </c>
      <c r="AJ163" s="120">
        <f t="shared" si="115"/>
        <v>8.6074537472412178</v>
      </c>
      <c r="AK163" s="120">
        <f t="shared" si="116"/>
        <v>-1.9591754760064231</v>
      </c>
      <c r="AL163" s="120">
        <f t="shared" si="117"/>
        <v>-6.9591754760064228</v>
      </c>
      <c r="AM163" s="120">
        <f t="shared" si="118"/>
        <v>3.0408245239935772</v>
      </c>
      <c r="AN163" s="120">
        <f t="shared" si="119"/>
        <v>-14.670305115171695</v>
      </c>
      <c r="AO163" s="120">
        <f t="shared" si="120"/>
        <v>10.751954163158848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</row>
    <row r="164" spans="1:128">
      <c r="A164" s="113" t="s">
        <v>86</v>
      </c>
      <c r="B164" s="112" t="s">
        <v>102</v>
      </c>
      <c r="C164" s="226" t="s">
        <v>148</v>
      </c>
      <c r="D164" s="113">
        <v>8</v>
      </c>
      <c r="E164" s="112">
        <v>446.59579999999994</v>
      </c>
      <c r="F164" s="114">
        <f t="shared" si="76"/>
        <v>449.09999999999997</v>
      </c>
      <c r="G164" s="115">
        <v>2.0043000000000002</v>
      </c>
      <c r="H164" s="115">
        <v>0.49990000000000001</v>
      </c>
      <c r="I164" s="116">
        <v>2.5042</v>
      </c>
      <c r="J164" s="114">
        <f t="shared" si="96"/>
        <v>5595.4672547877371</v>
      </c>
      <c r="K164" s="230">
        <v>438.2</v>
      </c>
      <c r="L164" s="230">
        <v>438.2</v>
      </c>
      <c r="M164" s="231">
        <v>1.9912000000000001</v>
      </c>
      <c r="N164" s="231">
        <v>0.50619999999999998</v>
      </c>
      <c r="O164" s="231">
        <v>2.4973999999999998</v>
      </c>
      <c r="P164" s="232">
        <v>5699</v>
      </c>
      <c r="Q164" s="118">
        <f t="shared" si="99"/>
        <v>-0.65359477124183551</v>
      </c>
      <c r="R164" s="118">
        <f t="shared" si="100"/>
        <v>1.2602520504100763</v>
      </c>
      <c r="S164" s="118">
        <f t="shared" si="97"/>
        <v>-0.27154380640524473</v>
      </c>
      <c r="T164" s="118">
        <f t="shared" si="98"/>
        <v>1.8502966865488402</v>
      </c>
      <c r="U164" s="123"/>
      <c r="V164" s="120">
        <f t="shared" si="101"/>
        <v>-3.3232229988131348</v>
      </c>
      <c r="W164" s="120">
        <f t="shared" si="102"/>
        <v>-8.3232229988131348</v>
      </c>
      <c r="X164" s="120">
        <f t="shared" si="103"/>
        <v>1.6767770011868652</v>
      </c>
      <c r="Y164" s="120">
        <f t="shared" si="104"/>
        <v>-13.600903144374373</v>
      </c>
      <c r="Z164" s="120">
        <f t="shared" si="105"/>
        <v>6.9544571467481031</v>
      </c>
      <c r="AA164" s="120">
        <f t="shared" si="106"/>
        <v>0.59186189889028962</v>
      </c>
      <c r="AB164" s="120">
        <f t="shared" si="107"/>
        <v>-4.40813810110971</v>
      </c>
      <c r="AC164" s="120">
        <f t="shared" si="108"/>
        <v>5.59186189889029</v>
      </c>
      <c r="AD164" s="120">
        <f t="shared" si="109"/>
        <v>-11.086180917281567</v>
      </c>
      <c r="AE164" s="120">
        <f t="shared" si="110"/>
        <v>12.269904715062147</v>
      </c>
      <c r="AF164" s="120">
        <f t="shared" si="111"/>
        <v>-3.1606371537208204</v>
      </c>
      <c r="AG164" s="120">
        <f t="shared" si="112"/>
        <v>-8.1606371537208204</v>
      </c>
      <c r="AH164" s="120">
        <f t="shared" si="113"/>
        <v>1.8393628462791796</v>
      </c>
      <c r="AI164" s="120">
        <f t="shared" si="114"/>
        <v>-14.928728054682859</v>
      </c>
      <c r="AJ164" s="120">
        <f t="shared" si="115"/>
        <v>8.6074537472412178</v>
      </c>
      <c r="AK164" s="120">
        <f t="shared" si="116"/>
        <v>-1.9591754760064231</v>
      </c>
      <c r="AL164" s="120">
        <f t="shared" si="117"/>
        <v>-6.9591754760064228</v>
      </c>
      <c r="AM164" s="120">
        <f t="shared" si="118"/>
        <v>3.0408245239935772</v>
      </c>
      <c r="AN164" s="120">
        <f t="shared" si="119"/>
        <v>-14.670305115171695</v>
      </c>
      <c r="AO164" s="120">
        <f t="shared" si="120"/>
        <v>10.751954163158848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</row>
    <row r="165" spans="1:128" ht="13.5" thickBot="1">
      <c r="A165" s="113" t="s">
        <v>86</v>
      </c>
      <c r="B165" s="112" t="s">
        <v>102</v>
      </c>
      <c r="C165" s="226" t="s">
        <v>148</v>
      </c>
      <c r="D165" s="113">
        <v>9</v>
      </c>
      <c r="E165" s="112">
        <v>447.4448999999999</v>
      </c>
      <c r="F165" s="114">
        <f t="shared" si="76"/>
        <v>450.69999999999993</v>
      </c>
      <c r="G165" s="115">
        <v>2.504</v>
      </c>
      <c r="H165" s="115">
        <v>0.75109999999999999</v>
      </c>
      <c r="I165" s="116">
        <v>3.2551000000000001</v>
      </c>
      <c r="J165" s="114">
        <f t="shared" si="96"/>
        <v>7254.9449173335024</v>
      </c>
      <c r="K165" s="230">
        <v>439.7</v>
      </c>
      <c r="L165" s="230">
        <v>439.7</v>
      </c>
      <c r="M165" s="231">
        <v>2.4773999999999998</v>
      </c>
      <c r="N165" s="231">
        <v>0.7571</v>
      </c>
      <c r="O165" s="231">
        <v>3.2345000000000002</v>
      </c>
      <c r="P165" s="232">
        <v>7357</v>
      </c>
      <c r="Q165" s="118">
        <f t="shared" si="99"/>
        <v>-1.062300319488825</v>
      </c>
      <c r="R165" s="118">
        <f t="shared" si="100"/>
        <v>0.79882838503528231</v>
      </c>
      <c r="S165" s="118">
        <f t="shared" si="97"/>
        <v>-0.63285306134988017</v>
      </c>
      <c r="T165" s="118">
        <f t="shared" si="98"/>
        <v>1.4066968644057896</v>
      </c>
      <c r="U165" s="123"/>
      <c r="V165" s="120">
        <f t="shared" si="101"/>
        <v>-3.3232229988131348</v>
      </c>
      <c r="W165" s="120">
        <f t="shared" si="102"/>
        <v>-8.3232229988131348</v>
      </c>
      <c r="X165" s="120">
        <f t="shared" si="103"/>
        <v>1.6767770011868652</v>
      </c>
      <c r="Y165" s="120">
        <f t="shared" si="104"/>
        <v>-13.600903144374373</v>
      </c>
      <c r="Z165" s="120">
        <f t="shared" si="105"/>
        <v>6.9544571467481031</v>
      </c>
      <c r="AA165" s="120">
        <f t="shared" si="106"/>
        <v>0.59186189889028962</v>
      </c>
      <c r="AB165" s="120">
        <f t="shared" si="107"/>
        <v>-4.40813810110971</v>
      </c>
      <c r="AC165" s="120">
        <f t="shared" si="108"/>
        <v>5.59186189889029</v>
      </c>
      <c r="AD165" s="120">
        <f t="shared" si="109"/>
        <v>-11.086180917281567</v>
      </c>
      <c r="AE165" s="120">
        <f t="shared" si="110"/>
        <v>12.269904715062147</v>
      </c>
      <c r="AF165" s="120">
        <f t="shared" si="111"/>
        <v>-3.1606371537208204</v>
      </c>
      <c r="AG165" s="120">
        <f t="shared" si="112"/>
        <v>-8.1606371537208204</v>
      </c>
      <c r="AH165" s="120">
        <f t="shared" si="113"/>
        <v>1.8393628462791796</v>
      </c>
      <c r="AI165" s="120">
        <f t="shared" si="114"/>
        <v>-14.928728054682859</v>
      </c>
      <c r="AJ165" s="120">
        <f t="shared" si="115"/>
        <v>8.6074537472412178</v>
      </c>
      <c r="AK165" s="120">
        <f t="shared" si="116"/>
        <v>-1.9591754760064231</v>
      </c>
      <c r="AL165" s="120">
        <f t="shared" si="117"/>
        <v>-6.9591754760064228</v>
      </c>
      <c r="AM165" s="120">
        <f t="shared" si="118"/>
        <v>3.0408245239935772</v>
      </c>
      <c r="AN165" s="120">
        <f t="shared" si="119"/>
        <v>-14.670305115171695</v>
      </c>
      <c r="AO165" s="120">
        <f t="shared" si="120"/>
        <v>10.751954163158848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</row>
    <row r="166" spans="1:128">
      <c r="O166" s="27"/>
      <c r="P166" s="40"/>
      <c r="Q166" s="32"/>
      <c r="R166" s="32"/>
      <c r="S166" s="32"/>
      <c r="T166" s="41"/>
    </row>
    <row r="167" spans="1:128">
      <c r="O167" s="27"/>
      <c r="P167" s="42" t="s">
        <v>43</v>
      </c>
      <c r="Q167" s="21">
        <f>MEDIAN(Q4:Q165)</f>
        <v>-3.3232229988131348</v>
      </c>
      <c r="R167" s="21">
        <f>MEDIAN(R4:R165)</f>
        <v>0.59186189889028962</v>
      </c>
      <c r="S167" s="21">
        <f>MEDIAN(S4:S165)</f>
        <v>-3.1606371537208204</v>
      </c>
      <c r="T167" s="43">
        <f>MEDIAN(T4:T165)</f>
        <v>-1.9591754760064231</v>
      </c>
    </row>
    <row r="168" spans="1:128">
      <c r="O168" s="27"/>
      <c r="P168" s="42" t="s">
        <v>44</v>
      </c>
      <c r="Q168" s="21">
        <f>PERCENTILE(Q4:Q165,0.25)</f>
        <v>-5.7903644399458676</v>
      </c>
      <c r="R168" s="21">
        <f>PERCENTILE(R4:R165,0.25)</f>
        <v>-2.8750486684792822</v>
      </c>
      <c r="S168" s="21">
        <f>PERCENTILE(S4:S165,0.25)</f>
        <v>-6.0981176823572412</v>
      </c>
      <c r="T168" s="43">
        <f>PERCENTILE(T4:T165,0.25)</f>
        <v>-5.3941566557858041</v>
      </c>
    </row>
    <row r="169" spans="1:128">
      <c r="O169" s="27"/>
      <c r="P169" s="42" t="s">
        <v>45</v>
      </c>
      <c r="Q169" s="21">
        <f>PERCENTILE(Q4:Q165,0.75)</f>
        <v>-1.1688342678251646</v>
      </c>
      <c r="R169" s="21">
        <f>PERCENTILE(R4:R165,0.75)</f>
        <v>2.3761779178593292</v>
      </c>
      <c r="S169" s="21">
        <f>PERCENTILE(S4:S165,0.75)</f>
        <v>-0.80639947389131184</v>
      </c>
      <c r="T169" s="43">
        <f>PERCENTILE(T4:T165,0.75)</f>
        <v>0.32161463862551359</v>
      </c>
    </row>
    <row r="170" spans="1:128">
      <c r="P170" s="42" t="s">
        <v>46</v>
      </c>
      <c r="Q170" s="21">
        <f>(Q169-Q168)/1.349</f>
        <v>3.4258933818537463</v>
      </c>
      <c r="R170" s="21">
        <f t="shared" ref="R170:T170" si="121">(R169-R168)/1.349</f>
        <v>3.8926809387239523</v>
      </c>
      <c r="S170" s="21">
        <f t="shared" si="121"/>
        <v>3.9226969669873459</v>
      </c>
      <c r="T170" s="43">
        <f t="shared" si="121"/>
        <v>4.2370432130550908</v>
      </c>
    </row>
    <row r="171" spans="1:128" ht="13.5" thickBot="1">
      <c r="P171" s="44"/>
      <c r="Q171" s="33"/>
      <c r="R171" s="33"/>
      <c r="S171" s="33"/>
      <c r="T171" s="45"/>
    </row>
    <row r="172" spans="1:128">
      <c r="Q172" s="21"/>
      <c r="R172" s="21"/>
      <c r="S172" s="21"/>
      <c r="T172" s="21"/>
    </row>
    <row r="173" spans="1:128" ht="13.7" customHeight="1">
      <c r="O173" s="262" t="s">
        <v>65</v>
      </c>
      <c r="P173" s="80" t="s">
        <v>63</v>
      </c>
      <c r="Q173" s="81">
        <f>MAX(Q4:Q165)</f>
        <v>18.650337415646089</v>
      </c>
      <c r="R173" s="81">
        <f>MAX(R4:R165)</f>
        <v>19.178082191780813</v>
      </c>
      <c r="S173" s="81">
        <f>MAX(S4:S165)</f>
        <v>15.174069627851139</v>
      </c>
      <c r="T173" s="81">
        <f>MAX(T4:T165)</f>
        <v>16.848260845960951</v>
      </c>
    </row>
    <row r="174" spans="1:128">
      <c r="O174" s="262"/>
      <c r="P174" s="80" t="s">
        <v>64</v>
      </c>
      <c r="Q174" s="81">
        <f>MIN(Q4:Q165)</f>
        <v>-19.849768259549318</v>
      </c>
      <c r="R174" s="81">
        <f>MIN(R4:R165)</f>
        <v>-53.921568627449524</v>
      </c>
      <c r="S174" s="81">
        <f>MIN(S4:S165)</f>
        <v>-29.904306220095688</v>
      </c>
      <c r="T174" s="81">
        <f>MIN(T4:T165)</f>
        <v>-29.590507284116274</v>
      </c>
    </row>
  </sheetData>
  <protectedRanges>
    <protectedRange sqref="M4:N12" name="Range2_1"/>
    <protectedRange sqref="K22:P30" name="Range3_1_1"/>
    <protectedRange algorithmName="SHA-512" hashValue="asPYMQGPLDeu1UukWilPj2rVglLULDrqAvkPciUWFv+2LhTOzRnp0Fn2srQpFTgGQvp8zz3KxNrOMNiFaHhCCQ==" saltValue="maIHI/dMzxkMePwLpmD0Iw==" spinCount="100000" sqref="G22:H30" name="data1_1"/>
  </protectedRanges>
  <mergeCells count="5">
    <mergeCell ref="O173:O174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67"/>
  <sheetViews>
    <sheetView workbookViewId="0">
      <selection activeCell="G1" sqref="G1"/>
    </sheetView>
  </sheetViews>
  <sheetFormatPr defaultColWidth="9.140625" defaultRowHeight="12.75"/>
  <cols>
    <col min="1" max="1" width="5" style="1" bestFit="1" customWidth="1"/>
    <col min="2" max="2" width="11.42578125" style="39" bestFit="1" customWidth="1"/>
    <col min="3" max="3" width="10.42578125" style="1" bestFit="1" customWidth="1"/>
    <col min="4" max="8" width="11.140625" style="28" customWidth="1"/>
    <col min="9" max="9" width="15.7109375" style="34" customWidth="1"/>
    <col min="10" max="10" width="7.7109375" style="78" bestFit="1" customWidth="1"/>
    <col min="11" max="11" width="10.7109375" style="78" bestFit="1" customWidth="1"/>
    <col min="12" max="12" width="11.28515625" style="78" bestFit="1" customWidth="1"/>
    <col min="13" max="13" width="7.7109375" style="78" bestFit="1" customWidth="1"/>
    <col min="14" max="14" width="10.7109375" style="78" bestFit="1" customWidth="1"/>
    <col min="15" max="15" width="11.28515625" style="78" bestFit="1" customWidth="1"/>
    <col min="16" max="16" width="7.7109375" style="78" bestFit="1" customWidth="1"/>
    <col min="17" max="17" width="10.7109375" style="78" bestFit="1" customWidth="1"/>
    <col min="18" max="18" width="11.28515625" style="78" bestFit="1" customWidth="1"/>
    <col min="19" max="19" width="7.7109375" style="78" bestFit="1" customWidth="1"/>
    <col min="20" max="20" width="10.7109375" style="78" bestFit="1" customWidth="1"/>
    <col min="21" max="21" width="11.28515625" style="78" bestFit="1" customWidth="1"/>
    <col min="22" max="22" width="7.7109375" style="78" bestFit="1" customWidth="1"/>
    <col min="23" max="23" width="10.7109375" style="78" bestFit="1" customWidth="1"/>
    <col min="24" max="24" width="11.28515625" style="78" bestFit="1" customWidth="1"/>
    <col min="25" max="157" width="9.140625" style="23"/>
    <col min="158" max="170" width="9.140625" style="31"/>
    <col min="171" max="16384" width="9.140625" style="1"/>
  </cols>
  <sheetData>
    <row r="1" spans="1:170" s="4" customFormat="1">
      <c r="A1" s="24"/>
      <c r="B1" s="35"/>
      <c r="C1" s="25"/>
      <c r="D1" s="48" t="s">
        <v>0</v>
      </c>
      <c r="E1" s="48" t="s">
        <v>0</v>
      </c>
      <c r="F1" s="48" t="s">
        <v>0</v>
      </c>
      <c r="G1" s="48" t="s">
        <v>0</v>
      </c>
      <c r="H1" s="48" t="s">
        <v>0</v>
      </c>
      <c r="I1" s="25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</row>
    <row r="2" spans="1:170" s="3" customFormat="1">
      <c r="A2" s="24" t="s">
        <v>7</v>
      </c>
      <c r="B2" s="35" t="s">
        <v>42</v>
      </c>
      <c r="C2" s="24" t="s">
        <v>37</v>
      </c>
      <c r="D2" s="47" t="s">
        <v>123</v>
      </c>
      <c r="E2" s="47" t="s">
        <v>124</v>
      </c>
      <c r="F2" s="47" t="s">
        <v>125</v>
      </c>
      <c r="G2" s="47" t="s">
        <v>126</v>
      </c>
      <c r="H2" s="47" t="s">
        <v>127</v>
      </c>
      <c r="I2" s="2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</row>
    <row r="3" spans="1:170" s="3" customFormat="1" ht="13.5" thickBot="1">
      <c r="A3" s="26"/>
      <c r="B3" s="36"/>
      <c r="C3" s="26"/>
      <c r="D3" s="49" t="s">
        <v>22</v>
      </c>
      <c r="E3" s="49" t="s">
        <v>22</v>
      </c>
      <c r="F3" s="49" t="s">
        <v>22</v>
      </c>
      <c r="G3" s="49" t="s">
        <v>22</v>
      </c>
      <c r="H3" s="49" t="s">
        <v>22</v>
      </c>
      <c r="I3" s="26" t="s">
        <v>129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</row>
    <row r="4" spans="1:170" s="5" customFormat="1">
      <c r="A4" s="19" t="s">
        <v>34</v>
      </c>
      <c r="B4" s="37" t="s">
        <v>52</v>
      </c>
      <c r="C4" s="101">
        <v>7</v>
      </c>
      <c r="D4" s="99">
        <v>8.8000000000000007</v>
      </c>
      <c r="E4" s="99">
        <v>15.9</v>
      </c>
      <c r="F4" s="99">
        <v>26.7</v>
      </c>
      <c r="G4" s="99">
        <v>42</v>
      </c>
      <c r="H4" s="99">
        <v>65.400000000000006</v>
      </c>
      <c r="I4" s="99" t="s">
        <v>137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</row>
    <row r="5" spans="1:170" s="5" customFormat="1">
      <c r="A5" s="19" t="s">
        <v>34</v>
      </c>
      <c r="B5" s="37" t="s">
        <v>52</v>
      </c>
      <c r="C5" s="101">
        <v>8</v>
      </c>
      <c r="D5" s="99">
        <v>9.4</v>
      </c>
      <c r="E5" s="99">
        <v>16.8</v>
      </c>
      <c r="F5" s="99">
        <v>27.2</v>
      </c>
      <c r="G5" s="99">
        <v>42.5</v>
      </c>
      <c r="H5" s="99">
        <v>66.3</v>
      </c>
      <c r="I5" s="99" t="s">
        <v>137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</row>
    <row r="6" spans="1:170" s="5" customFormat="1">
      <c r="A6" s="19" t="s">
        <v>34</v>
      </c>
      <c r="B6" s="37" t="s">
        <v>52</v>
      </c>
      <c r="C6" s="101">
        <v>9</v>
      </c>
      <c r="D6" s="99">
        <v>9.3000000000000007</v>
      </c>
      <c r="E6" s="99">
        <v>17</v>
      </c>
      <c r="F6" s="99">
        <v>27.1</v>
      </c>
      <c r="G6" s="99">
        <v>39.799999999999997</v>
      </c>
      <c r="H6" s="99">
        <v>60.4</v>
      </c>
      <c r="I6" s="99" t="s">
        <v>137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</row>
    <row r="7" spans="1:170" s="5" customFormat="1" ht="15">
      <c r="A7" s="87" t="s">
        <v>108</v>
      </c>
      <c r="B7" s="89" t="s">
        <v>109</v>
      </c>
      <c r="C7" s="140">
        <v>7</v>
      </c>
      <c r="D7" s="225">
        <v>15.2</v>
      </c>
      <c r="E7" s="225">
        <v>17.100000000000001</v>
      </c>
      <c r="F7" s="225">
        <v>25.3</v>
      </c>
      <c r="G7" s="225">
        <v>38</v>
      </c>
      <c r="H7" s="225">
        <v>70.3</v>
      </c>
      <c r="I7" s="225" t="s">
        <v>138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</row>
    <row r="8" spans="1:170" s="5" customFormat="1" ht="15">
      <c r="A8" s="87" t="s">
        <v>108</v>
      </c>
      <c r="B8" s="89" t="s">
        <v>109</v>
      </c>
      <c r="C8" s="140">
        <v>8</v>
      </c>
      <c r="D8" s="225">
        <v>17.600000000000001</v>
      </c>
      <c r="E8" s="225">
        <v>22.4</v>
      </c>
      <c r="F8" s="225">
        <v>30.8</v>
      </c>
      <c r="G8" s="225">
        <v>41.3</v>
      </c>
      <c r="H8" s="225">
        <v>64</v>
      </c>
      <c r="I8" s="225" t="s">
        <v>138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</row>
    <row r="9" spans="1:170" s="5" customFormat="1" ht="15">
      <c r="A9" s="87" t="s">
        <v>108</v>
      </c>
      <c r="B9" s="89" t="s">
        <v>109</v>
      </c>
      <c r="C9" s="140">
        <v>9</v>
      </c>
      <c r="D9" s="225">
        <v>14.7</v>
      </c>
      <c r="E9" s="225">
        <v>20.100000000000001</v>
      </c>
      <c r="F9" s="225">
        <v>26</v>
      </c>
      <c r="G9" s="225">
        <v>37.4</v>
      </c>
      <c r="H9" s="225">
        <v>64.7</v>
      </c>
      <c r="I9" s="225" t="s">
        <v>138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</row>
    <row r="10" spans="1:170" s="5" customFormat="1" ht="15">
      <c r="A10" s="19" t="s">
        <v>14</v>
      </c>
      <c r="B10" s="37" t="s">
        <v>94</v>
      </c>
      <c r="C10" s="20">
        <v>7</v>
      </c>
      <c r="D10" s="100"/>
      <c r="E10" s="100"/>
      <c r="F10" s="100"/>
      <c r="G10" s="100"/>
      <c r="H10" s="100"/>
      <c r="I10" s="100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</row>
    <row r="11" spans="1:170" s="5" customFormat="1" ht="15">
      <c r="A11" s="19" t="s">
        <v>14</v>
      </c>
      <c r="B11" s="37" t="s">
        <v>94</v>
      </c>
      <c r="C11" s="20">
        <v>8</v>
      </c>
      <c r="D11" s="100"/>
      <c r="E11" s="100"/>
      <c r="F11" s="100"/>
      <c r="G11" s="100"/>
      <c r="H11" s="100"/>
      <c r="I11" s="100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</row>
    <row r="12" spans="1:170" s="5" customFormat="1" ht="15">
      <c r="A12" s="19" t="s">
        <v>14</v>
      </c>
      <c r="B12" s="37" t="s">
        <v>94</v>
      </c>
      <c r="C12" s="20">
        <v>9</v>
      </c>
      <c r="D12" s="100"/>
      <c r="E12" s="100"/>
      <c r="F12" s="100"/>
      <c r="G12" s="100"/>
      <c r="H12" s="100"/>
      <c r="I12" s="100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</row>
    <row r="13" spans="1:170" s="5" customFormat="1">
      <c r="A13" s="19" t="s">
        <v>15</v>
      </c>
      <c r="B13" s="37" t="s">
        <v>53</v>
      </c>
      <c r="C13" s="20">
        <v>7</v>
      </c>
      <c r="D13" s="99">
        <v>5.7</v>
      </c>
      <c r="E13" s="99">
        <v>12.1</v>
      </c>
      <c r="F13" s="99">
        <v>22.6</v>
      </c>
      <c r="G13" s="99">
        <v>38.4</v>
      </c>
      <c r="H13" s="99">
        <v>65.2</v>
      </c>
      <c r="I13" s="99" t="s">
        <v>150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</row>
    <row r="14" spans="1:170" s="5" customFormat="1">
      <c r="A14" s="19" t="s">
        <v>15</v>
      </c>
      <c r="B14" s="37" t="s">
        <v>53</v>
      </c>
      <c r="C14" s="20">
        <v>8</v>
      </c>
      <c r="D14" s="99">
        <v>6.9</v>
      </c>
      <c r="E14" s="99">
        <v>15.6</v>
      </c>
      <c r="F14" s="99">
        <v>28.8</v>
      </c>
      <c r="G14" s="99">
        <v>44.1</v>
      </c>
      <c r="H14" s="99">
        <v>68.5</v>
      </c>
      <c r="I14" s="99" t="s">
        <v>150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</row>
    <row r="15" spans="1:170" s="5" customFormat="1">
      <c r="A15" s="19" t="s">
        <v>15</v>
      </c>
      <c r="B15" s="37" t="s">
        <v>53</v>
      </c>
      <c r="C15" s="20">
        <v>9</v>
      </c>
      <c r="D15" s="99">
        <v>7.1</v>
      </c>
      <c r="E15" s="99">
        <v>15.5</v>
      </c>
      <c r="F15" s="99">
        <v>26.6</v>
      </c>
      <c r="G15" s="99">
        <v>42.3</v>
      </c>
      <c r="H15" s="99">
        <v>65.900000000000006</v>
      </c>
      <c r="I15" s="99" t="s">
        <v>150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</row>
    <row r="16" spans="1:170" s="5" customFormat="1" ht="15">
      <c r="A16" s="19" t="s">
        <v>16</v>
      </c>
      <c r="B16" s="37" t="s">
        <v>54</v>
      </c>
      <c r="C16" s="147">
        <v>7</v>
      </c>
      <c r="D16" s="225">
        <v>11.1</v>
      </c>
      <c r="E16" s="225">
        <v>12.4</v>
      </c>
      <c r="F16" s="225">
        <v>18.5</v>
      </c>
      <c r="G16" s="225">
        <v>32.1</v>
      </c>
      <c r="H16" s="225">
        <v>68</v>
      </c>
      <c r="I16" s="225" t="s">
        <v>131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</row>
    <row r="17" spans="1:170" s="5" customFormat="1" ht="15">
      <c r="A17" s="19" t="s">
        <v>16</v>
      </c>
      <c r="B17" s="37" t="s">
        <v>54</v>
      </c>
      <c r="C17" s="147">
        <v>8</v>
      </c>
      <c r="D17" s="225">
        <v>17.2</v>
      </c>
      <c r="E17" s="225">
        <v>23.3</v>
      </c>
      <c r="F17" s="225">
        <v>27.8</v>
      </c>
      <c r="G17" s="225">
        <v>43.1</v>
      </c>
      <c r="H17" s="225">
        <v>66.400000000000006</v>
      </c>
      <c r="I17" s="225" t="s">
        <v>131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</row>
    <row r="18" spans="1:170" s="5" customFormat="1" ht="15">
      <c r="A18" s="19" t="s">
        <v>16</v>
      </c>
      <c r="B18" s="37" t="s">
        <v>54</v>
      </c>
      <c r="C18" s="147">
        <v>9</v>
      </c>
      <c r="D18" s="225">
        <v>18.100000000000001</v>
      </c>
      <c r="E18" s="225">
        <v>21</v>
      </c>
      <c r="F18" s="225">
        <v>27</v>
      </c>
      <c r="G18" s="225">
        <v>38.6</v>
      </c>
      <c r="H18" s="225">
        <v>65.2</v>
      </c>
      <c r="I18" s="225" t="s">
        <v>131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</row>
    <row r="19" spans="1:170" s="5" customFormat="1" ht="15">
      <c r="A19" s="19" t="s">
        <v>17</v>
      </c>
      <c r="B19" s="37" t="s">
        <v>95</v>
      </c>
      <c r="C19" s="154">
        <v>7</v>
      </c>
      <c r="D19" s="155">
        <v>9.06</v>
      </c>
      <c r="E19" s="155">
        <v>13.67</v>
      </c>
      <c r="F19" s="155">
        <v>26.2</v>
      </c>
      <c r="G19" s="155">
        <v>41.58</v>
      </c>
      <c r="H19" s="155">
        <v>69.72</v>
      </c>
      <c r="I19" s="225" t="s">
        <v>131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</row>
    <row r="20" spans="1:170" s="5" customFormat="1" ht="15">
      <c r="A20" s="19" t="s">
        <v>17</v>
      </c>
      <c r="B20" s="37" t="s">
        <v>95</v>
      </c>
      <c r="C20" s="154">
        <v>8</v>
      </c>
      <c r="D20" s="155">
        <v>9.5500000000000007</v>
      </c>
      <c r="E20" s="155">
        <v>16.899999999999999</v>
      </c>
      <c r="F20" s="155">
        <v>29.93</v>
      </c>
      <c r="G20" s="155">
        <v>44.63</v>
      </c>
      <c r="H20" s="155">
        <v>75.69</v>
      </c>
      <c r="I20" s="225" t="s">
        <v>131</v>
      </c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</row>
    <row r="21" spans="1:170" s="5" customFormat="1" ht="15">
      <c r="A21" s="19" t="s">
        <v>17</v>
      </c>
      <c r="B21" s="37" t="s">
        <v>95</v>
      </c>
      <c r="C21" s="154">
        <v>9</v>
      </c>
      <c r="D21" s="155">
        <v>7.99</v>
      </c>
      <c r="E21" s="155">
        <v>13</v>
      </c>
      <c r="F21" s="155">
        <v>26.11</v>
      </c>
      <c r="G21" s="155">
        <v>39.47</v>
      </c>
      <c r="H21" s="155">
        <v>65.8</v>
      </c>
      <c r="I21" s="225" t="s">
        <v>131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</row>
    <row r="22" spans="1:170" s="5" customFormat="1">
      <c r="A22" s="19" t="s">
        <v>18</v>
      </c>
      <c r="B22" s="37" t="s">
        <v>55</v>
      </c>
      <c r="C22" s="20">
        <v>7</v>
      </c>
      <c r="D22" s="86"/>
      <c r="E22" s="86"/>
      <c r="F22" s="86"/>
      <c r="G22" s="86"/>
      <c r="H22" s="86"/>
      <c r="I22" s="84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</row>
    <row r="23" spans="1:170" s="5" customFormat="1">
      <c r="A23" s="19" t="s">
        <v>18</v>
      </c>
      <c r="B23" s="37" t="s">
        <v>55</v>
      </c>
      <c r="C23" s="20">
        <v>8</v>
      </c>
      <c r="D23" s="98"/>
      <c r="E23" s="98"/>
      <c r="F23" s="98"/>
      <c r="G23" s="98"/>
      <c r="H23" s="98"/>
      <c r="I23" s="23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</row>
    <row r="24" spans="1:170" s="5" customFormat="1">
      <c r="A24" s="19" t="s">
        <v>18</v>
      </c>
      <c r="B24" s="37" t="s">
        <v>55</v>
      </c>
      <c r="C24" s="20">
        <v>9</v>
      </c>
      <c r="D24" s="98"/>
      <c r="E24" s="98"/>
      <c r="F24" s="98"/>
      <c r="G24" s="98"/>
      <c r="H24" s="98"/>
      <c r="I24" s="23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</row>
    <row r="25" spans="1:170" s="5" customFormat="1">
      <c r="A25" s="87" t="s">
        <v>107</v>
      </c>
      <c r="B25" s="89" t="s">
        <v>56</v>
      </c>
      <c r="C25" s="20">
        <v>7</v>
      </c>
      <c r="D25" s="98"/>
      <c r="E25" s="98"/>
      <c r="F25" s="98"/>
      <c r="G25" s="98"/>
      <c r="H25" s="98"/>
      <c r="I25" s="23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</row>
    <row r="26" spans="1:170" s="5" customFormat="1">
      <c r="A26" s="87" t="s">
        <v>107</v>
      </c>
      <c r="B26" s="89" t="s">
        <v>56</v>
      </c>
      <c r="C26" s="20">
        <v>8</v>
      </c>
      <c r="D26" s="98"/>
      <c r="E26" s="98"/>
      <c r="F26" s="98"/>
      <c r="G26" s="98"/>
      <c r="H26" s="98"/>
      <c r="I26" s="23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</row>
    <row r="27" spans="1:170" s="5" customFormat="1">
      <c r="A27" s="87" t="s">
        <v>107</v>
      </c>
      <c r="B27" s="89" t="s">
        <v>56</v>
      </c>
      <c r="C27" s="20">
        <v>9</v>
      </c>
      <c r="D27" s="98"/>
      <c r="E27" s="98"/>
      <c r="F27" s="98"/>
      <c r="G27" s="98"/>
      <c r="H27" s="98"/>
      <c r="I27" s="23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</row>
    <row r="28" spans="1:170" s="5" customFormat="1">
      <c r="A28" s="87" t="s">
        <v>120</v>
      </c>
      <c r="B28" s="89" t="s">
        <v>128</v>
      </c>
      <c r="C28" s="20">
        <v>7</v>
      </c>
      <c r="D28" s="98"/>
      <c r="E28" s="98"/>
      <c r="F28" s="98"/>
      <c r="G28" s="98"/>
      <c r="H28" s="98"/>
      <c r="I28" s="23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</row>
    <row r="29" spans="1:170" s="5" customFormat="1">
      <c r="A29" s="87" t="s">
        <v>120</v>
      </c>
      <c r="B29" s="89" t="s">
        <v>128</v>
      </c>
      <c r="C29" s="20">
        <v>8</v>
      </c>
      <c r="D29" s="98"/>
      <c r="E29" s="98"/>
      <c r="F29" s="98"/>
      <c r="G29" s="98"/>
      <c r="H29" s="98"/>
      <c r="I29" s="23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</row>
    <row r="30" spans="1:170" s="5" customFormat="1">
      <c r="A30" s="87" t="s">
        <v>120</v>
      </c>
      <c r="B30" s="89" t="s">
        <v>128</v>
      </c>
      <c r="C30" s="20">
        <v>9</v>
      </c>
      <c r="D30" s="98"/>
      <c r="E30" s="98"/>
      <c r="F30" s="98"/>
      <c r="G30" s="98"/>
      <c r="H30" s="98"/>
      <c r="I30" s="23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</row>
    <row r="31" spans="1:170" s="5" customFormat="1">
      <c r="B31" s="38"/>
      <c r="D31" s="27"/>
      <c r="E31" s="27"/>
      <c r="F31" s="27"/>
      <c r="G31" s="27"/>
      <c r="H31" s="27"/>
      <c r="I31" s="23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</row>
    <row r="32" spans="1:170">
      <c r="I32" s="23"/>
    </row>
    <row r="33" spans="9:9">
      <c r="I33" s="23"/>
    </row>
    <row r="34" spans="9:9">
      <c r="I34" s="23"/>
    </row>
    <row r="35" spans="9:9">
      <c r="I35" s="23"/>
    </row>
    <row r="36" spans="9:9">
      <c r="I36" s="23"/>
    </row>
    <row r="37" spans="9:9">
      <c r="I37" s="23"/>
    </row>
    <row r="38" spans="9:9">
      <c r="I38" s="23"/>
    </row>
    <row r="39" spans="9:9">
      <c r="I39" s="23"/>
    </row>
    <row r="40" spans="9:9">
      <c r="I40" s="23"/>
    </row>
    <row r="41" spans="9:9">
      <c r="I41" s="23"/>
    </row>
    <row r="42" spans="9:9">
      <c r="I42" s="23"/>
    </row>
    <row r="43" spans="9:9">
      <c r="I43" s="23"/>
    </row>
    <row r="44" spans="9:9">
      <c r="I44" s="23"/>
    </row>
    <row r="45" spans="9:9">
      <c r="I45" s="23"/>
    </row>
    <row r="46" spans="9:9">
      <c r="I46" s="23"/>
    </row>
    <row r="47" spans="9:9">
      <c r="I47" s="23"/>
    </row>
    <row r="48" spans="9:9">
      <c r="I48" s="23"/>
    </row>
    <row r="49" spans="9:9">
      <c r="I49" s="23"/>
    </row>
    <row r="50" spans="9:9">
      <c r="I50" s="23"/>
    </row>
    <row r="51" spans="9:9">
      <c r="I51" s="23"/>
    </row>
    <row r="52" spans="9:9">
      <c r="I52" s="23"/>
    </row>
    <row r="53" spans="9:9">
      <c r="I53" s="23"/>
    </row>
    <row r="54" spans="9:9">
      <c r="I54" s="23"/>
    </row>
    <row r="55" spans="9:9">
      <c r="I55" s="23"/>
    </row>
    <row r="56" spans="9:9">
      <c r="I56" s="23"/>
    </row>
    <row r="57" spans="9:9">
      <c r="I57" s="23"/>
    </row>
    <row r="58" spans="9:9">
      <c r="I58" s="23"/>
    </row>
    <row r="59" spans="9:9">
      <c r="I59" s="23"/>
    </row>
    <row r="60" spans="9:9">
      <c r="I60" s="23"/>
    </row>
    <row r="61" spans="9:9">
      <c r="I61" s="23"/>
    </row>
    <row r="62" spans="9:9">
      <c r="I62" s="23"/>
    </row>
    <row r="63" spans="9:9">
      <c r="I63" s="23"/>
    </row>
    <row r="64" spans="9:9">
      <c r="I64" s="23"/>
    </row>
    <row r="65" spans="9:9">
      <c r="I65" s="23"/>
    </row>
    <row r="66" spans="9:9">
      <c r="I66" s="23"/>
    </row>
    <row r="67" spans="9:9">
      <c r="I67" s="23"/>
    </row>
    <row r="68" spans="9:9">
      <c r="I68" s="23"/>
    </row>
    <row r="69" spans="9:9">
      <c r="I69" s="23"/>
    </row>
    <row r="70" spans="9:9">
      <c r="I70" s="23"/>
    </row>
    <row r="71" spans="9:9">
      <c r="I71" s="23"/>
    </row>
    <row r="72" spans="9:9">
      <c r="I72" s="23"/>
    </row>
    <row r="73" spans="9:9">
      <c r="I73" s="23"/>
    </row>
    <row r="74" spans="9:9">
      <c r="I74" s="23"/>
    </row>
    <row r="75" spans="9:9">
      <c r="I75" s="23"/>
    </row>
    <row r="76" spans="9:9">
      <c r="I76" s="23"/>
    </row>
    <row r="77" spans="9:9">
      <c r="I77" s="23"/>
    </row>
    <row r="78" spans="9:9">
      <c r="I78" s="23"/>
    </row>
    <row r="79" spans="9:9">
      <c r="I79" s="23"/>
    </row>
    <row r="80" spans="9:9">
      <c r="I80" s="23"/>
    </row>
    <row r="81" spans="9:9">
      <c r="I81" s="23"/>
    </row>
    <row r="82" spans="9:9">
      <c r="I82" s="23"/>
    </row>
    <row r="83" spans="9:9">
      <c r="I83" s="23"/>
    </row>
    <row r="84" spans="9:9">
      <c r="I84" s="23"/>
    </row>
    <row r="85" spans="9:9">
      <c r="I85" s="23"/>
    </row>
    <row r="86" spans="9:9">
      <c r="I86" s="23"/>
    </row>
    <row r="87" spans="9:9">
      <c r="I87" s="23"/>
    </row>
    <row r="88" spans="9:9">
      <c r="I88" s="23"/>
    </row>
    <row r="89" spans="9:9">
      <c r="I89" s="23"/>
    </row>
    <row r="90" spans="9:9">
      <c r="I90" s="23"/>
    </row>
    <row r="91" spans="9:9">
      <c r="I91" s="23"/>
    </row>
    <row r="92" spans="9:9">
      <c r="I92" s="23"/>
    </row>
    <row r="93" spans="9:9">
      <c r="I93" s="23"/>
    </row>
    <row r="94" spans="9:9">
      <c r="I94" s="23"/>
    </row>
    <row r="95" spans="9:9">
      <c r="I95" s="23"/>
    </row>
    <row r="96" spans="9:9">
      <c r="I96" s="23"/>
    </row>
    <row r="97" spans="9:9">
      <c r="I97" s="23"/>
    </row>
    <row r="98" spans="9:9">
      <c r="I98" s="23"/>
    </row>
    <row r="99" spans="9:9">
      <c r="I99" s="23"/>
    </row>
    <row r="100" spans="9:9">
      <c r="I100" s="23"/>
    </row>
    <row r="101" spans="9:9">
      <c r="I101" s="23"/>
    </row>
    <row r="102" spans="9:9">
      <c r="I102" s="23"/>
    </row>
    <row r="103" spans="9:9">
      <c r="I103" s="23"/>
    </row>
    <row r="104" spans="9:9">
      <c r="I104" s="23"/>
    </row>
    <row r="105" spans="9:9">
      <c r="I105" s="23"/>
    </row>
    <row r="106" spans="9:9">
      <c r="I106" s="23"/>
    </row>
    <row r="107" spans="9:9">
      <c r="I107" s="23"/>
    </row>
    <row r="108" spans="9:9">
      <c r="I108" s="23"/>
    </row>
    <row r="109" spans="9:9">
      <c r="I109" s="23"/>
    </row>
    <row r="110" spans="9:9">
      <c r="I110" s="23"/>
    </row>
    <row r="111" spans="9:9">
      <c r="I111" s="23"/>
    </row>
    <row r="112" spans="9:9">
      <c r="I112" s="23"/>
    </row>
    <row r="113" spans="9:9">
      <c r="I113" s="23"/>
    </row>
    <row r="114" spans="9:9">
      <c r="I114" s="23"/>
    </row>
    <row r="115" spans="9:9">
      <c r="I115" s="23"/>
    </row>
    <row r="116" spans="9:9">
      <c r="I116" s="23"/>
    </row>
    <row r="117" spans="9:9">
      <c r="I117" s="23"/>
    </row>
    <row r="118" spans="9:9">
      <c r="I118" s="23"/>
    </row>
    <row r="119" spans="9:9">
      <c r="I119" s="23"/>
    </row>
    <row r="120" spans="9:9">
      <c r="I120" s="23"/>
    </row>
    <row r="121" spans="9:9">
      <c r="I121" s="23"/>
    </row>
    <row r="122" spans="9:9">
      <c r="I122" s="23"/>
    </row>
    <row r="123" spans="9:9">
      <c r="I123" s="23"/>
    </row>
    <row r="124" spans="9:9">
      <c r="I124" s="23"/>
    </row>
    <row r="125" spans="9:9">
      <c r="I125" s="23"/>
    </row>
    <row r="126" spans="9:9">
      <c r="I126" s="23"/>
    </row>
    <row r="127" spans="9:9">
      <c r="I127" s="23"/>
    </row>
    <row r="128" spans="9:9">
      <c r="I128" s="23"/>
    </row>
    <row r="129" spans="9:9">
      <c r="I129" s="23"/>
    </row>
    <row r="130" spans="9:9">
      <c r="I130" s="23"/>
    </row>
    <row r="131" spans="9:9">
      <c r="I131" s="23"/>
    </row>
    <row r="132" spans="9:9">
      <c r="I132" s="23"/>
    </row>
    <row r="133" spans="9:9">
      <c r="I133" s="23"/>
    </row>
    <row r="134" spans="9:9">
      <c r="I134" s="23"/>
    </row>
    <row r="135" spans="9:9">
      <c r="I135" s="23"/>
    </row>
    <row r="136" spans="9:9">
      <c r="I136" s="23"/>
    </row>
    <row r="137" spans="9:9">
      <c r="I137" s="23"/>
    </row>
    <row r="138" spans="9:9">
      <c r="I138" s="23"/>
    </row>
    <row r="139" spans="9:9">
      <c r="I139" s="23"/>
    </row>
    <row r="140" spans="9:9">
      <c r="I140" s="23"/>
    </row>
    <row r="141" spans="9:9">
      <c r="I141" s="23"/>
    </row>
    <row r="142" spans="9:9">
      <c r="I142" s="23"/>
    </row>
    <row r="143" spans="9:9">
      <c r="I143" s="23"/>
    </row>
    <row r="144" spans="9:9">
      <c r="I144" s="23"/>
    </row>
    <row r="145" spans="9:9">
      <c r="I145" s="23"/>
    </row>
    <row r="146" spans="9:9">
      <c r="I146" s="23"/>
    </row>
    <row r="147" spans="9:9">
      <c r="I147" s="23"/>
    </row>
    <row r="148" spans="9:9">
      <c r="I148" s="23"/>
    </row>
    <row r="149" spans="9:9">
      <c r="I149" s="23"/>
    </row>
    <row r="150" spans="9:9">
      <c r="I150" s="23"/>
    </row>
    <row r="151" spans="9:9">
      <c r="I151" s="23"/>
    </row>
    <row r="152" spans="9:9">
      <c r="I152" s="23"/>
    </row>
    <row r="153" spans="9:9">
      <c r="I153" s="23"/>
    </row>
    <row r="154" spans="9:9">
      <c r="I154" s="23"/>
    </row>
    <row r="155" spans="9:9">
      <c r="I155" s="23"/>
    </row>
    <row r="156" spans="9:9">
      <c r="I156" s="23"/>
    </row>
    <row r="157" spans="9:9">
      <c r="I157" s="23"/>
    </row>
    <row r="158" spans="9:9">
      <c r="I158" s="23"/>
    </row>
    <row r="159" spans="9:9">
      <c r="I159" s="23"/>
    </row>
    <row r="160" spans="9:9">
      <c r="I160" s="23"/>
    </row>
    <row r="161" spans="9:9">
      <c r="I161" s="23"/>
    </row>
    <row r="162" spans="9:9">
      <c r="I162" s="23"/>
    </row>
    <row r="163" spans="9:9">
      <c r="I163" s="23"/>
    </row>
    <row r="164" spans="9:9">
      <c r="I164" s="23"/>
    </row>
    <row r="165" spans="9:9">
      <c r="I165" s="23"/>
    </row>
    <row r="166" spans="9:9">
      <c r="I166" s="23"/>
    </row>
    <row r="167" spans="9:9">
      <c r="I167" s="23"/>
    </row>
    <row r="168" spans="9:9">
      <c r="I168" s="23"/>
    </row>
    <row r="169" spans="9:9">
      <c r="I169" s="23"/>
    </row>
    <row r="170" spans="9:9">
      <c r="I170" s="23"/>
    </row>
    <row r="171" spans="9:9">
      <c r="I171" s="23"/>
    </row>
    <row r="172" spans="9:9">
      <c r="I172" s="23"/>
    </row>
    <row r="173" spans="9:9">
      <c r="I173" s="23"/>
    </row>
    <row r="174" spans="9:9">
      <c r="I174" s="23"/>
    </row>
    <row r="175" spans="9:9">
      <c r="I175" s="23"/>
    </row>
    <row r="176" spans="9:9">
      <c r="I176" s="23"/>
    </row>
    <row r="177" spans="9:9">
      <c r="I177" s="23"/>
    </row>
    <row r="178" spans="9:9">
      <c r="I178" s="23"/>
    </row>
    <row r="179" spans="9:9">
      <c r="I179" s="23"/>
    </row>
    <row r="180" spans="9:9">
      <c r="I180" s="23"/>
    </row>
    <row r="181" spans="9:9">
      <c r="I181" s="23"/>
    </row>
    <row r="182" spans="9:9">
      <c r="I182" s="23"/>
    </row>
    <row r="183" spans="9:9">
      <c r="I183" s="23"/>
    </row>
    <row r="184" spans="9:9">
      <c r="I184" s="23"/>
    </row>
    <row r="185" spans="9:9">
      <c r="I185" s="23"/>
    </row>
    <row r="186" spans="9:9">
      <c r="I186" s="23"/>
    </row>
    <row r="187" spans="9:9">
      <c r="I187" s="23"/>
    </row>
    <row r="188" spans="9:9">
      <c r="I188" s="23"/>
    </row>
    <row r="189" spans="9:9">
      <c r="I189" s="23"/>
    </row>
    <row r="190" spans="9:9">
      <c r="I190" s="23"/>
    </row>
    <row r="191" spans="9:9">
      <c r="I191" s="23"/>
    </row>
    <row r="192" spans="9:9">
      <c r="I192" s="23"/>
    </row>
    <row r="193" spans="9:9">
      <c r="I193" s="23"/>
    </row>
    <row r="194" spans="9:9">
      <c r="I194" s="23"/>
    </row>
    <row r="195" spans="9:9">
      <c r="I195" s="23"/>
    </row>
    <row r="196" spans="9:9">
      <c r="I196" s="23"/>
    </row>
    <row r="197" spans="9:9">
      <c r="I197" s="23"/>
    </row>
    <row r="198" spans="9:9">
      <c r="I198" s="23"/>
    </row>
    <row r="199" spans="9:9">
      <c r="I199" s="23"/>
    </row>
    <row r="200" spans="9:9">
      <c r="I200" s="23"/>
    </row>
    <row r="201" spans="9:9">
      <c r="I201" s="23"/>
    </row>
    <row r="202" spans="9:9">
      <c r="I202" s="23"/>
    </row>
    <row r="203" spans="9:9">
      <c r="I203" s="23"/>
    </row>
    <row r="204" spans="9:9">
      <c r="I204" s="23"/>
    </row>
    <row r="205" spans="9:9">
      <c r="I205" s="23"/>
    </row>
    <row r="206" spans="9:9">
      <c r="I206" s="23"/>
    </row>
    <row r="207" spans="9:9">
      <c r="I207" s="23"/>
    </row>
    <row r="208" spans="9:9">
      <c r="I208" s="23"/>
    </row>
    <row r="209" spans="9:9">
      <c r="I209" s="23"/>
    </row>
    <row r="210" spans="9:9">
      <c r="I210" s="23"/>
    </row>
    <row r="211" spans="9:9">
      <c r="I211" s="23"/>
    </row>
    <row r="212" spans="9:9">
      <c r="I212" s="23"/>
    </row>
    <row r="213" spans="9:9">
      <c r="I213" s="23"/>
    </row>
    <row r="214" spans="9:9">
      <c r="I214" s="23"/>
    </row>
    <row r="215" spans="9:9">
      <c r="I215" s="23"/>
    </row>
    <row r="216" spans="9:9">
      <c r="I216" s="23"/>
    </row>
    <row r="217" spans="9:9">
      <c r="I217" s="23"/>
    </row>
    <row r="218" spans="9:9">
      <c r="I218" s="23"/>
    </row>
    <row r="219" spans="9:9">
      <c r="I219" s="23"/>
    </row>
    <row r="220" spans="9:9">
      <c r="I220" s="23"/>
    </row>
    <row r="221" spans="9:9">
      <c r="I221" s="23"/>
    </row>
    <row r="222" spans="9:9">
      <c r="I222" s="23"/>
    </row>
    <row r="223" spans="9:9">
      <c r="I223" s="23"/>
    </row>
    <row r="224" spans="9:9">
      <c r="I224" s="23"/>
    </row>
    <row r="225" spans="9:9">
      <c r="I225" s="23"/>
    </row>
    <row r="226" spans="9:9">
      <c r="I226" s="23"/>
    </row>
    <row r="227" spans="9:9">
      <c r="I227" s="23"/>
    </row>
    <row r="228" spans="9:9">
      <c r="I228" s="23"/>
    </row>
    <row r="229" spans="9:9">
      <c r="I229" s="23"/>
    </row>
    <row r="230" spans="9:9">
      <c r="I230" s="23"/>
    </row>
    <row r="231" spans="9:9">
      <c r="I231" s="23"/>
    </row>
    <row r="232" spans="9:9">
      <c r="I232" s="23"/>
    </row>
    <row r="233" spans="9:9">
      <c r="I233" s="23"/>
    </row>
    <row r="234" spans="9:9">
      <c r="I234" s="23"/>
    </row>
    <row r="235" spans="9:9">
      <c r="I235" s="23"/>
    </row>
    <row r="236" spans="9:9">
      <c r="I236" s="23"/>
    </row>
    <row r="237" spans="9:9">
      <c r="I237" s="23"/>
    </row>
    <row r="238" spans="9:9">
      <c r="I238" s="23"/>
    </row>
    <row r="239" spans="9:9">
      <c r="I239" s="23"/>
    </row>
    <row r="240" spans="9:9">
      <c r="I240" s="23"/>
    </row>
    <row r="241" spans="9:9">
      <c r="I241" s="23"/>
    </row>
    <row r="242" spans="9:9">
      <c r="I242" s="23"/>
    </row>
    <row r="243" spans="9:9">
      <c r="I243" s="23"/>
    </row>
    <row r="244" spans="9:9">
      <c r="I244" s="23"/>
    </row>
    <row r="245" spans="9:9">
      <c r="I245" s="23"/>
    </row>
    <row r="246" spans="9:9">
      <c r="I246" s="23"/>
    </row>
    <row r="247" spans="9:9">
      <c r="I247" s="23"/>
    </row>
    <row r="248" spans="9:9">
      <c r="I248" s="23"/>
    </row>
    <row r="249" spans="9:9">
      <c r="I249" s="23"/>
    </row>
    <row r="250" spans="9:9">
      <c r="I250" s="23"/>
    </row>
    <row r="251" spans="9:9">
      <c r="I251" s="23"/>
    </row>
    <row r="252" spans="9:9">
      <c r="I252" s="23"/>
    </row>
    <row r="253" spans="9:9">
      <c r="I253" s="23"/>
    </row>
    <row r="254" spans="9:9">
      <c r="I254" s="23"/>
    </row>
    <row r="255" spans="9:9">
      <c r="I255" s="23"/>
    </row>
    <row r="256" spans="9:9">
      <c r="I256" s="23"/>
    </row>
    <row r="257" spans="9:9">
      <c r="I257" s="23"/>
    </row>
    <row r="258" spans="9:9">
      <c r="I258" s="23"/>
    </row>
    <row r="259" spans="9:9">
      <c r="I259" s="23"/>
    </row>
    <row r="260" spans="9:9">
      <c r="I260" s="23"/>
    </row>
    <row r="261" spans="9:9">
      <c r="I261" s="23"/>
    </row>
    <row r="262" spans="9:9">
      <c r="I262" s="23"/>
    </row>
    <row r="263" spans="9:9">
      <c r="I263" s="23"/>
    </row>
    <row r="264" spans="9:9">
      <c r="I264" s="23"/>
    </row>
    <row r="265" spans="9:9">
      <c r="I265" s="23"/>
    </row>
    <row r="266" spans="9:9">
      <c r="I266" s="23"/>
    </row>
    <row r="267" spans="9:9">
      <c r="I267" s="23"/>
    </row>
    <row r="268" spans="9:9">
      <c r="I268" s="23"/>
    </row>
    <row r="269" spans="9:9">
      <c r="I269" s="23"/>
    </row>
    <row r="270" spans="9:9">
      <c r="I270" s="23"/>
    </row>
    <row r="271" spans="9:9">
      <c r="I271" s="23"/>
    </row>
    <row r="272" spans="9:9">
      <c r="I272" s="23"/>
    </row>
    <row r="273" spans="9:9">
      <c r="I273" s="23"/>
    </row>
    <row r="274" spans="9:9">
      <c r="I274" s="23"/>
    </row>
    <row r="275" spans="9:9">
      <c r="I275" s="23"/>
    </row>
    <row r="276" spans="9:9">
      <c r="I276" s="23"/>
    </row>
    <row r="277" spans="9:9">
      <c r="I277" s="23"/>
    </row>
    <row r="278" spans="9:9">
      <c r="I278" s="23"/>
    </row>
    <row r="279" spans="9:9">
      <c r="I279" s="23"/>
    </row>
    <row r="280" spans="9:9">
      <c r="I280" s="23"/>
    </row>
    <row r="281" spans="9:9">
      <c r="I281" s="23"/>
    </row>
    <row r="282" spans="9:9">
      <c r="I282" s="23"/>
    </row>
    <row r="283" spans="9:9">
      <c r="I283" s="23"/>
    </row>
    <row r="284" spans="9:9">
      <c r="I284" s="23"/>
    </row>
    <row r="285" spans="9:9">
      <c r="I285" s="23"/>
    </row>
    <row r="286" spans="9:9">
      <c r="I286" s="23"/>
    </row>
    <row r="287" spans="9:9">
      <c r="I287" s="23"/>
    </row>
    <row r="288" spans="9:9">
      <c r="I288" s="23"/>
    </row>
    <row r="289" spans="9:9">
      <c r="I289" s="23"/>
    </row>
    <row r="290" spans="9:9">
      <c r="I290" s="23"/>
    </row>
    <row r="291" spans="9:9">
      <c r="I291" s="23"/>
    </row>
    <row r="292" spans="9:9">
      <c r="I292" s="23"/>
    </row>
    <row r="293" spans="9:9">
      <c r="I293" s="23"/>
    </row>
    <row r="294" spans="9:9">
      <c r="I294" s="23"/>
    </row>
    <row r="295" spans="9:9">
      <c r="I295" s="23"/>
    </row>
    <row r="296" spans="9:9">
      <c r="I296" s="23"/>
    </row>
    <row r="297" spans="9:9">
      <c r="I297" s="23"/>
    </row>
    <row r="298" spans="9:9">
      <c r="I298" s="23"/>
    </row>
    <row r="299" spans="9:9">
      <c r="I299" s="23"/>
    </row>
    <row r="300" spans="9:9">
      <c r="I300" s="23"/>
    </row>
    <row r="301" spans="9:9">
      <c r="I301" s="23"/>
    </row>
    <row r="302" spans="9:9">
      <c r="I302" s="23"/>
    </row>
    <row r="303" spans="9:9">
      <c r="I303" s="23"/>
    </row>
    <row r="304" spans="9:9">
      <c r="I304" s="23"/>
    </row>
    <row r="305" spans="9:9">
      <c r="I305" s="23"/>
    </row>
    <row r="306" spans="9:9">
      <c r="I306" s="23"/>
    </row>
    <row r="307" spans="9:9">
      <c r="I307" s="23"/>
    </row>
    <row r="308" spans="9:9">
      <c r="I308" s="23"/>
    </row>
    <row r="309" spans="9:9">
      <c r="I309" s="23"/>
    </row>
    <row r="310" spans="9:9">
      <c r="I310" s="23"/>
    </row>
    <row r="311" spans="9:9">
      <c r="I311" s="23"/>
    </row>
    <row r="312" spans="9:9">
      <c r="I312" s="23"/>
    </row>
    <row r="313" spans="9:9">
      <c r="I313" s="23"/>
    </row>
    <row r="314" spans="9:9">
      <c r="I314" s="23"/>
    </row>
    <row r="315" spans="9:9">
      <c r="I315" s="23"/>
    </row>
    <row r="316" spans="9:9">
      <c r="I316" s="23"/>
    </row>
    <row r="317" spans="9:9">
      <c r="I317" s="23"/>
    </row>
    <row r="318" spans="9:9">
      <c r="I318" s="23"/>
    </row>
    <row r="319" spans="9:9">
      <c r="I319" s="23"/>
    </row>
    <row r="320" spans="9:9">
      <c r="I320" s="23"/>
    </row>
    <row r="321" spans="9:9">
      <c r="I321" s="23"/>
    </row>
    <row r="322" spans="9:9">
      <c r="I322" s="23"/>
    </row>
    <row r="323" spans="9:9">
      <c r="I323" s="23"/>
    </row>
    <row r="324" spans="9:9">
      <c r="I324" s="23"/>
    </row>
    <row r="325" spans="9:9">
      <c r="I325" s="23"/>
    </row>
    <row r="326" spans="9:9">
      <c r="I326" s="23"/>
    </row>
    <row r="327" spans="9:9">
      <c r="I327" s="23"/>
    </row>
    <row r="328" spans="9:9">
      <c r="I328" s="23"/>
    </row>
    <row r="329" spans="9:9">
      <c r="I329" s="23"/>
    </row>
    <row r="330" spans="9:9">
      <c r="I330" s="23"/>
    </row>
    <row r="331" spans="9:9">
      <c r="I331" s="23"/>
    </row>
    <row r="332" spans="9:9">
      <c r="I332" s="23"/>
    </row>
    <row r="333" spans="9:9">
      <c r="I333" s="23"/>
    </row>
    <row r="334" spans="9:9">
      <c r="I334" s="23"/>
    </row>
    <row r="335" spans="9:9">
      <c r="I335" s="23"/>
    </row>
    <row r="336" spans="9:9">
      <c r="I336" s="23"/>
    </row>
    <row r="337" spans="9:9">
      <c r="I337" s="23"/>
    </row>
    <row r="338" spans="9:9">
      <c r="I338" s="23"/>
    </row>
    <row r="339" spans="9:9">
      <c r="I339" s="23"/>
    </row>
    <row r="340" spans="9:9">
      <c r="I340" s="23"/>
    </row>
    <row r="341" spans="9:9">
      <c r="I341" s="23"/>
    </row>
    <row r="342" spans="9:9">
      <c r="I342" s="23"/>
    </row>
    <row r="343" spans="9:9">
      <c r="I343" s="23"/>
    </row>
    <row r="344" spans="9:9">
      <c r="I344" s="23"/>
    </row>
    <row r="345" spans="9:9">
      <c r="I345" s="23"/>
    </row>
    <row r="346" spans="9:9">
      <c r="I346" s="23"/>
    </row>
    <row r="347" spans="9:9">
      <c r="I347" s="23"/>
    </row>
    <row r="348" spans="9:9">
      <c r="I348" s="23"/>
    </row>
    <row r="349" spans="9:9">
      <c r="I349" s="23"/>
    </row>
    <row r="350" spans="9:9">
      <c r="I350" s="23"/>
    </row>
    <row r="351" spans="9:9">
      <c r="I351" s="23"/>
    </row>
    <row r="352" spans="9:9">
      <c r="I352" s="23"/>
    </row>
    <row r="353" spans="9:9">
      <c r="I353" s="23"/>
    </row>
    <row r="354" spans="9:9">
      <c r="I354" s="23"/>
    </row>
    <row r="355" spans="9:9">
      <c r="I355" s="23"/>
    </row>
    <row r="356" spans="9:9">
      <c r="I356" s="23"/>
    </row>
    <row r="357" spans="9:9">
      <c r="I357" s="23"/>
    </row>
    <row r="358" spans="9:9">
      <c r="I358" s="23"/>
    </row>
    <row r="359" spans="9:9">
      <c r="I359" s="23"/>
    </row>
    <row r="360" spans="9:9">
      <c r="I360" s="23"/>
    </row>
    <row r="361" spans="9:9">
      <c r="I361" s="23"/>
    </row>
    <row r="362" spans="9:9">
      <c r="I362" s="23"/>
    </row>
    <row r="363" spans="9:9">
      <c r="I363" s="23"/>
    </row>
    <row r="364" spans="9:9">
      <c r="I364" s="23"/>
    </row>
    <row r="365" spans="9:9">
      <c r="I365" s="23"/>
    </row>
    <row r="366" spans="9:9">
      <c r="I366" s="23"/>
    </row>
    <row r="367" spans="9:9">
      <c r="I367" s="23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Beaty, Delicia</cp:lastModifiedBy>
  <cp:lastPrinted>2020-02-18T21:05:43Z</cp:lastPrinted>
  <dcterms:created xsi:type="dcterms:W3CDTF">2003-01-15T21:42:02Z</dcterms:created>
  <dcterms:modified xsi:type="dcterms:W3CDTF">2022-08-19T17:51:16Z</dcterms:modified>
</cp:coreProperties>
</file>