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slqa\"/>
    </mc:Choice>
  </mc:AlternateContent>
  <xr:revisionPtr revIDLastSave="0" documentId="8_{02512D27-E5E7-438B-9E0F-25D3E1BAC05C}" xr6:coauthVersionLast="45" xr6:coauthVersionMax="45" xr10:uidLastSave="{00000000-0000-0000-0000-000000000000}"/>
  <bookViews>
    <workbookView xWindow="-120" yWindow="-120" windowWidth="29040" windowHeight="15840" tabRatio="957" xr2:uid="{00000000-000D-0000-FFFF-FFFF00000000}"/>
  </bookViews>
  <sheets>
    <sheet name="Sample Specs" sheetId="26" r:id="rId1"/>
    <sheet name="Labs" sheetId="4" r:id="rId2"/>
    <sheet name="Results" sheetId="1" r:id="rId3"/>
    <sheet name="FineSplit Chart" sheetId="10" r:id="rId4"/>
    <sheet name="SandSplit Chart" sheetId="11" r:id="rId5"/>
    <sheet name="SedWeight Chart" sheetId="12" r:id="rId6"/>
    <sheet name="SSC Chart" sheetId="9" r:id="rId7"/>
    <sheet name="SSC vs %diff" sheetId="27" r:id="rId8"/>
    <sheet name="PSD for Samples 7, 8, 9" sheetId="8" r:id="rId9"/>
    <sheet name="PSD-7 Chart" sheetId="28" r:id="rId10"/>
    <sheet name="PSD-8 Chart" sheetId="29" r:id="rId11"/>
    <sheet name="PSD-9 Chart" sheetId="30" r:id="rId12"/>
  </sheets>
  <definedNames>
    <definedName name="_2222mg" localSheetId="8">'PSD for Samples 7, 8, 9'!$A$1:$L$264</definedName>
    <definedName name="_65mg" localSheetId="2">Results!$A$1:$AO$395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" l="1"/>
  <c r="R16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Q26" i="1"/>
  <c r="R26" i="1"/>
  <c r="Q27" i="1"/>
  <c r="R27" i="1"/>
  <c r="Q28" i="1"/>
  <c r="R28" i="1"/>
  <c r="Q29" i="1"/>
  <c r="R29" i="1"/>
  <c r="Q30" i="1"/>
  <c r="R30" i="1"/>
  <c r="Q31" i="1"/>
  <c r="R31" i="1"/>
  <c r="Q32" i="1"/>
  <c r="R32" i="1"/>
  <c r="Q33" i="1"/>
  <c r="R33" i="1"/>
  <c r="Q34" i="1"/>
  <c r="R34" i="1"/>
  <c r="Q35" i="1"/>
  <c r="R35" i="1"/>
  <c r="Q36" i="1"/>
  <c r="R36" i="1"/>
  <c r="Q37" i="1"/>
  <c r="R37" i="1"/>
  <c r="Q38" i="1"/>
  <c r="R38" i="1"/>
  <c r="Q39" i="1"/>
  <c r="R39" i="1"/>
  <c r="Q40" i="1"/>
  <c r="R40" i="1"/>
  <c r="Q41" i="1"/>
  <c r="R41" i="1"/>
  <c r="Q42" i="1"/>
  <c r="R42" i="1"/>
  <c r="Q43" i="1"/>
  <c r="R43" i="1"/>
  <c r="Q44" i="1"/>
  <c r="R44" i="1"/>
  <c r="Q45" i="1"/>
  <c r="R45" i="1"/>
  <c r="Q46" i="1"/>
  <c r="R46" i="1"/>
  <c r="Q47" i="1"/>
  <c r="R47" i="1"/>
  <c r="Q48" i="1"/>
  <c r="R48" i="1"/>
  <c r="Q52" i="1"/>
  <c r="R52" i="1"/>
  <c r="Q53" i="1"/>
  <c r="R53" i="1"/>
  <c r="Q54" i="1"/>
  <c r="R54" i="1"/>
  <c r="Q55" i="1"/>
  <c r="R55" i="1"/>
  <c r="Q56" i="1"/>
  <c r="R56" i="1"/>
  <c r="Q57" i="1"/>
  <c r="R57" i="1"/>
  <c r="Q58" i="1"/>
  <c r="R58" i="1"/>
  <c r="Q59" i="1"/>
  <c r="R59" i="1"/>
  <c r="Q60" i="1"/>
  <c r="R60" i="1"/>
  <c r="Q61" i="1"/>
  <c r="R61" i="1"/>
  <c r="Q62" i="1"/>
  <c r="R62" i="1"/>
  <c r="Q63" i="1"/>
  <c r="R63" i="1"/>
  <c r="Q64" i="1"/>
  <c r="R64" i="1"/>
  <c r="Q65" i="1"/>
  <c r="R65" i="1"/>
  <c r="Q66" i="1"/>
  <c r="R66" i="1"/>
  <c r="Q67" i="1"/>
  <c r="R67" i="1"/>
  <c r="Q68" i="1"/>
  <c r="R68" i="1"/>
  <c r="Q69" i="1"/>
  <c r="R69" i="1"/>
  <c r="Q70" i="1"/>
  <c r="R70" i="1"/>
  <c r="Q71" i="1"/>
  <c r="R71" i="1"/>
  <c r="Q72" i="1"/>
  <c r="R72" i="1"/>
  <c r="Q73" i="1"/>
  <c r="R73" i="1"/>
  <c r="Q74" i="1"/>
  <c r="R74" i="1"/>
  <c r="Q75" i="1"/>
  <c r="R75" i="1"/>
  <c r="Q76" i="1"/>
  <c r="R76" i="1"/>
  <c r="Q77" i="1"/>
  <c r="R77" i="1"/>
  <c r="Q78" i="1"/>
  <c r="R78" i="1"/>
  <c r="Q79" i="1"/>
  <c r="R79" i="1"/>
  <c r="Q80" i="1"/>
  <c r="R80" i="1"/>
  <c r="Q81" i="1"/>
  <c r="R81" i="1"/>
  <c r="Q82" i="1"/>
  <c r="R82" i="1"/>
  <c r="Q83" i="1"/>
  <c r="R83" i="1"/>
  <c r="Q84" i="1"/>
  <c r="R84" i="1"/>
  <c r="Q94" i="1"/>
  <c r="R94" i="1"/>
  <c r="Q95" i="1"/>
  <c r="R95" i="1"/>
  <c r="Q96" i="1"/>
  <c r="R96" i="1"/>
  <c r="Q97" i="1"/>
  <c r="R97" i="1"/>
  <c r="Q98" i="1"/>
  <c r="R98" i="1"/>
  <c r="Q99" i="1"/>
  <c r="R99" i="1"/>
  <c r="Q100" i="1"/>
  <c r="R100" i="1"/>
  <c r="Q101" i="1"/>
  <c r="R101" i="1"/>
  <c r="Q102" i="1"/>
  <c r="R102" i="1"/>
  <c r="Q103" i="1"/>
  <c r="R103" i="1"/>
  <c r="Q104" i="1"/>
  <c r="R104" i="1"/>
  <c r="Q105" i="1"/>
  <c r="R105" i="1"/>
  <c r="Q106" i="1"/>
  <c r="R106" i="1"/>
  <c r="Q107" i="1"/>
  <c r="R107" i="1"/>
  <c r="Q108" i="1"/>
  <c r="R108" i="1"/>
  <c r="Q109" i="1"/>
  <c r="R109" i="1"/>
  <c r="Q110" i="1"/>
  <c r="R110" i="1"/>
  <c r="Q111" i="1"/>
  <c r="R111" i="1"/>
  <c r="Q139" i="1"/>
  <c r="R139" i="1"/>
  <c r="Q140" i="1"/>
  <c r="R140" i="1"/>
  <c r="Q141" i="1"/>
  <c r="R141" i="1"/>
  <c r="Q142" i="1"/>
  <c r="R142" i="1"/>
  <c r="Q143" i="1"/>
  <c r="R143" i="1"/>
  <c r="Q144" i="1"/>
  <c r="R144" i="1"/>
  <c r="Q145" i="1"/>
  <c r="R145" i="1"/>
  <c r="Q146" i="1"/>
  <c r="R146" i="1"/>
  <c r="Q147" i="1"/>
  <c r="R147" i="1"/>
  <c r="Q157" i="1"/>
  <c r="R157" i="1"/>
  <c r="Q158" i="1"/>
  <c r="R158" i="1"/>
  <c r="Q159" i="1"/>
  <c r="R159" i="1"/>
  <c r="Q160" i="1"/>
  <c r="R160" i="1"/>
  <c r="Q161" i="1"/>
  <c r="R161" i="1"/>
  <c r="Q162" i="1"/>
  <c r="R162" i="1"/>
  <c r="Q163" i="1"/>
  <c r="R163" i="1"/>
  <c r="Q164" i="1"/>
  <c r="R164" i="1"/>
  <c r="Q165" i="1"/>
  <c r="R165" i="1"/>
  <c r="Q5" i="1" l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I166" i="1" l="1"/>
  <c r="I167" i="1"/>
  <c r="I168" i="1"/>
  <c r="I169" i="1"/>
  <c r="I170" i="1"/>
  <c r="I171" i="1"/>
  <c r="I172" i="1"/>
  <c r="I173" i="1"/>
  <c r="I174" i="1"/>
  <c r="F166" i="1"/>
  <c r="F167" i="1"/>
  <c r="F168" i="1"/>
  <c r="F169" i="1"/>
  <c r="F170" i="1"/>
  <c r="F171" i="1"/>
  <c r="F172" i="1"/>
  <c r="F173" i="1"/>
  <c r="F174" i="1"/>
  <c r="J173" i="1" l="1"/>
  <c r="J170" i="1"/>
  <c r="J166" i="1"/>
  <c r="J168" i="1"/>
  <c r="J169" i="1"/>
  <c r="J171" i="1"/>
  <c r="J174" i="1"/>
  <c r="J167" i="1"/>
  <c r="J172" i="1"/>
  <c r="Q4" i="1"/>
  <c r="R4" i="1"/>
  <c r="I4" i="1" l="1"/>
  <c r="I5" i="1"/>
  <c r="S5" i="1" s="1"/>
  <c r="I6" i="1"/>
  <c r="S6" i="1" s="1"/>
  <c r="I7" i="1"/>
  <c r="S7" i="1" s="1"/>
  <c r="I8" i="1"/>
  <c r="S8" i="1" s="1"/>
  <c r="I9" i="1"/>
  <c r="S9" i="1" s="1"/>
  <c r="I10" i="1"/>
  <c r="S10" i="1" s="1"/>
  <c r="I11" i="1"/>
  <c r="S11" i="1" s="1"/>
  <c r="I12" i="1"/>
  <c r="S12" i="1" s="1"/>
  <c r="I13" i="1"/>
  <c r="S13" i="1" s="1"/>
  <c r="I14" i="1"/>
  <c r="S14" i="1" s="1"/>
  <c r="I15" i="1"/>
  <c r="S15" i="1" s="1"/>
  <c r="I16" i="1"/>
  <c r="S16" i="1" s="1"/>
  <c r="I17" i="1"/>
  <c r="S17" i="1" s="1"/>
  <c r="I18" i="1"/>
  <c r="S18" i="1" s="1"/>
  <c r="I19" i="1"/>
  <c r="S19" i="1" s="1"/>
  <c r="I20" i="1"/>
  <c r="S20" i="1" s="1"/>
  <c r="I21" i="1"/>
  <c r="S21" i="1" s="1"/>
  <c r="I22" i="1"/>
  <c r="S22" i="1" s="1"/>
  <c r="I23" i="1"/>
  <c r="S23" i="1" s="1"/>
  <c r="I24" i="1"/>
  <c r="S24" i="1" s="1"/>
  <c r="I25" i="1"/>
  <c r="S25" i="1" s="1"/>
  <c r="I26" i="1"/>
  <c r="S26" i="1" s="1"/>
  <c r="I27" i="1"/>
  <c r="S27" i="1" s="1"/>
  <c r="I28" i="1"/>
  <c r="S28" i="1" s="1"/>
  <c r="I29" i="1"/>
  <c r="S29" i="1" s="1"/>
  <c r="I30" i="1"/>
  <c r="S30" i="1" s="1"/>
  <c r="I31" i="1"/>
  <c r="S31" i="1" s="1"/>
  <c r="I32" i="1"/>
  <c r="S32" i="1" s="1"/>
  <c r="I33" i="1"/>
  <c r="S33" i="1" s="1"/>
  <c r="I34" i="1"/>
  <c r="S34" i="1" s="1"/>
  <c r="I35" i="1"/>
  <c r="S35" i="1" s="1"/>
  <c r="I36" i="1"/>
  <c r="S36" i="1" s="1"/>
  <c r="I37" i="1"/>
  <c r="S37" i="1" s="1"/>
  <c r="I38" i="1"/>
  <c r="S38" i="1" s="1"/>
  <c r="I39" i="1"/>
  <c r="S39" i="1" s="1"/>
  <c r="I40" i="1"/>
  <c r="S40" i="1" s="1"/>
  <c r="I41" i="1"/>
  <c r="S41" i="1" s="1"/>
  <c r="I42" i="1"/>
  <c r="S42" i="1" s="1"/>
  <c r="I43" i="1"/>
  <c r="S43" i="1" s="1"/>
  <c r="I44" i="1"/>
  <c r="S44" i="1" s="1"/>
  <c r="I45" i="1"/>
  <c r="S45" i="1" s="1"/>
  <c r="I46" i="1"/>
  <c r="S46" i="1" s="1"/>
  <c r="I47" i="1"/>
  <c r="S47" i="1" s="1"/>
  <c r="I48" i="1"/>
  <c r="S48" i="1" s="1"/>
  <c r="I49" i="1"/>
  <c r="S49" i="1" s="1"/>
  <c r="I50" i="1"/>
  <c r="S50" i="1" s="1"/>
  <c r="I51" i="1"/>
  <c r="S51" i="1" s="1"/>
  <c r="I52" i="1"/>
  <c r="S52" i="1" s="1"/>
  <c r="I53" i="1"/>
  <c r="S53" i="1" s="1"/>
  <c r="I54" i="1"/>
  <c r="S54" i="1" s="1"/>
  <c r="I55" i="1"/>
  <c r="S55" i="1" s="1"/>
  <c r="I56" i="1"/>
  <c r="S56" i="1" s="1"/>
  <c r="I57" i="1"/>
  <c r="S57" i="1" s="1"/>
  <c r="I58" i="1"/>
  <c r="S58" i="1" s="1"/>
  <c r="I59" i="1"/>
  <c r="S59" i="1" s="1"/>
  <c r="I60" i="1"/>
  <c r="S60" i="1" s="1"/>
  <c r="I61" i="1"/>
  <c r="S61" i="1" s="1"/>
  <c r="I62" i="1"/>
  <c r="S62" i="1" s="1"/>
  <c r="I63" i="1"/>
  <c r="S63" i="1" s="1"/>
  <c r="I64" i="1"/>
  <c r="S64" i="1" s="1"/>
  <c r="I65" i="1"/>
  <c r="S65" i="1" s="1"/>
  <c r="I66" i="1"/>
  <c r="S66" i="1" s="1"/>
  <c r="I67" i="1"/>
  <c r="S67" i="1" s="1"/>
  <c r="I68" i="1"/>
  <c r="S68" i="1" s="1"/>
  <c r="I69" i="1"/>
  <c r="S69" i="1" s="1"/>
  <c r="I70" i="1"/>
  <c r="S70" i="1" s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 s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 s="1"/>
  <c r="I91" i="1"/>
  <c r="S91" i="1" s="1"/>
  <c r="I92" i="1"/>
  <c r="S92" i="1" s="1"/>
  <c r="I93" i="1"/>
  <c r="S93" i="1" s="1"/>
  <c r="I94" i="1"/>
  <c r="S94" i="1" s="1"/>
  <c r="I95" i="1"/>
  <c r="S95" i="1" s="1"/>
  <c r="I96" i="1"/>
  <c r="S96" i="1" s="1"/>
  <c r="I97" i="1"/>
  <c r="S97" i="1" s="1"/>
  <c r="I98" i="1"/>
  <c r="S98" i="1" s="1"/>
  <c r="I99" i="1"/>
  <c r="S99" i="1" s="1"/>
  <c r="I100" i="1"/>
  <c r="S100" i="1" s="1"/>
  <c r="I101" i="1"/>
  <c r="S101" i="1" s="1"/>
  <c r="I102" i="1"/>
  <c r="S102" i="1" s="1"/>
  <c r="I103" i="1"/>
  <c r="S103" i="1" s="1"/>
  <c r="I104" i="1"/>
  <c r="S104" i="1" s="1"/>
  <c r="I105" i="1"/>
  <c r="S105" i="1" s="1"/>
  <c r="I106" i="1"/>
  <c r="S106" i="1" s="1"/>
  <c r="I107" i="1"/>
  <c r="S107" i="1" s="1"/>
  <c r="I108" i="1"/>
  <c r="S108" i="1" s="1"/>
  <c r="I109" i="1"/>
  <c r="S109" i="1" s="1"/>
  <c r="I110" i="1"/>
  <c r="S110" i="1" s="1"/>
  <c r="I111" i="1"/>
  <c r="S111" i="1" s="1"/>
  <c r="I112" i="1"/>
  <c r="S112" i="1" s="1"/>
  <c r="I113" i="1"/>
  <c r="S113" i="1" s="1"/>
  <c r="I114" i="1"/>
  <c r="S114" i="1" s="1"/>
  <c r="I115" i="1"/>
  <c r="S115" i="1" s="1"/>
  <c r="I116" i="1"/>
  <c r="S116" i="1" s="1"/>
  <c r="I117" i="1"/>
  <c r="S117" i="1" s="1"/>
  <c r="I118" i="1"/>
  <c r="S118" i="1" s="1"/>
  <c r="I119" i="1"/>
  <c r="S119" i="1" s="1"/>
  <c r="I120" i="1"/>
  <c r="S120" i="1" s="1"/>
  <c r="I121" i="1"/>
  <c r="S121" i="1" s="1"/>
  <c r="I122" i="1"/>
  <c r="S122" i="1" s="1"/>
  <c r="I123" i="1"/>
  <c r="S123" i="1" s="1"/>
  <c r="I124" i="1"/>
  <c r="S124" i="1" s="1"/>
  <c r="I125" i="1"/>
  <c r="S125" i="1" s="1"/>
  <c r="I126" i="1"/>
  <c r="S126" i="1" s="1"/>
  <c r="I127" i="1"/>
  <c r="S127" i="1" s="1"/>
  <c r="I128" i="1"/>
  <c r="S128" i="1" s="1"/>
  <c r="I129" i="1"/>
  <c r="S129" i="1" s="1"/>
  <c r="I130" i="1"/>
  <c r="S130" i="1" s="1"/>
  <c r="I131" i="1"/>
  <c r="S131" i="1" s="1"/>
  <c r="I132" i="1"/>
  <c r="S132" i="1" s="1"/>
  <c r="I133" i="1"/>
  <c r="S133" i="1" s="1"/>
  <c r="I134" i="1"/>
  <c r="S134" i="1" s="1"/>
  <c r="I135" i="1"/>
  <c r="S135" i="1" s="1"/>
  <c r="I136" i="1"/>
  <c r="S136" i="1" s="1"/>
  <c r="I137" i="1"/>
  <c r="S137" i="1" s="1"/>
  <c r="I138" i="1"/>
  <c r="S138" i="1" s="1"/>
  <c r="I139" i="1"/>
  <c r="S139" i="1" s="1"/>
  <c r="I140" i="1"/>
  <c r="S140" i="1" s="1"/>
  <c r="I141" i="1"/>
  <c r="S141" i="1" s="1"/>
  <c r="I142" i="1"/>
  <c r="S142" i="1" s="1"/>
  <c r="I143" i="1"/>
  <c r="S143" i="1" s="1"/>
  <c r="I144" i="1"/>
  <c r="S144" i="1" s="1"/>
  <c r="I145" i="1"/>
  <c r="S145" i="1" s="1"/>
  <c r="I146" i="1"/>
  <c r="S146" i="1" s="1"/>
  <c r="I147" i="1"/>
  <c r="S147" i="1" s="1"/>
  <c r="I148" i="1"/>
  <c r="S148" i="1" s="1"/>
  <c r="I149" i="1"/>
  <c r="S149" i="1" s="1"/>
  <c r="I150" i="1"/>
  <c r="S150" i="1" s="1"/>
  <c r="I151" i="1"/>
  <c r="S151" i="1" s="1"/>
  <c r="I152" i="1"/>
  <c r="S152" i="1" s="1"/>
  <c r="I153" i="1"/>
  <c r="S153" i="1" s="1"/>
  <c r="I154" i="1"/>
  <c r="S154" i="1" s="1"/>
  <c r="I155" i="1"/>
  <c r="S155" i="1" s="1"/>
  <c r="I156" i="1"/>
  <c r="S156" i="1" s="1"/>
  <c r="I157" i="1"/>
  <c r="S157" i="1" s="1"/>
  <c r="I158" i="1"/>
  <c r="S158" i="1" s="1"/>
  <c r="I159" i="1"/>
  <c r="S159" i="1" s="1"/>
  <c r="I160" i="1"/>
  <c r="S160" i="1" s="1"/>
  <c r="I161" i="1"/>
  <c r="S161" i="1" s="1"/>
  <c r="I162" i="1"/>
  <c r="S162" i="1" s="1"/>
  <c r="I163" i="1"/>
  <c r="S163" i="1" s="1"/>
  <c r="I164" i="1"/>
  <c r="S164" i="1" s="1"/>
  <c r="I165" i="1"/>
  <c r="S165" i="1" s="1"/>
  <c r="F4" i="1"/>
  <c r="F5" i="1"/>
  <c r="J5" i="1" s="1"/>
  <c r="T5" i="1" s="1"/>
  <c r="F6" i="1"/>
  <c r="F7" i="1"/>
  <c r="J7" i="1" s="1"/>
  <c r="T7" i="1" s="1"/>
  <c r="F8" i="1"/>
  <c r="F9" i="1"/>
  <c r="F10" i="1"/>
  <c r="F11" i="1"/>
  <c r="F12" i="1"/>
  <c r="J12" i="1" s="1"/>
  <c r="T12" i="1" s="1"/>
  <c r="F13" i="1"/>
  <c r="J13" i="1" s="1"/>
  <c r="T13" i="1" s="1"/>
  <c r="F14" i="1"/>
  <c r="F15" i="1"/>
  <c r="J15" i="1" s="1"/>
  <c r="T15" i="1" s="1"/>
  <c r="F16" i="1"/>
  <c r="F17" i="1"/>
  <c r="F18" i="1"/>
  <c r="F19" i="1"/>
  <c r="F20" i="1"/>
  <c r="F21" i="1"/>
  <c r="J21" i="1" s="1"/>
  <c r="T21" i="1" s="1"/>
  <c r="F22" i="1"/>
  <c r="J22" i="1" s="1"/>
  <c r="T22" i="1" s="1"/>
  <c r="F23" i="1"/>
  <c r="F24" i="1"/>
  <c r="F25" i="1"/>
  <c r="F26" i="1"/>
  <c r="F27" i="1"/>
  <c r="F28" i="1"/>
  <c r="J28" i="1" s="1"/>
  <c r="T28" i="1" s="1"/>
  <c r="F29" i="1"/>
  <c r="F30" i="1"/>
  <c r="J30" i="1" s="1"/>
  <c r="T30" i="1" s="1"/>
  <c r="F31" i="1"/>
  <c r="F32" i="1"/>
  <c r="F33" i="1"/>
  <c r="F34" i="1"/>
  <c r="F35" i="1"/>
  <c r="F36" i="1"/>
  <c r="J36" i="1" s="1"/>
  <c r="T36" i="1" s="1"/>
  <c r="F37" i="1"/>
  <c r="F38" i="1"/>
  <c r="F39" i="1"/>
  <c r="F40" i="1"/>
  <c r="F41" i="1"/>
  <c r="F42" i="1"/>
  <c r="F43" i="1"/>
  <c r="F44" i="1"/>
  <c r="J44" i="1" s="1"/>
  <c r="T44" i="1" s="1"/>
  <c r="F45" i="1"/>
  <c r="F46" i="1"/>
  <c r="F47" i="1"/>
  <c r="F48" i="1"/>
  <c r="F49" i="1"/>
  <c r="F50" i="1"/>
  <c r="F51" i="1"/>
  <c r="F52" i="1"/>
  <c r="J52" i="1" s="1"/>
  <c r="T52" i="1" s="1"/>
  <c r="F53" i="1"/>
  <c r="F54" i="1"/>
  <c r="F55" i="1"/>
  <c r="F56" i="1"/>
  <c r="F57" i="1"/>
  <c r="F58" i="1"/>
  <c r="F59" i="1"/>
  <c r="F60" i="1"/>
  <c r="J60" i="1" s="1"/>
  <c r="T60" i="1" s="1"/>
  <c r="F61" i="1"/>
  <c r="F62" i="1"/>
  <c r="F63" i="1"/>
  <c r="F64" i="1"/>
  <c r="F65" i="1"/>
  <c r="F66" i="1"/>
  <c r="F67" i="1"/>
  <c r="F68" i="1"/>
  <c r="F69" i="1"/>
  <c r="F70" i="1"/>
  <c r="J70" i="1" s="1"/>
  <c r="T70" i="1" s="1"/>
  <c r="F71" i="1"/>
  <c r="F72" i="1"/>
  <c r="F73" i="1"/>
  <c r="F74" i="1"/>
  <c r="F75" i="1"/>
  <c r="F76" i="1"/>
  <c r="F77" i="1"/>
  <c r="F78" i="1"/>
  <c r="J78" i="1" s="1"/>
  <c r="T78" i="1" s="1"/>
  <c r="F79" i="1"/>
  <c r="F80" i="1"/>
  <c r="F81" i="1"/>
  <c r="F82" i="1"/>
  <c r="F83" i="1"/>
  <c r="F84" i="1"/>
  <c r="F85" i="1"/>
  <c r="F86" i="1"/>
  <c r="J86" i="1" s="1"/>
  <c r="T86" i="1" s="1"/>
  <c r="F87" i="1"/>
  <c r="F88" i="1"/>
  <c r="F89" i="1"/>
  <c r="F90" i="1"/>
  <c r="F91" i="1"/>
  <c r="F92" i="1"/>
  <c r="F93" i="1"/>
  <c r="J93" i="1" s="1"/>
  <c r="T93" i="1" s="1"/>
  <c r="F94" i="1"/>
  <c r="J94" i="1" s="1"/>
  <c r="T94" i="1" s="1"/>
  <c r="F95" i="1"/>
  <c r="F96" i="1"/>
  <c r="F97" i="1"/>
  <c r="F98" i="1"/>
  <c r="F99" i="1"/>
  <c r="F100" i="1"/>
  <c r="J100" i="1" s="1"/>
  <c r="T100" i="1" s="1"/>
  <c r="F101" i="1"/>
  <c r="F102" i="1"/>
  <c r="J102" i="1" s="1"/>
  <c r="T102" i="1" s="1"/>
  <c r="F103" i="1"/>
  <c r="F104" i="1"/>
  <c r="F105" i="1"/>
  <c r="F106" i="1"/>
  <c r="F107" i="1"/>
  <c r="F108" i="1"/>
  <c r="J108" i="1" s="1"/>
  <c r="T108" i="1" s="1"/>
  <c r="F109" i="1"/>
  <c r="J109" i="1" s="1"/>
  <c r="T109" i="1" s="1"/>
  <c r="F110" i="1"/>
  <c r="J110" i="1" s="1"/>
  <c r="T110" i="1" s="1"/>
  <c r="F111" i="1"/>
  <c r="F112" i="1"/>
  <c r="F113" i="1"/>
  <c r="F114" i="1"/>
  <c r="F115" i="1"/>
  <c r="F116" i="1"/>
  <c r="J116" i="1" s="1"/>
  <c r="T116" i="1" s="1"/>
  <c r="F117" i="1"/>
  <c r="F118" i="1"/>
  <c r="J118" i="1" s="1"/>
  <c r="T118" i="1" s="1"/>
  <c r="F119" i="1"/>
  <c r="F120" i="1"/>
  <c r="F121" i="1"/>
  <c r="F122" i="1"/>
  <c r="F123" i="1"/>
  <c r="F124" i="1"/>
  <c r="J124" i="1" s="1"/>
  <c r="T124" i="1" s="1"/>
  <c r="F125" i="1"/>
  <c r="J125" i="1" s="1"/>
  <c r="T125" i="1" s="1"/>
  <c r="F126" i="1"/>
  <c r="J126" i="1" s="1"/>
  <c r="T126" i="1" s="1"/>
  <c r="F127" i="1"/>
  <c r="F128" i="1"/>
  <c r="F129" i="1"/>
  <c r="F130" i="1"/>
  <c r="F131" i="1"/>
  <c r="F132" i="1"/>
  <c r="J132" i="1" s="1"/>
  <c r="T132" i="1" s="1"/>
  <c r="F133" i="1"/>
  <c r="F134" i="1"/>
  <c r="J134" i="1" s="1"/>
  <c r="T134" i="1" s="1"/>
  <c r="F135" i="1"/>
  <c r="F136" i="1"/>
  <c r="F137" i="1"/>
  <c r="F138" i="1"/>
  <c r="F139" i="1"/>
  <c r="F140" i="1"/>
  <c r="J140" i="1" s="1"/>
  <c r="T140" i="1" s="1"/>
  <c r="F141" i="1"/>
  <c r="J141" i="1" s="1"/>
  <c r="T141" i="1" s="1"/>
  <c r="F142" i="1"/>
  <c r="J142" i="1" s="1"/>
  <c r="T142" i="1" s="1"/>
  <c r="F143" i="1"/>
  <c r="J143" i="1" s="1"/>
  <c r="T143" i="1" s="1"/>
  <c r="F144" i="1"/>
  <c r="F145" i="1"/>
  <c r="F146" i="1"/>
  <c r="F147" i="1"/>
  <c r="F148" i="1"/>
  <c r="J148" i="1" s="1"/>
  <c r="T148" i="1" s="1"/>
  <c r="F149" i="1"/>
  <c r="F150" i="1"/>
  <c r="F151" i="1"/>
  <c r="F152" i="1"/>
  <c r="F153" i="1"/>
  <c r="F154" i="1"/>
  <c r="F155" i="1"/>
  <c r="F156" i="1"/>
  <c r="J156" i="1" s="1"/>
  <c r="T156" i="1" s="1"/>
  <c r="F157" i="1"/>
  <c r="F158" i="1"/>
  <c r="F159" i="1"/>
  <c r="F160" i="1"/>
  <c r="F161" i="1"/>
  <c r="F162" i="1"/>
  <c r="F163" i="1"/>
  <c r="F164" i="1"/>
  <c r="F165" i="1"/>
  <c r="J8" i="1" l="1"/>
  <c r="T8" i="1" s="1"/>
  <c r="J35" i="1"/>
  <c r="T35" i="1" s="1"/>
  <c r="J163" i="1"/>
  <c r="T163" i="1" s="1"/>
  <c r="J147" i="1"/>
  <c r="T147" i="1" s="1"/>
  <c r="J131" i="1"/>
  <c r="T131" i="1" s="1"/>
  <c r="J115" i="1"/>
  <c r="T115" i="1" s="1"/>
  <c r="J99" i="1"/>
  <c r="T99" i="1" s="1"/>
  <c r="J83" i="1"/>
  <c r="T83" i="1" s="1"/>
  <c r="J67" i="1"/>
  <c r="T67" i="1" s="1"/>
  <c r="J51" i="1"/>
  <c r="T51" i="1" s="1"/>
  <c r="J146" i="1"/>
  <c r="T146" i="1" s="1"/>
  <c r="J130" i="1"/>
  <c r="T130" i="1" s="1"/>
  <c r="J98" i="1"/>
  <c r="T98" i="1" s="1"/>
  <c r="J82" i="1"/>
  <c r="T82" i="1" s="1"/>
  <c r="J66" i="1"/>
  <c r="T66" i="1" s="1"/>
  <c r="J50" i="1"/>
  <c r="T50" i="1" s="1"/>
  <c r="J34" i="1"/>
  <c r="T34" i="1" s="1"/>
  <c r="J31" i="1"/>
  <c r="T31" i="1" s="1"/>
  <c r="J11" i="1"/>
  <c r="T11" i="1" s="1"/>
  <c r="J159" i="1"/>
  <c r="T159" i="1" s="1"/>
  <c r="J120" i="1"/>
  <c r="T120" i="1" s="1"/>
  <c r="J104" i="1"/>
  <c r="T104" i="1" s="1"/>
  <c r="J96" i="1"/>
  <c r="T96" i="1" s="1"/>
  <c r="J88" i="1"/>
  <c r="T88" i="1" s="1"/>
  <c r="J80" i="1"/>
  <c r="T80" i="1" s="1"/>
  <c r="J72" i="1"/>
  <c r="T72" i="1" s="1"/>
  <c r="J64" i="1"/>
  <c r="T64" i="1" s="1"/>
  <c r="J56" i="1"/>
  <c r="T56" i="1" s="1"/>
  <c r="J48" i="1"/>
  <c r="T48" i="1" s="1"/>
  <c r="J40" i="1"/>
  <c r="T40" i="1" s="1"/>
  <c r="J32" i="1"/>
  <c r="T32" i="1" s="1"/>
  <c r="J112" i="1"/>
  <c r="T112" i="1" s="1"/>
  <c r="J127" i="1"/>
  <c r="T127" i="1" s="1"/>
  <c r="J79" i="1"/>
  <c r="T79" i="1" s="1"/>
  <c r="J63" i="1"/>
  <c r="T63" i="1" s="1"/>
  <c r="J150" i="1"/>
  <c r="T150" i="1" s="1"/>
  <c r="J165" i="1"/>
  <c r="T165" i="1" s="1"/>
  <c r="J129" i="1"/>
  <c r="T129" i="1" s="1"/>
  <c r="J53" i="1"/>
  <c r="T53" i="1" s="1"/>
  <c r="J23" i="1"/>
  <c r="T23" i="1" s="1"/>
  <c r="J135" i="1"/>
  <c r="T135" i="1" s="1"/>
  <c r="J105" i="1"/>
  <c r="T105" i="1" s="1"/>
  <c r="J97" i="1"/>
  <c r="T97" i="1" s="1"/>
  <c r="J75" i="1"/>
  <c r="T75" i="1" s="1"/>
  <c r="J37" i="1"/>
  <c r="T37" i="1" s="1"/>
  <c r="J16" i="1"/>
  <c r="T16" i="1" s="1"/>
  <c r="J113" i="1"/>
  <c r="T113" i="1" s="1"/>
  <c r="J144" i="1"/>
  <c r="T144" i="1" s="1"/>
  <c r="J24" i="1"/>
  <c r="T24" i="1" s="1"/>
  <c r="J17" i="1"/>
  <c r="T17" i="1" s="1"/>
  <c r="J9" i="1"/>
  <c r="T9" i="1" s="1"/>
  <c r="J111" i="1"/>
  <c r="T111" i="1" s="1"/>
  <c r="J89" i="1"/>
  <c r="T89" i="1" s="1"/>
  <c r="J59" i="1"/>
  <c r="T59" i="1" s="1"/>
  <c r="J29" i="1"/>
  <c r="T29" i="1" s="1"/>
  <c r="J10" i="1"/>
  <c r="T10" i="1" s="1"/>
  <c r="J152" i="1"/>
  <c r="T152" i="1" s="1"/>
  <c r="J136" i="1"/>
  <c r="T136" i="1" s="1"/>
  <c r="J128" i="1"/>
  <c r="T128" i="1" s="1"/>
  <c r="J158" i="1"/>
  <c r="T158" i="1" s="1"/>
  <c r="J151" i="1"/>
  <c r="T151" i="1" s="1"/>
  <c r="J162" i="1"/>
  <c r="T162" i="1" s="1"/>
  <c r="J133" i="1"/>
  <c r="T133" i="1" s="1"/>
  <c r="J95" i="1"/>
  <c r="T95" i="1" s="1"/>
  <c r="J43" i="1"/>
  <c r="T43" i="1" s="1"/>
  <c r="J14" i="1"/>
  <c r="T14" i="1" s="1"/>
  <c r="J62" i="1"/>
  <c r="T62" i="1" s="1"/>
  <c r="J54" i="1"/>
  <c r="T54" i="1" s="1"/>
  <c r="J46" i="1"/>
  <c r="T46" i="1" s="1"/>
  <c r="J38" i="1"/>
  <c r="T38" i="1" s="1"/>
  <c r="J155" i="1"/>
  <c r="T155" i="1" s="1"/>
  <c r="J87" i="1"/>
  <c r="T87" i="1" s="1"/>
  <c r="J49" i="1"/>
  <c r="T49" i="1" s="1"/>
  <c r="J27" i="1"/>
  <c r="T27" i="1" s="1"/>
  <c r="J69" i="1"/>
  <c r="T69" i="1" s="1"/>
  <c r="J77" i="1"/>
  <c r="T77" i="1" s="1"/>
  <c r="J61" i="1"/>
  <c r="T61" i="1" s="1"/>
  <c r="J139" i="1"/>
  <c r="T139" i="1" s="1"/>
  <c r="J101" i="1"/>
  <c r="T101" i="1" s="1"/>
  <c r="J41" i="1"/>
  <c r="T41" i="1" s="1"/>
  <c r="J33" i="1"/>
  <c r="T33" i="1" s="1"/>
  <c r="J20" i="1"/>
  <c r="T20" i="1" s="1"/>
  <c r="J107" i="1"/>
  <c r="T107" i="1" s="1"/>
  <c r="J114" i="1"/>
  <c r="T114" i="1" s="1"/>
  <c r="J157" i="1"/>
  <c r="T157" i="1" s="1"/>
  <c r="J92" i="1"/>
  <c r="T92" i="1" s="1"/>
  <c r="J84" i="1"/>
  <c r="T84" i="1" s="1"/>
  <c r="J76" i="1"/>
  <c r="T76" i="1" s="1"/>
  <c r="J68" i="1"/>
  <c r="T68" i="1" s="1"/>
  <c r="J85" i="1"/>
  <c r="T85" i="1" s="1"/>
  <c r="J47" i="1"/>
  <c r="T47" i="1" s="1"/>
  <c r="J4" i="1"/>
  <c r="T4" i="1" s="1"/>
  <c r="S4" i="1"/>
  <c r="J160" i="1"/>
  <c r="T160" i="1" s="1"/>
  <c r="J153" i="1"/>
  <c r="T153" i="1" s="1"/>
  <c r="J137" i="1"/>
  <c r="T137" i="1" s="1"/>
  <c r="J121" i="1"/>
  <c r="T121" i="1" s="1"/>
  <c r="J73" i="1"/>
  <c r="T73" i="1" s="1"/>
  <c r="J57" i="1"/>
  <c r="T57" i="1" s="1"/>
  <c r="J25" i="1"/>
  <c r="T25" i="1" s="1"/>
  <c r="J18" i="1"/>
  <c r="T18" i="1" s="1"/>
  <c r="J161" i="1"/>
  <c r="T161" i="1" s="1"/>
  <c r="J138" i="1"/>
  <c r="T138" i="1" s="1"/>
  <c r="J122" i="1"/>
  <c r="T122" i="1" s="1"/>
  <c r="J74" i="1"/>
  <c r="T74" i="1" s="1"/>
  <c r="J58" i="1"/>
  <c r="T58" i="1" s="1"/>
  <c r="J42" i="1"/>
  <c r="T42" i="1" s="1"/>
  <c r="J26" i="1"/>
  <c r="T26" i="1" s="1"/>
  <c r="J19" i="1"/>
  <c r="T19" i="1" s="1"/>
  <c r="J154" i="1"/>
  <c r="T154" i="1" s="1"/>
  <c r="J106" i="1"/>
  <c r="T106" i="1" s="1"/>
  <c r="J90" i="1"/>
  <c r="T90" i="1" s="1"/>
  <c r="J164" i="1"/>
  <c r="T164" i="1" s="1"/>
  <c r="J45" i="1"/>
  <c r="T45" i="1" s="1"/>
  <c r="J6" i="1"/>
  <c r="T6" i="1" s="1"/>
  <c r="J119" i="1"/>
  <c r="T119" i="1" s="1"/>
  <c r="J103" i="1"/>
  <c r="T103" i="1" s="1"/>
  <c r="J71" i="1"/>
  <c r="T71" i="1" s="1"/>
  <c r="J55" i="1"/>
  <c r="T55" i="1" s="1"/>
  <c r="J39" i="1"/>
  <c r="T39" i="1" s="1"/>
  <c r="J145" i="1"/>
  <c r="T145" i="1" s="1"/>
  <c r="J81" i="1"/>
  <c r="T81" i="1" s="1"/>
  <c r="J65" i="1"/>
  <c r="T65" i="1" s="1"/>
  <c r="J123" i="1"/>
  <c r="T123" i="1" s="1"/>
  <c r="J91" i="1"/>
  <c r="T91" i="1" s="1"/>
  <c r="J149" i="1"/>
  <c r="T149" i="1" s="1"/>
  <c r="J117" i="1"/>
  <c r="T117" i="1" s="1"/>
  <c r="Q180" i="1" l="1"/>
  <c r="Q187" i="1"/>
  <c r="Q186" i="1"/>
  <c r="Q182" i="1"/>
  <c r="Q181" i="1"/>
  <c r="R187" i="1"/>
  <c r="R186" i="1"/>
  <c r="R182" i="1"/>
  <c r="R181" i="1"/>
  <c r="R180" i="1"/>
  <c r="S187" i="1"/>
  <c r="S186" i="1"/>
  <c r="S182" i="1"/>
  <c r="S181" i="1"/>
  <c r="S180" i="1"/>
  <c r="T182" i="1"/>
  <c r="T186" i="1"/>
  <c r="T181" i="1"/>
  <c r="T187" i="1"/>
  <c r="T180" i="1" l="1"/>
  <c r="AA167" i="1"/>
  <c r="AA169" i="1"/>
  <c r="AA171" i="1"/>
  <c r="AA173" i="1"/>
  <c r="AC166" i="1"/>
  <c r="AC168" i="1"/>
  <c r="AC174" i="1"/>
  <c r="AB167" i="1"/>
  <c r="AB169" i="1"/>
  <c r="AB171" i="1"/>
  <c r="AB173" i="1"/>
  <c r="AB166" i="1"/>
  <c r="AC170" i="1"/>
  <c r="AC172" i="1"/>
  <c r="AC167" i="1"/>
  <c r="AC169" i="1"/>
  <c r="AC171" i="1"/>
  <c r="AC173" i="1"/>
  <c r="AA166" i="1"/>
  <c r="AA168" i="1"/>
  <c r="AA172" i="1"/>
  <c r="AA174" i="1"/>
  <c r="AB168" i="1"/>
  <c r="AB174" i="1"/>
  <c r="AA170" i="1"/>
  <c r="AB170" i="1"/>
  <c r="AB172" i="1"/>
  <c r="V166" i="1"/>
  <c r="V168" i="1"/>
  <c r="V170" i="1"/>
  <c r="V172" i="1"/>
  <c r="V174" i="1"/>
  <c r="X171" i="1"/>
  <c r="X173" i="1"/>
  <c r="W166" i="1"/>
  <c r="W168" i="1"/>
  <c r="W170" i="1"/>
  <c r="W172" i="1"/>
  <c r="W174" i="1"/>
  <c r="X166" i="1"/>
  <c r="X168" i="1"/>
  <c r="X170" i="1"/>
  <c r="X172" i="1"/>
  <c r="X174" i="1"/>
  <c r="W169" i="1"/>
  <c r="W173" i="1"/>
  <c r="X167" i="1"/>
  <c r="X169" i="1"/>
  <c r="V167" i="1"/>
  <c r="V169" i="1"/>
  <c r="V171" i="1"/>
  <c r="V173" i="1"/>
  <c r="W167" i="1"/>
  <c r="W171" i="1"/>
  <c r="X5" i="1"/>
  <c r="V7" i="1"/>
  <c r="W10" i="1"/>
  <c r="X13" i="1"/>
  <c r="V15" i="1"/>
  <c r="W18" i="1"/>
  <c r="X21" i="1"/>
  <c r="V22" i="1"/>
  <c r="W25" i="1"/>
  <c r="X28" i="1"/>
  <c r="V30" i="1"/>
  <c r="W33" i="1"/>
  <c r="X36" i="1"/>
  <c r="V38" i="1"/>
  <c r="W41" i="1"/>
  <c r="X44" i="1"/>
  <c r="V46" i="1"/>
  <c r="W49" i="1"/>
  <c r="X52" i="1"/>
  <c r="V54" i="1"/>
  <c r="W57" i="1"/>
  <c r="X60" i="1"/>
  <c r="V62" i="1"/>
  <c r="W65" i="1"/>
  <c r="X68" i="1"/>
  <c r="V70" i="1"/>
  <c r="W73" i="1"/>
  <c r="X76" i="1"/>
  <c r="V78" i="1"/>
  <c r="W81" i="1"/>
  <c r="X84" i="1"/>
  <c r="V86" i="1"/>
  <c r="W89" i="1"/>
  <c r="X92" i="1"/>
  <c r="V94" i="1"/>
  <c r="W97" i="1"/>
  <c r="X100" i="1"/>
  <c r="V102" i="1"/>
  <c r="W105" i="1"/>
  <c r="X108" i="1"/>
  <c r="V110" i="1"/>
  <c r="W113" i="1"/>
  <c r="X116" i="1"/>
  <c r="V118" i="1"/>
  <c r="W121" i="1"/>
  <c r="X8" i="1"/>
  <c r="X10" i="1"/>
  <c r="W12" i="1"/>
  <c r="V14" i="1"/>
  <c r="X19" i="1"/>
  <c r="W21" i="1"/>
  <c r="W23" i="1"/>
  <c r="V25" i="1"/>
  <c r="V27" i="1"/>
  <c r="X32" i="1"/>
  <c r="W34" i="1"/>
  <c r="V36" i="1"/>
  <c r="X43" i="1"/>
  <c r="W45" i="1"/>
  <c r="V47" i="1"/>
  <c r="X54" i="1"/>
  <c r="W56" i="1"/>
  <c r="V58" i="1"/>
  <c r="X63" i="1"/>
  <c r="X65" i="1"/>
  <c r="W67" i="1"/>
  <c r="V69" i="1"/>
  <c r="X74" i="1"/>
  <c r="W76" i="1"/>
  <c r="W78" i="1"/>
  <c r="V80" i="1"/>
  <c r="X85" i="1"/>
  <c r="W87" i="1"/>
  <c r="V89" i="1"/>
  <c r="V91" i="1"/>
  <c r="X96" i="1"/>
  <c r="W98" i="1"/>
  <c r="V100" i="1"/>
  <c r="X107" i="1"/>
  <c r="W109" i="1"/>
  <c r="V111" i="1"/>
  <c r="X118" i="1"/>
  <c r="W120" i="1"/>
  <c r="V122" i="1"/>
  <c r="X125" i="1"/>
  <c r="V127" i="1"/>
  <c r="W130" i="1"/>
  <c r="X133" i="1"/>
  <c r="V135" i="1"/>
  <c r="W138" i="1"/>
  <c r="X141" i="1"/>
  <c r="V143" i="1"/>
  <c r="W146" i="1"/>
  <c r="X149" i="1"/>
  <c r="V151" i="1"/>
  <c r="W154" i="1"/>
  <c r="V158" i="1"/>
  <c r="W161" i="1"/>
  <c r="X164" i="1"/>
  <c r="V5" i="1"/>
  <c r="X12" i="1"/>
  <c r="W14" i="1"/>
  <c r="V16" i="1"/>
  <c r="X23" i="1"/>
  <c r="X25" i="1"/>
  <c r="W27" i="1"/>
  <c r="V29" i="1"/>
  <c r="X34" i="1"/>
  <c r="W36" i="1"/>
  <c r="W38" i="1"/>
  <c r="V40" i="1"/>
  <c r="X45" i="1"/>
  <c r="W47" i="1"/>
  <c r="V49" i="1"/>
  <c r="V51" i="1"/>
  <c r="X56" i="1"/>
  <c r="W58" i="1"/>
  <c r="V60" i="1"/>
  <c r="X67" i="1"/>
  <c r="W69" i="1"/>
  <c r="V71" i="1"/>
  <c r="X78" i="1"/>
  <c r="W80" i="1"/>
  <c r="V82" i="1"/>
  <c r="X87" i="1"/>
  <c r="X89" i="1"/>
  <c r="W91" i="1"/>
  <c r="V93" i="1"/>
  <c r="X98" i="1"/>
  <c r="W100" i="1"/>
  <c r="W102" i="1"/>
  <c r="V104" i="1"/>
  <c r="X109" i="1"/>
  <c r="W111" i="1"/>
  <c r="V113" i="1"/>
  <c r="V115" i="1"/>
  <c r="X120" i="1"/>
  <c r="W122" i="1"/>
  <c r="V124" i="1"/>
  <c r="W5" i="1"/>
  <c r="W7" i="1"/>
  <c r="V9" i="1"/>
  <c r="X14" i="1"/>
  <c r="W16" i="1"/>
  <c r="V18" i="1"/>
  <c r="V20" i="1"/>
  <c r="X27" i="1"/>
  <c r="W29" i="1"/>
  <c r="V31" i="1"/>
  <c r="X38" i="1"/>
  <c r="W40" i="1"/>
  <c r="V42" i="1"/>
  <c r="X47" i="1"/>
  <c r="X49" i="1"/>
  <c r="W51" i="1"/>
  <c r="V53" i="1"/>
  <c r="X58" i="1"/>
  <c r="W60" i="1"/>
  <c r="W62" i="1"/>
  <c r="V64" i="1"/>
  <c r="X69" i="1"/>
  <c r="W71" i="1"/>
  <c r="V73" i="1"/>
  <c r="V75" i="1"/>
  <c r="X80" i="1"/>
  <c r="W82" i="1"/>
  <c r="V84" i="1"/>
  <c r="X91" i="1"/>
  <c r="W93" i="1"/>
  <c r="V95" i="1"/>
  <c r="X102" i="1"/>
  <c r="W104" i="1"/>
  <c r="V106" i="1"/>
  <c r="X111" i="1"/>
  <c r="X113" i="1"/>
  <c r="W115" i="1"/>
  <c r="V117" i="1"/>
  <c r="X122" i="1"/>
  <c r="W124" i="1"/>
  <c r="X127" i="1"/>
  <c r="V129" i="1"/>
  <c r="W132" i="1"/>
  <c r="X135" i="1"/>
  <c r="V137" i="1"/>
  <c r="X7" i="1"/>
  <c r="W9" i="1"/>
  <c r="V11" i="1"/>
  <c r="X16" i="1"/>
  <c r="X18" i="1"/>
  <c r="W20" i="1"/>
  <c r="W22" i="1"/>
  <c r="V24" i="1"/>
  <c r="X29" i="1"/>
  <c r="W31" i="1"/>
  <c r="V33" i="1"/>
  <c r="V35" i="1"/>
  <c r="X40" i="1"/>
  <c r="W42" i="1"/>
  <c r="V44" i="1"/>
  <c r="X51" i="1"/>
  <c r="W53" i="1"/>
  <c r="V55" i="1"/>
  <c r="X62" i="1"/>
  <c r="W64" i="1"/>
  <c r="V66" i="1"/>
  <c r="X71" i="1"/>
  <c r="X73" i="1"/>
  <c r="W75" i="1"/>
  <c r="V77" i="1"/>
  <c r="X82" i="1"/>
  <c r="V4" i="1"/>
  <c r="X9" i="1"/>
  <c r="W11" i="1"/>
  <c r="V13" i="1"/>
  <c r="X20" i="1"/>
  <c r="X22" i="1"/>
  <c r="W24" i="1"/>
  <c r="V26" i="1"/>
  <c r="X31" i="1"/>
  <c r="X33" i="1"/>
  <c r="W35" i="1"/>
  <c r="V37" i="1"/>
  <c r="X42" i="1"/>
  <c r="W44" i="1"/>
  <c r="W46" i="1"/>
  <c r="V48" i="1"/>
  <c r="X53" i="1"/>
  <c r="W55" i="1"/>
  <c r="V57" i="1"/>
  <c r="V59" i="1"/>
  <c r="X64" i="1"/>
  <c r="W66" i="1"/>
  <c r="V68" i="1"/>
  <c r="X75" i="1"/>
  <c r="W77" i="1"/>
  <c r="V79" i="1"/>
  <c r="X86" i="1"/>
  <c r="W88" i="1"/>
  <c r="V90" i="1"/>
  <c r="X95" i="1"/>
  <c r="X97" i="1"/>
  <c r="W99" i="1"/>
  <c r="V101" i="1"/>
  <c r="X106" i="1"/>
  <c r="W108" i="1"/>
  <c r="W110" i="1"/>
  <c r="V112" i="1"/>
  <c r="X117" i="1"/>
  <c r="W119" i="1"/>
  <c r="V121" i="1"/>
  <c r="W4" i="1"/>
  <c r="V6" i="1"/>
  <c r="X11" i="1"/>
  <c r="W13" i="1"/>
  <c r="W15" i="1"/>
  <c r="V17" i="1"/>
  <c r="X24" i="1"/>
  <c r="W26" i="1"/>
  <c r="V28" i="1"/>
  <c r="X35" i="1"/>
  <c r="W37" i="1"/>
  <c r="V39" i="1"/>
  <c r="X46" i="1"/>
  <c r="W48" i="1"/>
  <c r="V50" i="1"/>
  <c r="X55" i="1"/>
  <c r="X57" i="1"/>
  <c r="W59" i="1"/>
  <c r="V61" i="1"/>
  <c r="X66" i="1"/>
  <c r="W68" i="1"/>
  <c r="W70" i="1"/>
  <c r="V72" i="1"/>
  <c r="X77" i="1"/>
  <c r="W79" i="1"/>
  <c r="V81" i="1"/>
  <c r="X4" i="1"/>
  <c r="W6" i="1"/>
  <c r="V8" i="1"/>
  <c r="X15" i="1"/>
  <c r="W17" i="1"/>
  <c r="V19" i="1"/>
  <c r="X26" i="1"/>
  <c r="W28" i="1"/>
  <c r="W30" i="1"/>
  <c r="V32" i="1"/>
  <c r="X37" i="1"/>
  <c r="W39" i="1"/>
  <c r="V41" i="1"/>
  <c r="V43" i="1"/>
  <c r="X48" i="1"/>
  <c r="W50" i="1"/>
  <c r="V52" i="1"/>
  <c r="X6" i="1"/>
  <c r="W8" i="1"/>
  <c r="V10" i="1"/>
  <c r="V12" i="1"/>
  <c r="X17" i="1"/>
  <c r="W19" i="1"/>
  <c r="V21" i="1"/>
  <c r="V23" i="1"/>
  <c r="W43" i="1"/>
  <c r="W72" i="1"/>
  <c r="X79" i="1"/>
  <c r="X88" i="1"/>
  <c r="V92" i="1"/>
  <c r="X99" i="1"/>
  <c r="V103" i="1"/>
  <c r="X110" i="1"/>
  <c r="V114" i="1"/>
  <c r="X121" i="1"/>
  <c r="X124" i="1"/>
  <c r="X126" i="1"/>
  <c r="X128" i="1"/>
  <c r="W137" i="1"/>
  <c r="W139" i="1"/>
  <c r="V141" i="1"/>
  <c r="X148" i="1"/>
  <c r="W150" i="1"/>
  <c r="V152" i="1"/>
  <c r="X159" i="1"/>
  <c r="X161" i="1"/>
  <c r="W163" i="1"/>
  <c r="V165" i="1"/>
  <c r="V65" i="1"/>
  <c r="X30" i="1"/>
  <c r="V45" i="1"/>
  <c r="X72" i="1"/>
  <c r="V85" i="1"/>
  <c r="W92" i="1"/>
  <c r="V96" i="1"/>
  <c r="W103" i="1"/>
  <c r="V107" i="1"/>
  <c r="W114" i="1"/>
  <c r="V131" i="1"/>
  <c r="V133" i="1"/>
  <c r="W135" i="1"/>
  <c r="X137" i="1"/>
  <c r="X139" i="1"/>
  <c r="W141" i="1"/>
  <c r="W143" i="1"/>
  <c r="V145" i="1"/>
  <c r="X150" i="1"/>
  <c r="W152" i="1"/>
  <c r="V154" i="1"/>
  <c r="V156" i="1"/>
  <c r="X163" i="1"/>
  <c r="W165" i="1"/>
  <c r="W32" i="1"/>
  <c r="X59" i="1"/>
  <c r="V74" i="1"/>
  <c r="X81" i="1"/>
  <c r="W85" i="1"/>
  <c r="W96" i="1"/>
  <c r="X103" i="1"/>
  <c r="W107" i="1"/>
  <c r="X114" i="1"/>
  <c r="W118" i="1"/>
  <c r="W129" i="1"/>
  <c r="W131" i="1"/>
  <c r="W133" i="1"/>
  <c r="X143" i="1"/>
  <c r="W145" i="1"/>
  <c r="V147" i="1"/>
  <c r="X152" i="1"/>
  <c r="X154" i="1"/>
  <c r="W156" i="1"/>
  <c r="W158" i="1"/>
  <c r="V160" i="1"/>
  <c r="X165" i="1"/>
  <c r="V34" i="1"/>
  <c r="V67" i="1"/>
  <c r="W74" i="1"/>
  <c r="W86" i="1"/>
  <c r="X93" i="1"/>
  <c r="V97" i="1"/>
  <c r="X104" i="1"/>
  <c r="V108" i="1"/>
  <c r="X115" i="1"/>
  <c r="V119" i="1"/>
  <c r="V125" i="1"/>
  <c r="W127" i="1"/>
  <c r="X129" i="1"/>
  <c r="X131" i="1"/>
  <c r="V140" i="1"/>
  <c r="X145" i="1"/>
  <c r="W147" i="1"/>
  <c r="V149" i="1"/>
  <c r="X156" i="1"/>
  <c r="X158" i="1"/>
  <c r="W160" i="1"/>
  <c r="V162" i="1"/>
  <c r="X50" i="1"/>
  <c r="W61" i="1"/>
  <c r="V83" i="1"/>
  <c r="W90" i="1"/>
  <c r="W101" i="1"/>
  <c r="W112" i="1"/>
  <c r="X119" i="1"/>
  <c r="V123" i="1"/>
  <c r="W125" i="1"/>
  <c r="V134" i="1"/>
  <c r="V136" i="1"/>
  <c r="V138" i="1"/>
  <c r="W140" i="1"/>
  <c r="V142" i="1"/>
  <c r="X147" i="1"/>
  <c r="W149" i="1"/>
  <c r="W151" i="1"/>
  <c r="V153" i="1"/>
  <c r="X160" i="1"/>
  <c r="W162" i="1"/>
  <c r="V164" i="1"/>
  <c r="W52" i="1"/>
  <c r="X61" i="1"/>
  <c r="V76" i="1"/>
  <c r="W83" i="1"/>
  <c r="X90" i="1"/>
  <c r="W94" i="1"/>
  <c r="X101" i="1"/>
  <c r="V105" i="1"/>
  <c r="X112" i="1"/>
  <c r="V116" i="1"/>
  <c r="W123" i="1"/>
  <c r="V132" i="1"/>
  <c r="W134" i="1"/>
  <c r="W136" i="1"/>
  <c r="X138" i="1"/>
  <c r="X140" i="1"/>
  <c r="W142" i="1"/>
  <c r="V144" i="1"/>
  <c r="X151" i="1"/>
  <c r="W153" i="1"/>
  <c r="V155" i="1"/>
  <c r="V157" i="1"/>
  <c r="X162" i="1"/>
  <c r="W164" i="1"/>
  <c r="X39" i="1"/>
  <c r="W54" i="1"/>
  <c r="V63" i="1"/>
  <c r="X70" i="1"/>
  <c r="X83" i="1"/>
  <c r="V87" i="1"/>
  <c r="X94" i="1"/>
  <c r="V98" i="1"/>
  <c r="X105" i="1"/>
  <c r="V109" i="1"/>
  <c r="W116" i="1"/>
  <c r="V120" i="1"/>
  <c r="X123" i="1"/>
  <c r="V126" i="1"/>
  <c r="V128" i="1"/>
  <c r="V130" i="1"/>
  <c r="X132" i="1"/>
  <c r="X134" i="1"/>
  <c r="X136" i="1"/>
  <c r="X142" i="1"/>
  <c r="W144" i="1"/>
  <c r="V146" i="1"/>
  <c r="V148" i="1"/>
  <c r="X153" i="1"/>
  <c r="W155" i="1"/>
  <c r="W157" i="1"/>
  <c r="V159" i="1"/>
  <c r="X41" i="1"/>
  <c r="V56" i="1"/>
  <c r="W63" i="1"/>
  <c r="W84" i="1"/>
  <c r="V88" i="1"/>
  <c r="W95" i="1"/>
  <c r="V99" i="1"/>
  <c r="W106" i="1"/>
  <c r="W117" i="1"/>
  <c r="W126" i="1"/>
  <c r="W128" i="1"/>
  <c r="X130" i="1"/>
  <c r="V139" i="1"/>
  <c r="X144" i="1"/>
  <c r="X146" i="1"/>
  <c r="W148" i="1"/>
  <c r="V150" i="1"/>
  <c r="X155" i="1"/>
  <c r="X157" i="1"/>
  <c r="W159" i="1"/>
  <c r="V161" i="1"/>
  <c r="V163" i="1"/>
  <c r="AC4" i="1"/>
  <c r="AA5" i="1"/>
  <c r="AC8" i="1"/>
  <c r="AA9" i="1"/>
  <c r="AC12" i="1"/>
  <c r="AA13" i="1"/>
  <c r="AC16" i="1"/>
  <c r="AA17" i="1"/>
  <c r="AC20" i="1"/>
  <c r="AA21" i="1"/>
  <c r="AC23" i="1"/>
  <c r="AA24" i="1"/>
  <c r="AC27" i="1"/>
  <c r="AA28" i="1"/>
  <c r="AC31" i="1"/>
  <c r="AA32" i="1"/>
  <c r="AC35" i="1"/>
  <c r="AA36" i="1"/>
  <c r="AC39" i="1"/>
  <c r="AA40" i="1"/>
  <c r="AC43" i="1"/>
  <c r="AA44" i="1"/>
  <c r="AC47" i="1"/>
  <c r="AA48" i="1"/>
  <c r="AC51" i="1"/>
  <c r="AA52" i="1"/>
  <c r="AC55" i="1"/>
  <c r="AA56" i="1"/>
  <c r="AC59" i="1"/>
  <c r="AA60" i="1"/>
  <c r="AC63" i="1"/>
  <c r="AA64" i="1"/>
  <c r="AC67" i="1"/>
  <c r="AA68" i="1"/>
  <c r="AC71" i="1"/>
  <c r="AA72" i="1"/>
  <c r="AC75" i="1"/>
  <c r="AA76" i="1"/>
  <c r="AC79" i="1"/>
  <c r="AA80" i="1"/>
  <c r="AC83" i="1"/>
  <c r="AA84" i="1"/>
  <c r="AC87" i="1"/>
  <c r="AA88" i="1"/>
  <c r="AC91" i="1"/>
  <c r="AA92" i="1"/>
  <c r="AC95" i="1"/>
  <c r="AA96" i="1"/>
  <c r="AC99" i="1"/>
  <c r="AB6" i="1"/>
  <c r="AC11" i="1"/>
  <c r="AB12" i="1"/>
  <c r="AB13" i="1"/>
  <c r="AC18" i="1"/>
  <c r="AA19" i="1"/>
  <c r="AB22" i="1"/>
  <c r="AA23" i="1"/>
  <c r="AB29" i="1"/>
  <c r="AC34" i="1"/>
  <c r="AB35" i="1"/>
  <c r="AB36" i="1"/>
  <c r="AC41" i="1"/>
  <c r="AA42" i="1"/>
  <c r="AC48" i="1"/>
  <c r="AA49" i="1"/>
  <c r="AB54" i="1"/>
  <c r="AA55" i="1"/>
  <c r="AB61" i="1"/>
  <c r="AC66" i="1"/>
  <c r="AB67" i="1"/>
  <c r="AB68" i="1"/>
  <c r="AC73" i="1"/>
  <c r="AA74" i="1"/>
  <c r="AC80" i="1"/>
  <c r="AA81" i="1"/>
  <c r="AB86" i="1"/>
  <c r="AA87" i="1"/>
  <c r="AB93" i="1"/>
  <c r="AC98" i="1"/>
  <c r="AB99" i="1"/>
  <c r="AA100" i="1"/>
  <c r="AC103" i="1"/>
  <c r="AA104" i="1"/>
  <c r="AC107" i="1"/>
  <c r="AA108" i="1"/>
  <c r="AC111" i="1"/>
  <c r="AA112" i="1"/>
  <c r="AC115" i="1"/>
  <c r="AA116" i="1"/>
  <c r="AC119" i="1"/>
  <c r="AA120" i="1"/>
  <c r="AC123" i="1"/>
  <c r="AA124" i="1"/>
  <c r="AC127" i="1"/>
  <c r="AA128" i="1"/>
  <c r="AC131" i="1"/>
  <c r="AA132" i="1"/>
  <c r="AC135" i="1"/>
  <c r="AA136" i="1"/>
  <c r="AC139" i="1"/>
  <c r="AA140" i="1"/>
  <c r="AC143" i="1"/>
  <c r="AA144" i="1"/>
  <c r="AC147" i="1"/>
  <c r="AA148" i="1"/>
  <c r="AC151" i="1"/>
  <c r="AA152" i="1"/>
  <c r="AC155" i="1"/>
  <c r="AA156" i="1"/>
  <c r="AC158" i="1"/>
  <c r="AA159" i="1"/>
  <c r="AC162" i="1"/>
  <c r="AA163" i="1"/>
  <c r="AC6" i="1"/>
  <c r="AA7" i="1"/>
  <c r="AC13" i="1"/>
  <c r="AA14" i="1"/>
  <c r="AB19" i="1"/>
  <c r="AA20" i="1"/>
  <c r="AC22" i="1"/>
  <c r="AB23" i="1"/>
  <c r="AB24" i="1"/>
  <c r="AC29" i="1"/>
  <c r="AA30" i="1"/>
  <c r="AC36" i="1"/>
  <c r="AA37" i="1"/>
  <c r="AB42" i="1"/>
  <c r="AA43" i="1"/>
  <c r="AB49" i="1"/>
  <c r="AC54" i="1"/>
  <c r="AB55" i="1"/>
  <c r="AB56" i="1"/>
  <c r="AC61" i="1"/>
  <c r="AA62" i="1"/>
  <c r="AC68" i="1"/>
  <c r="AA69" i="1"/>
  <c r="AB74" i="1"/>
  <c r="AA75" i="1"/>
  <c r="AB81" i="1"/>
  <c r="AC86" i="1"/>
  <c r="AB87" i="1"/>
  <c r="AB88" i="1"/>
  <c r="AC93" i="1"/>
  <c r="AA94" i="1"/>
  <c r="AB100" i="1"/>
  <c r="AB104" i="1"/>
  <c r="AB108" i="1"/>
  <c r="AB112" i="1"/>
  <c r="AB116" i="1"/>
  <c r="AB120" i="1"/>
  <c r="AB124" i="1"/>
  <c r="AB128" i="1"/>
  <c r="AB132" i="1"/>
  <c r="AB136" i="1"/>
  <c r="AB140" i="1"/>
  <c r="AB144" i="1"/>
  <c r="AB148" i="1"/>
  <c r="AA22" i="1"/>
  <c r="AC25" i="1"/>
  <c r="AA26" i="1"/>
  <c r="AA29" i="1"/>
  <c r="AB30" i="1"/>
  <c r="AA31" i="1"/>
  <c r="AB37" i="1"/>
  <c r="AC53" i="1"/>
  <c r="AC58" i="1"/>
  <c r="AB59" i="1"/>
  <c r="AC60" i="1"/>
  <c r="AC64" i="1"/>
  <c r="AA65" i="1"/>
  <c r="AA67" i="1"/>
  <c r="AB70" i="1"/>
  <c r="AA71" i="1"/>
  <c r="AB75" i="1"/>
  <c r="AB76" i="1"/>
  <c r="AC97" i="1"/>
  <c r="AB98" i="1"/>
  <c r="AB102" i="1"/>
  <c r="AA103" i="1"/>
  <c r="AC104" i="1"/>
  <c r="AA105" i="1"/>
  <c r="AC113" i="1"/>
  <c r="AA114" i="1"/>
  <c r="AC122" i="1"/>
  <c r="AB123" i="1"/>
  <c r="AB125" i="1"/>
  <c r="AB134" i="1"/>
  <c r="AA135" i="1"/>
  <c r="AC136" i="1"/>
  <c r="AA137" i="1"/>
  <c r="AC145" i="1"/>
  <c r="AA146" i="1"/>
  <c r="AC153" i="1"/>
  <c r="AA154" i="1"/>
  <c r="AB157" i="1"/>
  <c r="AA158" i="1"/>
  <c r="AB164" i="1"/>
  <c r="AB155" i="1"/>
  <c r="AB26" i="1"/>
  <c r="AA27" i="1"/>
  <c r="AB28" i="1"/>
  <c r="AC30" i="1"/>
  <c r="AB31" i="1"/>
  <c r="AB32" i="1"/>
  <c r="AC37" i="1"/>
  <c r="AA38" i="1"/>
  <c r="AB65" i="1"/>
  <c r="AA66" i="1"/>
  <c r="AC70" i="1"/>
  <c r="AB71" i="1"/>
  <c r="AB72" i="1"/>
  <c r="AA73" i="1"/>
  <c r="AC74" i="1"/>
  <c r="AC76" i="1"/>
  <c r="AA77" i="1"/>
  <c r="AC81" i="1"/>
  <c r="AA82" i="1"/>
  <c r="AC102" i="1"/>
  <c r="AB103" i="1"/>
  <c r="AB105" i="1"/>
  <c r="AB114" i="1"/>
  <c r="AA115" i="1"/>
  <c r="AC116" i="1"/>
  <c r="AA117" i="1"/>
  <c r="AC125" i="1"/>
  <c r="AA126" i="1"/>
  <c r="AC134" i="1"/>
  <c r="AB135" i="1"/>
  <c r="AB137" i="1"/>
  <c r="AB146" i="1"/>
  <c r="AA147" i="1"/>
  <c r="AC148" i="1"/>
  <c r="AA149" i="1"/>
  <c r="AB154" i="1"/>
  <c r="AA155" i="1"/>
  <c r="AC157" i="1"/>
  <c r="AB158" i="1"/>
  <c r="AB159" i="1"/>
  <c r="AC164" i="1"/>
  <c r="AA165" i="1"/>
  <c r="AA6" i="1"/>
  <c r="AB7" i="1"/>
  <c r="AA8" i="1"/>
  <c r="AB14" i="1"/>
  <c r="AC26" i="1"/>
  <c r="AB27" i="1"/>
  <c r="AC28" i="1"/>
  <c r="AC32" i="1"/>
  <c r="AA33" i="1"/>
  <c r="AA35" i="1"/>
  <c r="AB38" i="1"/>
  <c r="AA39" i="1"/>
  <c r="AB43" i="1"/>
  <c r="AB44" i="1"/>
  <c r="AC65" i="1"/>
  <c r="AB66" i="1"/>
  <c r="AC72" i="1"/>
  <c r="AB73" i="1"/>
  <c r="AB77" i="1"/>
  <c r="AB80" i="1"/>
  <c r="AB82" i="1"/>
  <c r="AA83" i="1"/>
  <c r="AC88" i="1"/>
  <c r="AA89" i="1"/>
  <c r="AC105" i="1"/>
  <c r="AA106" i="1"/>
  <c r="AC114" i="1"/>
  <c r="AB115" i="1"/>
  <c r="AB117" i="1"/>
  <c r="AB126" i="1"/>
  <c r="AA127" i="1"/>
  <c r="AC128" i="1"/>
  <c r="AA129" i="1"/>
  <c r="AC137" i="1"/>
  <c r="AA138" i="1"/>
  <c r="AC146" i="1"/>
  <c r="AB147" i="1"/>
  <c r="AB149" i="1"/>
  <c r="AC154" i="1"/>
  <c r="AB156" i="1"/>
  <c r="AC159" i="1"/>
  <c r="AA160" i="1"/>
  <c r="AB165" i="1"/>
  <c r="AA4" i="1"/>
  <c r="AB5" i="1"/>
  <c r="AC7" i="1"/>
  <c r="AB8" i="1"/>
  <c r="AB9" i="1"/>
  <c r="AC14" i="1"/>
  <c r="AA15" i="1"/>
  <c r="AB33" i="1"/>
  <c r="AA34" i="1"/>
  <c r="AC38" i="1"/>
  <c r="AB39" i="1"/>
  <c r="AB40" i="1"/>
  <c r="AA41" i="1"/>
  <c r="AC42" i="1"/>
  <c r="AC44" i="1"/>
  <c r="AA45" i="1"/>
  <c r="AC49" i="1"/>
  <c r="AA50" i="1"/>
  <c r="AC77" i="1"/>
  <c r="AA78" i="1"/>
  <c r="AA79" i="1"/>
  <c r="AC82" i="1"/>
  <c r="AB83" i="1"/>
  <c r="AB84" i="1"/>
  <c r="AB89" i="1"/>
  <c r="AB106" i="1"/>
  <c r="AA107" i="1"/>
  <c r="AC108" i="1"/>
  <c r="AA109" i="1"/>
  <c r="AC117" i="1"/>
  <c r="AA118" i="1"/>
  <c r="AC126" i="1"/>
  <c r="AB127" i="1"/>
  <c r="AB129" i="1"/>
  <c r="AB138" i="1"/>
  <c r="AA139" i="1"/>
  <c r="AC140" i="1"/>
  <c r="AA141" i="1"/>
  <c r="AC149" i="1"/>
  <c r="AA150" i="1"/>
  <c r="AC156" i="1"/>
  <c r="AB4" i="1"/>
  <c r="AC5" i="1"/>
  <c r="AC9" i="1"/>
  <c r="AA10" i="1"/>
  <c r="AA12" i="1"/>
  <c r="AB15" i="1"/>
  <c r="AA16" i="1"/>
  <c r="AB20" i="1"/>
  <c r="AB21" i="1"/>
  <c r="AC33" i="1"/>
  <c r="AB34" i="1"/>
  <c r="AC40" i="1"/>
  <c r="AB41" i="1"/>
  <c r="AB45" i="1"/>
  <c r="AB48" i="1"/>
  <c r="AB50" i="1"/>
  <c r="AA51" i="1"/>
  <c r="AC56" i="1"/>
  <c r="AA57" i="1"/>
  <c r="AB78" i="1"/>
  <c r="AB79" i="1"/>
  <c r="AC84" i="1"/>
  <c r="AA85" i="1"/>
  <c r="AA86" i="1"/>
  <c r="AC89" i="1"/>
  <c r="AA90" i="1"/>
  <c r="AA93" i="1"/>
  <c r="AB94" i="1"/>
  <c r="AA95" i="1"/>
  <c r="AC106" i="1"/>
  <c r="AB107" i="1"/>
  <c r="AB109" i="1"/>
  <c r="AB10" i="1"/>
  <c r="AA11" i="1"/>
  <c r="AC15" i="1"/>
  <c r="AB16" i="1"/>
  <c r="AB17" i="1"/>
  <c r="AA18" i="1"/>
  <c r="AC19" i="1"/>
  <c r="AC21" i="1"/>
  <c r="AC45" i="1"/>
  <c r="AA46" i="1"/>
  <c r="AA47" i="1"/>
  <c r="AC50" i="1"/>
  <c r="AB51" i="1"/>
  <c r="AB52" i="1"/>
  <c r="AB57" i="1"/>
  <c r="AC78" i="1"/>
  <c r="AB85" i="1"/>
  <c r="AB90" i="1"/>
  <c r="AA91" i="1"/>
  <c r="AB92" i="1"/>
  <c r="AC94" i="1"/>
  <c r="AB95" i="1"/>
  <c r="AB96" i="1"/>
  <c r="AC100" i="1"/>
  <c r="AA101" i="1"/>
  <c r="AC109" i="1"/>
  <c r="AA110" i="1"/>
  <c r="AC118" i="1"/>
  <c r="AB119" i="1"/>
  <c r="AB121" i="1"/>
  <c r="AB130" i="1"/>
  <c r="AA131" i="1"/>
  <c r="AC132" i="1"/>
  <c r="AA133" i="1"/>
  <c r="AC141" i="1"/>
  <c r="AA142" i="1"/>
  <c r="AC150" i="1"/>
  <c r="AB151" i="1"/>
  <c r="AB152" i="1"/>
  <c r="AB161" i="1"/>
  <c r="AC10" i="1"/>
  <c r="AB11" i="1"/>
  <c r="AC17" i="1"/>
  <c r="AB18" i="1"/>
  <c r="AC24" i="1"/>
  <c r="AA25" i="1"/>
  <c r="AB46" i="1"/>
  <c r="AB47" i="1"/>
  <c r="AC52" i="1"/>
  <c r="AA53" i="1"/>
  <c r="AA54" i="1"/>
  <c r="AC57" i="1"/>
  <c r="AA58" i="1"/>
  <c r="AA61" i="1"/>
  <c r="AB62" i="1"/>
  <c r="AA63" i="1"/>
  <c r="AB69" i="1"/>
  <c r="AC69" i="1"/>
  <c r="AC101" i="1"/>
  <c r="AA111" i="1"/>
  <c r="AA119" i="1"/>
  <c r="AA130" i="1"/>
  <c r="AB131" i="1"/>
  <c r="AC62" i="1"/>
  <c r="AB58" i="1"/>
  <c r="AA99" i="1"/>
  <c r="AB110" i="1"/>
  <c r="AB111" i="1"/>
  <c r="AB118" i="1"/>
  <c r="AA125" i="1"/>
  <c r="AC129" i="1"/>
  <c r="AC130" i="1"/>
  <c r="AB139" i="1"/>
  <c r="AC110" i="1"/>
  <c r="AA145" i="1"/>
  <c r="AA157" i="1"/>
  <c r="AC85" i="1"/>
  <c r="AA98" i="1"/>
  <c r="AC124" i="1"/>
  <c r="AC138" i="1"/>
  <c r="AC144" i="1"/>
  <c r="AB145" i="1"/>
  <c r="AC165" i="1"/>
  <c r="AB25" i="1"/>
  <c r="AC92" i="1"/>
  <c r="AA97" i="1"/>
  <c r="AA143" i="1"/>
  <c r="AA153" i="1"/>
  <c r="AA164" i="1"/>
  <c r="AC46" i="1"/>
  <c r="AB63" i="1"/>
  <c r="AC112" i="1"/>
  <c r="AC120" i="1"/>
  <c r="AB122" i="1"/>
  <c r="AC133" i="1"/>
  <c r="AB53" i="1"/>
  <c r="AB60" i="1"/>
  <c r="AB64" i="1"/>
  <c r="AB91" i="1"/>
  <c r="AC96" i="1"/>
  <c r="AB97" i="1"/>
  <c r="AA123" i="1"/>
  <c r="AA134" i="1"/>
  <c r="AB141" i="1"/>
  <c r="AB142" i="1"/>
  <c r="AB143" i="1"/>
  <c r="AA151" i="1"/>
  <c r="AC152" i="1"/>
  <c r="AB153" i="1"/>
  <c r="AB160" i="1"/>
  <c r="AA161" i="1"/>
  <c r="AA162" i="1"/>
  <c r="AB163" i="1"/>
  <c r="AA59" i="1"/>
  <c r="AB101" i="1"/>
  <c r="AB113" i="1"/>
  <c r="AC121" i="1"/>
  <c r="AA70" i="1"/>
  <c r="AC90" i="1"/>
  <c r="AA102" i="1"/>
  <c r="AA113" i="1"/>
  <c r="AA121" i="1"/>
  <c r="AA122" i="1"/>
  <c r="AB133" i="1"/>
  <c r="AC142" i="1"/>
  <c r="AB150" i="1"/>
  <c r="AC160" i="1"/>
  <c r="AC161" i="1"/>
  <c r="AB162" i="1"/>
  <c r="AC163" i="1"/>
  <c r="D7" i="26" l="1"/>
  <c r="G7" i="26" s="1"/>
  <c r="D8" i="26"/>
  <c r="G8" i="26" s="1"/>
  <c r="D9" i="26"/>
  <c r="G9" i="26" s="1"/>
  <c r="D10" i="26"/>
  <c r="E10" i="26" s="1"/>
  <c r="D11" i="26"/>
  <c r="G11" i="26" s="1"/>
  <c r="D12" i="26"/>
  <c r="G12" i="26" s="1"/>
  <c r="D13" i="26"/>
  <c r="G13" i="26" s="1"/>
  <c r="D14" i="26"/>
  <c r="E14" i="26" s="1"/>
  <c r="D6" i="26"/>
  <c r="G6" i="26" s="1"/>
  <c r="E13" i="26" l="1"/>
  <c r="E12" i="26"/>
  <c r="G14" i="26"/>
  <c r="E11" i="26"/>
  <c r="E9" i="26"/>
  <c r="G10" i="26"/>
  <c r="E8" i="26"/>
  <c r="E6" i="26"/>
  <c r="E7" i="26"/>
  <c r="AH167" i="1" l="1"/>
  <c r="AH169" i="1"/>
  <c r="AH171" i="1"/>
  <c r="AH173" i="1"/>
  <c r="AF167" i="1"/>
  <c r="AF174" i="1"/>
  <c r="AF166" i="1"/>
  <c r="AF168" i="1"/>
  <c r="AF170" i="1"/>
  <c r="AF172" i="1"/>
  <c r="AF173" i="1"/>
  <c r="AG167" i="1"/>
  <c r="AG166" i="1"/>
  <c r="AG168" i="1"/>
  <c r="AG170" i="1"/>
  <c r="AG172" i="1"/>
  <c r="AG174" i="1"/>
  <c r="AG171" i="1"/>
  <c r="AG173" i="1"/>
  <c r="AH166" i="1"/>
  <c r="AH168" i="1"/>
  <c r="AH170" i="1"/>
  <c r="AH172" i="1"/>
  <c r="AH174" i="1"/>
  <c r="AF169" i="1"/>
  <c r="AF171" i="1"/>
  <c r="AG169" i="1"/>
  <c r="AG5" i="1"/>
  <c r="AG7" i="1"/>
  <c r="AG9" i="1"/>
  <c r="AG11" i="1"/>
  <c r="AG13" i="1"/>
  <c r="AG15" i="1"/>
  <c r="AG17" i="1"/>
  <c r="AG19" i="1"/>
  <c r="AG21" i="1"/>
  <c r="AG22" i="1"/>
  <c r="AG24" i="1"/>
  <c r="AG26" i="1"/>
  <c r="AG28" i="1"/>
  <c r="AG30" i="1"/>
  <c r="AG32" i="1"/>
  <c r="AG34" i="1"/>
  <c r="AG36" i="1"/>
  <c r="AG38" i="1"/>
  <c r="AG40" i="1"/>
  <c r="AG42" i="1"/>
  <c r="AG44" i="1"/>
  <c r="AG46" i="1"/>
  <c r="AG48" i="1"/>
  <c r="AG50" i="1"/>
  <c r="AG52" i="1"/>
  <c r="AG54" i="1"/>
  <c r="AG56" i="1"/>
  <c r="AG58" i="1"/>
  <c r="AG60" i="1"/>
  <c r="AG62" i="1"/>
  <c r="AG64" i="1"/>
  <c r="AG66" i="1"/>
  <c r="AG68" i="1"/>
  <c r="AG70" i="1"/>
  <c r="AG72" i="1"/>
  <c r="AG74" i="1"/>
  <c r="AG76" i="1"/>
  <c r="AG78" i="1"/>
  <c r="AG80" i="1"/>
  <c r="AG82" i="1"/>
  <c r="AG84" i="1"/>
  <c r="AG86" i="1"/>
  <c r="AG88" i="1"/>
  <c r="AG90" i="1"/>
  <c r="AG92" i="1"/>
  <c r="AG94" i="1"/>
  <c r="AG96" i="1"/>
  <c r="AG98" i="1"/>
  <c r="AG100" i="1"/>
  <c r="AG102" i="1"/>
  <c r="AG104" i="1"/>
  <c r="AG106" i="1"/>
  <c r="AG108" i="1"/>
  <c r="AG110" i="1"/>
  <c r="AG112" i="1"/>
  <c r="AG114" i="1"/>
  <c r="AG116" i="1"/>
  <c r="AG118" i="1"/>
  <c r="AG120" i="1"/>
  <c r="AG122" i="1"/>
  <c r="AG124" i="1"/>
  <c r="AG126" i="1"/>
  <c r="AG128" i="1"/>
  <c r="AG130" i="1"/>
  <c r="AG132" i="1"/>
  <c r="AG134" i="1"/>
  <c r="AG136" i="1"/>
  <c r="AG138" i="1"/>
  <c r="AG140" i="1"/>
  <c r="AG142" i="1"/>
  <c r="AG144" i="1"/>
  <c r="AG146" i="1"/>
  <c r="AG148" i="1"/>
  <c r="AG150" i="1"/>
  <c r="AG152" i="1"/>
  <c r="AG154" i="1"/>
  <c r="AG156" i="1"/>
  <c r="AH5" i="1"/>
  <c r="AH7" i="1"/>
  <c r="AH9" i="1"/>
  <c r="AH11" i="1"/>
  <c r="AH13" i="1"/>
  <c r="AH15" i="1"/>
  <c r="AH17" i="1"/>
  <c r="AH19" i="1"/>
  <c r="AH21" i="1"/>
  <c r="AH22" i="1"/>
  <c r="AH24" i="1"/>
  <c r="AH26" i="1"/>
  <c r="AH28" i="1"/>
  <c r="AH30" i="1"/>
  <c r="AH32" i="1"/>
  <c r="AH34" i="1"/>
  <c r="AH36" i="1"/>
  <c r="AH38" i="1"/>
  <c r="AH40" i="1"/>
  <c r="AH42" i="1"/>
  <c r="AH44" i="1"/>
  <c r="AH46" i="1"/>
  <c r="AH48" i="1"/>
  <c r="AH50" i="1"/>
  <c r="AH52" i="1"/>
  <c r="AH54" i="1"/>
  <c r="AH56" i="1"/>
  <c r="AH58" i="1"/>
  <c r="AH60" i="1"/>
  <c r="AH62" i="1"/>
  <c r="AH64" i="1"/>
  <c r="AH66" i="1"/>
  <c r="AH68" i="1"/>
  <c r="AH70" i="1"/>
  <c r="AH72" i="1"/>
  <c r="AH74" i="1"/>
  <c r="AH76" i="1"/>
  <c r="AH78" i="1"/>
  <c r="AH80" i="1"/>
  <c r="AH82" i="1"/>
  <c r="AH84" i="1"/>
  <c r="AH86" i="1"/>
  <c r="AG8" i="1"/>
  <c r="AG16" i="1"/>
  <c r="AG23" i="1"/>
  <c r="AG31" i="1"/>
  <c r="AG39" i="1"/>
  <c r="AG47" i="1"/>
  <c r="AG55" i="1"/>
  <c r="AG63" i="1"/>
  <c r="AG71" i="1"/>
  <c r="AG79" i="1"/>
  <c r="AG87" i="1"/>
  <c r="AH89" i="1"/>
  <c r="AF94" i="1"/>
  <c r="AH96" i="1"/>
  <c r="AF101" i="1"/>
  <c r="AG103" i="1"/>
  <c r="AH105" i="1"/>
  <c r="AF110" i="1"/>
  <c r="AH112" i="1"/>
  <c r="AF117" i="1"/>
  <c r="AG119" i="1"/>
  <c r="AH121" i="1"/>
  <c r="AF126" i="1"/>
  <c r="AH128" i="1"/>
  <c r="AF133" i="1"/>
  <c r="AG135" i="1"/>
  <c r="AH137" i="1"/>
  <c r="AF142" i="1"/>
  <c r="AH144" i="1"/>
  <c r="AF149" i="1"/>
  <c r="AG151" i="1"/>
  <c r="AH153" i="1"/>
  <c r="AF157" i="1"/>
  <c r="AF159" i="1"/>
  <c r="AF161" i="1"/>
  <c r="AF163" i="1"/>
  <c r="AF165" i="1"/>
  <c r="AF6" i="1"/>
  <c r="AH8" i="1"/>
  <c r="AF11" i="1"/>
  <c r="AF14" i="1"/>
  <c r="AH16" i="1"/>
  <c r="AF19" i="1"/>
  <c r="AH23" i="1"/>
  <c r="AF26" i="1"/>
  <c r="AF29" i="1"/>
  <c r="AH31" i="1"/>
  <c r="AF34" i="1"/>
  <c r="AF37" i="1"/>
  <c r="AH39" i="1"/>
  <c r="AF42" i="1"/>
  <c r="AF45" i="1"/>
  <c r="AH47" i="1"/>
  <c r="AF50" i="1"/>
  <c r="AF53" i="1"/>
  <c r="AH55" i="1"/>
  <c r="AF58" i="1"/>
  <c r="AF61" i="1"/>
  <c r="AH63" i="1"/>
  <c r="AF66" i="1"/>
  <c r="AF69" i="1"/>
  <c r="AH71" i="1"/>
  <c r="AF74" i="1"/>
  <c r="AF77" i="1"/>
  <c r="AH79" i="1"/>
  <c r="AF82" i="1"/>
  <c r="AF85" i="1"/>
  <c r="AH87" i="1"/>
  <c r="AF92" i="1"/>
  <c r="AH94" i="1"/>
  <c r="AF99" i="1"/>
  <c r="AG101" i="1"/>
  <c r="AH103" i="1"/>
  <c r="AF108" i="1"/>
  <c r="AH110" i="1"/>
  <c r="AF115" i="1"/>
  <c r="AG117" i="1"/>
  <c r="AH119" i="1"/>
  <c r="AF124" i="1"/>
  <c r="AH126" i="1"/>
  <c r="AH6" i="1"/>
  <c r="AF10" i="1"/>
  <c r="AH14" i="1"/>
  <c r="AF18" i="1"/>
  <c r="AF25" i="1"/>
  <c r="AH29" i="1"/>
  <c r="AF33" i="1"/>
  <c r="AH37" i="1"/>
  <c r="AF41" i="1"/>
  <c r="AH45" i="1"/>
  <c r="AF49" i="1"/>
  <c r="AH53" i="1"/>
  <c r="AF57" i="1"/>
  <c r="AH61" i="1"/>
  <c r="AF65" i="1"/>
  <c r="AH69" i="1"/>
  <c r="AF73" i="1"/>
  <c r="AH77" i="1"/>
  <c r="AF81" i="1"/>
  <c r="AH85" i="1"/>
  <c r="AH91" i="1"/>
  <c r="AH92" i="1"/>
  <c r="AH95" i="1"/>
  <c r="AH98" i="1"/>
  <c r="AG99" i="1"/>
  <c r="AH102" i="1"/>
  <c r="AG105" i="1"/>
  <c r="AF109" i="1"/>
  <c r="AF112" i="1"/>
  <c r="AF119" i="1"/>
  <c r="AH122" i="1"/>
  <c r="AH125" i="1"/>
  <c r="AF129" i="1"/>
  <c r="AH131" i="1"/>
  <c r="AH134" i="1"/>
  <c r="AF137" i="1"/>
  <c r="AH139" i="1"/>
  <c r="AG145" i="1"/>
  <c r="AG153" i="1"/>
  <c r="AF156" i="1"/>
  <c r="AG160" i="1"/>
  <c r="AG163" i="1"/>
  <c r="AG10" i="1"/>
  <c r="AG18" i="1"/>
  <c r="AG25" i="1"/>
  <c r="AG33" i="1"/>
  <c r="AG41" i="1"/>
  <c r="AG49" i="1"/>
  <c r="AG57" i="1"/>
  <c r="AG65" i="1"/>
  <c r="AG73" i="1"/>
  <c r="AG81" i="1"/>
  <c r="AF89" i="1"/>
  <c r="AH99" i="1"/>
  <c r="AF106" i="1"/>
  <c r="AG109" i="1"/>
  <c r="AF113" i="1"/>
  <c r="AF116" i="1"/>
  <c r="AG129" i="1"/>
  <c r="AG137" i="1"/>
  <c r="AF140" i="1"/>
  <c r="AF143" i="1"/>
  <c r="AH145" i="1"/>
  <c r="AF148" i="1"/>
  <c r="AF151" i="1"/>
  <c r="AH156" i="1"/>
  <c r="AF158" i="1"/>
  <c r="AH160" i="1"/>
  <c r="AH163" i="1"/>
  <c r="AF7" i="1"/>
  <c r="AH10" i="1"/>
  <c r="AF15" i="1"/>
  <c r="AH18" i="1"/>
  <c r="AF22" i="1"/>
  <c r="AH25" i="1"/>
  <c r="AF30" i="1"/>
  <c r="AH33" i="1"/>
  <c r="AF38" i="1"/>
  <c r="AH41" i="1"/>
  <c r="AF46" i="1"/>
  <c r="AH49" i="1"/>
  <c r="AF54" i="1"/>
  <c r="AH57" i="1"/>
  <c r="AF62" i="1"/>
  <c r="AH65" i="1"/>
  <c r="AF70" i="1"/>
  <c r="AH73" i="1"/>
  <c r="AF78" i="1"/>
  <c r="AH81" i="1"/>
  <c r="AF86" i="1"/>
  <c r="AG89" i="1"/>
  <c r="AF93" i="1"/>
  <c r="AF96" i="1"/>
  <c r="AF103" i="1"/>
  <c r="AH106" i="1"/>
  <c r="AH109" i="1"/>
  <c r="AG113" i="1"/>
  <c r="AH116" i="1"/>
  <c r="AF120" i="1"/>
  <c r="AF123" i="1"/>
  <c r="AF127" i="1"/>
  <c r="AH129" i="1"/>
  <c r="AF132" i="1"/>
  <c r="AF135" i="1"/>
  <c r="AH140" i="1"/>
  <c r="AH148" i="1"/>
  <c r="AH151" i="1"/>
  <c r="AF154" i="1"/>
  <c r="AF4" i="1"/>
  <c r="AF12" i="1"/>
  <c r="AF20" i="1"/>
  <c r="AF27" i="1"/>
  <c r="AF35" i="1"/>
  <c r="AF43" i="1"/>
  <c r="AF51" i="1"/>
  <c r="AF59" i="1"/>
  <c r="AF67" i="1"/>
  <c r="AF75" i="1"/>
  <c r="AF83" i="1"/>
  <c r="AF90" i="1"/>
  <c r="AG93" i="1"/>
  <c r="AF97" i="1"/>
  <c r="AF100" i="1"/>
  <c r="AH113" i="1"/>
  <c r="AH117" i="1"/>
  <c r="AH120" i="1"/>
  <c r="AG123" i="1"/>
  <c r="AG127" i="1"/>
  <c r="AH132" i="1"/>
  <c r="AH135" i="1"/>
  <c r="AF138" i="1"/>
  <c r="AH143" i="1"/>
  <c r="AF146" i="1"/>
  <c r="AG149" i="1"/>
  <c r="AH154" i="1"/>
  <c r="AG4" i="1"/>
  <c r="AF8" i="1"/>
  <c r="AG12" i="1"/>
  <c r="AF16" i="1"/>
  <c r="AG20" i="1"/>
  <c r="AF23" i="1"/>
  <c r="AG27" i="1"/>
  <c r="AF31" i="1"/>
  <c r="AG35" i="1"/>
  <c r="AF39" i="1"/>
  <c r="AG43" i="1"/>
  <c r="AF47" i="1"/>
  <c r="AG51" i="1"/>
  <c r="AF55" i="1"/>
  <c r="AG59" i="1"/>
  <c r="AF63" i="1"/>
  <c r="AG67" i="1"/>
  <c r="AF71" i="1"/>
  <c r="AG75" i="1"/>
  <c r="AF79" i="1"/>
  <c r="AG83" i="1"/>
  <c r="AF87" i="1"/>
  <c r="AH90" i="1"/>
  <c r="AH93" i="1"/>
  <c r="AG97" i="1"/>
  <c r="AH100" i="1"/>
  <c r="AF104" i="1"/>
  <c r="AF107" i="1"/>
  <c r="AF111" i="1"/>
  <c r="AH123" i="1"/>
  <c r="AH124" i="1"/>
  <c r="AH127" i="1"/>
  <c r="AF130" i="1"/>
  <c r="AG133" i="1"/>
  <c r="AH138" i="1"/>
  <c r="AF141" i="1"/>
  <c r="AH146" i="1"/>
  <c r="AH149" i="1"/>
  <c r="AF152" i="1"/>
  <c r="AG159" i="1"/>
  <c r="AH4" i="1"/>
  <c r="AH12" i="1"/>
  <c r="AH20" i="1"/>
  <c r="AH27" i="1"/>
  <c r="AH35" i="1"/>
  <c r="AH43" i="1"/>
  <c r="AH51" i="1"/>
  <c r="AH59" i="1"/>
  <c r="AH67" i="1"/>
  <c r="AH75" i="1"/>
  <c r="AH83" i="1"/>
  <c r="AH97" i="1"/>
  <c r="AH101" i="1"/>
  <c r="AH104" i="1"/>
  <c r="AG107" i="1"/>
  <c r="AG111" i="1"/>
  <c r="AF114" i="1"/>
  <c r="AF118" i="1"/>
  <c r="AF121" i="1"/>
  <c r="AH130" i="1"/>
  <c r="AH133" i="1"/>
  <c r="AF136" i="1"/>
  <c r="AG141" i="1"/>
  <c r="AF144" i="1"/>
  <c r="AF147" i="1"/>
  <c r="AH152" i="1"/>
  <c r="AF155" i="1"/>
  <c r="AF9" i="1"/>
  <c r="AF17" i="1"/>
  <c r="AF24" i="1"/>
  <c r="AF32" i="1"/>
  <c r="AF40" i="1"/>
  <c r="AF48" i="1"/>
  <c r="AF56" i="1"/>
  <c r="AF64" i="1"/>
  <c r="AF72" i="1"/>
  <c r="AF80" i="1"/>
  <c r="AF88" i="1"/>
  <c r="AF91" i="1"/>
  <c r="AF95" i="1"/>
  <c r="AH107" i="1"/>
  <c r="AH108" i="1"/>
  <c r="AH111" i="1"/>
  <c r="AH114" i="1"/>
  <c r="AG115" i="1"/>
  <c r="AH118" i="1"/>
  <c r="AG121" i="1"/>
  <c r="AF125" i="1"/>
  <c r="AF128" i="1"/>
  <c r="AF131" i="1"/>
  <c r="AH136" i="1"/>
  <c r="AF139" i="1"/>
  <c r="AH141" i="1"/>
  <c r="AG147" i="1"/>
  <c r="AF150" i="1"/>
  <c r="AF5" i="1"/>
  <c r="AG6" i="1"/>
  <c r="AF13" i="1"/>
  <c r="AG14" i="1"/>
  <c r="AF21" i="1"/>
  <c r="AF28" i="1"/>
  <c r="AG29" i="1"/>
  <c r="AF36" i="1"/>
  <c r="AG37" i="1"/>
  <c r="AF44" i="1"/>
  <c r="AG45" i="1"/>
  <c r="AF52" i="1"/>
  <c r="AG53" i="1"/>
  <c r="AF60" i="1"/>
  <c r="AG61" i="1"/>
  <c r="AF68" i="1"/>
  <c r="AG69" i="1"/>
  <c r="AF76" i="1"/>
  <c r="AG77" i="1"/>
  <c r="AF84" i="1"/>
  <c r="AG85" i="1"/>
  <c r="AH88" i="1"/>
  <c r="AG91" i="1"/>
  <c r="AG95" i="1"/>
  <c r="AF98" i="1"/>
  <c r="AF102" i="1"/>
  <c r="AF105" i="1"/>
  <c r="AH115" i="1"/>
  <c r="AF122" i="1"/>
  <c r="AG125" i="1"/>
  <c r="AG131" i="1"/>
  <c r="AF134" i="1"/>
  <c r="AG155" i="1"/>
  <c r="AH161" i="1"/>
  <c r="AG165" i="1"/>
  <c r="AH150" i="1"/>
  <c r="AF153" i="1"/>
  <c r="AH155" i="1"/>
  <c r="AH165" i="1"/>
  <c r="AG157" i="1"/>
  <c r="AF162" i="1"/>
  <c r="AH147" i="1"/>
  <c r="AH157" i="1"/>
  <c r="AG158" i="1"/>
  <c r="AG162" i="1"/>
  <c r="AH142" i="1"/>
  <c r="AG143" i="1"/>
  <c r="AF145" i="1"/>
  <c r="AH158" i="1"/>
  <c r="AH159" i="1"/>
  <c r="AH162" i="1"/>
  <c r="AG139" i="1"/>
  <c r="AF164" i="1"/>
  <c r="AF160" i="1"/>
  <c r="AG164" i="1"/>
  <c r="AG161" i="1"/>
  <c r="AH164" i="1"/>
  <c r="Q183" i="1"/>
  <c r="AL166" i="1" l="1"/>
  <c r="AL168" i="1"/>
  <c r="AL170" i="1"/>
  <c r="AL172" i="1"/>
  <c r="AL174" i="1"/>
  <c r="AM166" i="1"/>
  <c r="AM168" i="1"/>
  <c r="AM170" i="1"/>
  <c r="AM172" i="1"/>
  <c r="AM174" i="1"/>
  <c r="AK168" i="1"/>
  <c r="AK167" i="1"/>
  <c r="AK169" i="1"/>
  <c r="AK171" i="1"/>
  <c r="AK173" i="1"/>
  <c r="AM169" i="1"/>
  <c r="AK170" i="1"/>
  <c r="AK174" i="1"/>
  <c r="AL167" i="1"/>
  <c r="AL169" i="1"/>
  <c r="AL171" i="1"/>
  <c r="AL173" i="1"/>
  <c r="AM167" i="1"/>
  <c r="AM171" i="1"/>
  <c r="AM173" i="1"/>
  <c r="AK166" i="1"/>
  <c r="AK172" i="1"/>
  <c r="Z169" i="1"/>
  <c r="Y167" i="1"/>
  <c r="Z168" i="1"/>
  <c r="Y171" i="1"/>
  <c r="Y173" i="1"/>
  <c r="Y172" i="1"/>
  <c r="Z171" i="1"/>
  <c r="Z170" i="1"/>
  <c r="Y170" i="1"/>
  <c r="Y166" i="1"/>
  <c r="Z166" i="1"/>
  <c r="Y174" i="1"/>
  <c r="Z173" i="1"/>
  <c r="Y168" i="1"/>
  <c r="Y169" i="1"/>
  <c r="Z172" i="1"/>
  <c r="Z167" i="1"/>
  <c r="Z174" i="1"/>
  <c r="Z26" i="1"/>
  <c r="Y39" i="1"/>
  <c r="Z90" i="1"/>
  <c r="Y103" i="1"/>
  <c r="Y17" i="1"/>
  <c r="Z37" i="1"/>
  <c r="Y52" i="1"/>
  <c r="Z81" i="1"/>
  <c r="Y32" i="1"/>
  <c r="Z61" i="1"/>
  <c r="Y76" i="1"/>
  <c r="Z105" i="1"/>
  <c r="Y25" i="1"/>
  <c r="Z54" i="1"/>
  <c r="Y98" i="1"/>
  <c r="Z45" i="1"/>
  <c r="Y60" i="1"/>
  <c r="Z16" i="1"/>
  <c r="Y51" i="1"/>
  <c r="Z80" i="1"/>
  <c r="Y33" i="1"/>
  <c r="Z62" i="1"/>
  <c r="Z20" i="1"/>
  <c r="Z55" i="1"/>
  <c r="Z95" i="1"/>
  <c r="Y155" i="1"/>
  <c r="Z146" i="1"/>
  <c r="Y139" i="1"/>
  <c r="Z88" i="1"/>
  <c r="Z121" i="1"/>
  <c r="Y141" i="1"/>
  <c r="Z161" i="1"/>
  <c r="Y81" i="1"/>
  <c r="Z111" i="1"/>
  <c r="Y133" i="1"/>
  <c r="Y97" i="1"/>
  <c r="Y156" i="1"/>
  <c r="Y149" i="1"/>
  <c r="Y101" i="1"/>
  <c r="Y164" i="1"/>
  <c r="Y91" i="1"/>
  <c r="Z120" i="1"/>
  <c r="Y153" i="1"/>
  <c r="Z150" i="1"/>
  <c r="Y127" i="1"/>
  <c r="Y123" i="1"/>
  <c r="Z140" i="1"/>
  <c r="Z13" i="1"/>
  <c r="Z64" i="1"/>
  <c r="Z99" i="1"/>
  <c r="Z137" i="1"/>
  <c r="Z104" i="1"/>
  <c r="Z119" i="1"/>
  <c r="Z158" i="1"/>
  <c r="Y77" i="1"/>
  <c r="Y142" i="1"/>
  <c r="Y102" i="1"/>
  <c r="Z164" i="1"/>
  <c r="Z11" i="1"/>
  <c r="Z66" i="1"/>
  <c r="Y79" i="1"/>
  <c r="Z4" i="1"/>
  <c r="Z39" i="1"/>
  <c r="Y83" i="1"/>
  <c r="Z112" i="1"/>
  <c r="Z139" i="1"/>
  <c r="Y152" i="1"/>
  <c r="Z63" i="1"/>
  <c r="Y107" i="1"/>
  <c r="Z21" i="1"/>
  <c r="Y56" i="1"/>
  <c r="Z85" i="1"/>
  <c r="Y100" i="1"/>
  <c r="Z12" i="1"/>
  <c r="Z47" i="1"/>
  <c r="Y18" i="1"/>
  <c r="Z38" i="1"/>
  <c r="Y82" i="1"/>
  <c r="Y64" i="1"/>
  <c r="Y57" i="1"/>
  <c r="Z142" i="1"/>
  <c r="Z79" i="1"/>
  <c r="Y110" i="1"/>
  <c r="Y148" i="1"/>
  <c r="Z124" i="1"/>
  <c r="Y163" i="1"/>
  <c r="Z135" i="1"/>
  <c r="Z143" i="1"/>
  <c r="Z86" i="1"/>
  <c r="Z46" i="1"/>
  <c r="Z152" i="1"/>
  <c r="Y68" i="1"/>
  <c r="Y129" i="1"/>
  <c r="Z165" i="1"/>
  <c r="Z42" i="1"/>
  <c r="Y55" i="1"/>
  <c r="Z106" i="1"/>
  <c r="Y119" i="1"/>
  <c r="Y6" i="1"/>
  <c r="Y41" i="1"/>
  <c r="Z70" i="1"/>
  <c r="Y114" i="1"/>
  <c r="Y128" i="1"/>
  <c r="Y65" i="1"/>
  <c r="Z94" i="1"/>
  <c r="Z43" i="1"/>
  <c r="Z87" i="1"/>
  <c r="Y130" i="1"/>
  <c r="Y14" i="1"/>
  <c r="Y49" i="1"/>
  <c r="Z78" i="1"/>
  <c r="Z5" i="1"/>
  <c r="Y40" i="1"/>
  <c r="Z69" i="1"/>
  <c r="Y84" i="1"/>
  <c r="Z113" i="1"/>
  <c r="Y22" i="1"/>
  <c r="Z51" i="1"/>
  <c r="Z9" i="1"/>
  <c r="Z44" i="1"/>
  <c r="Z144" i="1"/>
  <c r="Z126" i="1"/>
  <c r="Z89" i="1"/>
  <c r="Y145" i="1"/>
  <c r="Y31" i="1"/>
  <c r="Z82" i="1"/>
  <c r="Y95" i="1"/>
  <c r="Z28" i="1"/>
  <c r="Y72" i="1"/>
  <c r="Z101" i="1"/>
  <c r="Y116" i="1"/>
  <c r="Z155" i="1"/>
  <c r="Y159" i="1"/>
  <c r="Z17" i="1"/>
  <c r="Z52" i="1"/>
  <c r="Y96" i="1"/>
  <c r="Z10" i="1"/>
  <c r="Y45" i="1"/>
  <c r="Y89" i="1"/>
  <c r="Z118" i="1"/>
  <c r="Z36" i="1"/>
  <c r="Y80" i="1"/>
  <c r="Y7" i="1"/>
  <c r="Z27" i="1"/>
  <c r="Z71" i="1"/>
  <c r="Y115" i="1"/>
  <c r="Z18" i="1"/>
  <c r="Y53" i="1"/>
  <c r="Y11" i="1"/>
  <c r="Y46" i="1"/>
  <c r="Y15" i="1"/>
  <c r="Y106" i="1"/>
  <c r="Z130" i="1"/>
  <c r="Y146" i="1"/>
  <c r="Y88" i="1"/>
  <c r="Z117" i="1"/>
  <c r="Z157" i="1"/>
  <c r="Y122" i="1"/>
  <c r="Y154" i="1"/>
  <c r="Z75" i="1"/>
  <c r="Y108" i="1"/>
  <c r="Y131" i="1"/>
  <c r="Y37" i="1"/>
  <c r="Y160" i="1"/>
  <c r="Y112" i="1"/>
  <c r="Z149" i="1"/>
  <c r="Y16" i="1"/>
  <c r="Z58" i="1"/>
  <c r="Y71" i="1"/>
  <c r="Z122" i="1"/>
  <c r="Y30" i="1"/>
  <c r="Z59" i="1"/>
  <c r="Z103" i="1"/>
  <c r="Z131" i="1"/>
  <c r="Y144" i="1"/>
  <c r="Y19" i="1"/>
  <c r="Y54" i="1"/>
  <c r="Z83" i="1"/>
  <c r="Y12" i="1"/>
  <c r="Z32" i="1"/>
  <c r="Z76" i="1"/>
  <c r="Y120" i="1"/>
  <c r="Z133" i="1"/>
  <c r="Y38" i="1"/>
  <c r="Z67" i="1"/>
  <c r="Y29" i="1"/>
  <c r="Y73" i="1"/>
  <c r="Z102" i="1"/>
  <c r="Y20" i="1"/>
  <c r="Z40" i="1"/>
  <c r="Y13" i="1"/>
  <c r="Z33" i="1"/>
  <c r="Z132" i="1"/>
  <c r="Y92" i="1"/>
  <c r="Y121" i="1"/>
  <c r="Z159" i="1"/>
  <c r="Y66" i="1"/>
  <c r="Z148" i="1"/>
  <c r="Y48" i="1"/>
  <c r="Z141" i="1"/>
  <c r="Z97" i="1"/>
  <c r="Y125" i="1"/>
  <c r="Z156" i="1"/>
  <c r="Y151" i="1"/>
  <c r="Y70" i="1"/>
  <c r="Z34" i="1"/>
  <c r="Y47" i="1"/>
  <c r="Z98" i="1"/>
  <c r="Y111" i="1"/>
  <c r="Y61" i="1"/>
  <c r="Y105" i="1"/>
  <c r="Z162" i="1"/>
  <c r="Z6" i="1"/>
  <c r="Y21" i="1"/>
  <c r="Z41" i="1"/>
  <c r="Y85" i="1"/>
  <c r="Y34" i="1"/>
  <c r="Y78" i="1"/>
  <c r="Z107" i="1"/>
  <c r="Y5" i="1"/>
  <c r="Z25" i="1"/>
  <c r="Y69" i="1"/>
  <c r="Z60" i="1"/>
  <c r="Y104" i="1"/>
  <c r="Z7" i="1"/>
  <c r="Y42" i="1"/>
  <c r="Y35" i="1"/>
  <c r="Y4" i="1"/>
  <c r="Z24" i="1"/>
  <c r="Z84" i="1"/>
  <c r="Z134" i="1"/>
  <c r="Y124" i="1"/>
  <c r="Y161" i="1"/>
  <c r="Z110" i="1"/>
  <c r="Y150" i="1"/>
  <c r="Y59" i="1"/>
  <c r="Z100" i="1"/>
  <c r="Y143" i="1"/>
  <c r="Z163" i="1"/>
  <c r="Y86" i="1"/>
  <c r="Z115" i="1"/>
  <c r="Z127" i="1"/>
  <c r="Y90" i="1"/>
  <c r="Z138" i="1"/>
  <c r="Z77" i="1"/>
  <c r="Z109" i="1"/>
  <c r="Y132" i="1"/>
  <c r="Z19" i="1"/>
  <c r="Y23" i="1"/>
  <c r="Z74" i="1"/>
  <c r="Y87" i="1"/>
  <c r="Z48" i="1"/>
  <c r="Z92" i="1"/>
  <c r="Z147" i="1"/>
  <c r="Z8" i="1"/>
  <c r="Y43" i="1"/>
  <c r="Z72" i="1"/>
  <c r="Z116" i="1"/>
  <c r="Y36" i="1"/>
  <c r="Z65" i="1"/>
  <c r="Y109" i="1"/>
  <c r="Y27" i="1"/>
  <c r="Z56" i="1"/>
  <c r="Y62" i="1"/>
  <c r="Z91" i="1"/>
  <c r="Y9" i="1"/>
  <c r="Z29" i="1"/>
  <c r="Y44" i="1"/>
  <c r="Z73" i="1"/>
  <c r="Z22" i="1"/>
  <c r="Y26" i="1"/>
  <c r="Y117" i="1"/>
  <c r="Y157" i="1"/>
  <c r="Y99" i="1"/>
  <c r="Y126" i="1"/>
  <c r="Y135" i="1"/>
  <c r="Y165" i="1"/>
  <c r="Y158" i="1"/>
  <c r="Z68" i="1"/>
  <c r="Z129" i="1"/>
  <c r="Z145" i="1"/>
  <c r="Y140" i="1"/>
  <c r="Z160" i="1"/>
  <c r="Y113" i="1"/>
  <c r="Y134" i="1"/>
  <c r="Y8" i="1"/>
  <c r="Z50" i="1"/>
  <c r="Y63" i="1"/>
  <c r="Z114" i="1"/>
  <c r="Z15" i="1"/>
  <c r="Y50" i="1"/>
  <c r="Y94" i="1"/>
  <c r="Z123" i="1"/>
  <c r="Y136" i="1"/>
  <c r="Y10" i="1"/>
  <c r="Z30" i="1"/>
  <c r="Y74" i="1"/>
  <c r="Y118" i="1"/>
  <c r="Z23" i="1"/>
  <c r="Y67" i="1"/>
  <c r="Z96" i="1"/>
  <c r="Z125" i="1"/>
  <c r="Y138" i="1"/>
  <c r="Y58" i="1"/>
  <c r="Z14" i="1"/>
  <c r="Z49" i="1"/>
  <c r="Y93" i="1"/>
  <c r="Z31" i="1"/>
  <c r="Y75" i="1"/>
  <c r="Y24" i="1"/>
  <c r="Z53" i="1"/>
  <c r="Y28" i="1"/>
  <c r="Z153" i="1"/>
  <c r="Z57" i="1"/>
  <c r="Z128" i="1"/>
  <c r="Y137" i="1"/>
  <c r="Z35" i="1"/>
  <c r="Z93" i="1"/>
  <c r="Z154" i="1"/>
  <c r="Z108" i="1"/>
  <c r="Y147" i="1"/>
  <c r="Y162" i="1"/>
  <c r="Z136" i="1"/>
  <c r="Z151" i="1"/>
  <c r="AK7" i="1"/>
  <c r="AL8" i="1"/>
  <c r="AM9" i="1"/>
  <c r="AK15" i="1"/>
  <c r="AL16" i="1"/>
  <c r="AM17" i="1"/>
  <c r="AK22" i="1"/>
  <c r="AL23" i="1"/>
  <c r="AM24" i="1"/>
  <c r="AK30" i="1"/>
  <c r="AL31" i="1"/>
  <c r="AM32" i="1"/>
  <c r="AK38" i="1"/>
  <c r="AL39" i="1"/>
  <c r="AM40" i="1"/>
  <c r="AK46" i="1"/>
  <c r="AL47" i="1"/>
  <c r="AM48" i="1"/>
  <c r="AK54" i="1"/>
  <c r="AL55" i="1"/>
  <c r="AM56" i="1"/>
  <c r="AK62" i="1"/>
  <c r="AL63" i="1"/>
  <c r="AM64" i="1"/>
  <c r="AK70" i="1"/>
  <c r="AL71" i="1"/>
  <c r="AM72" i="1"/>
  <c r="AK78" i="1"/>
  <c r="AL79" i="1"/>
  <c r="AM80" i="1"/>
  <c r="AK86" i="1"/>
  <c r="AL87" i="1"/>
  <c r="AM88" i="1"/>
  <c r="AK94" i="1"/>
  <c r="AL95" i="1"/>
  <c r="AM96" i="1"/>
  <c r="AK102" i="1"/>
  <c r="AL103" i="1"/>
  <c r="AM104" i="1"/>
  <c r="AK110" i="1"/>
  <c r="AL111" i="1"/>
  <c r="AM112" i="1"/>
  <c r="AK118" i="1"/>
  <c r="AL119" i="1"/>
  <c r="AM120" i="1"/>
  <c r="AK6" i="1"/>
  <c r="AL7" i="1"/>
  <c r="AM8" i="1"/>
  <c r="AK14" i="1"/>
  <c r="AL15" i="1"/>
  <c r="AM16" i="1"/>
  <c r="AK5" i="1"/>
  <c r="AM6" i="1"/>
  <c r="AL9" i="1"/>
  <c r="AL12" i="1"/>
  <c r="AM13" i="1"/>
  <c r="AK16" i="1"/>
  <c r="AL19" i="1"/>
  <c r="AL24" i="1"/>
  <c r="AK28" i="1"/>
  <c r="AL29" i="1"/>
  <c r="AK33" i="1"/>
  <c r="AM34" i="1"/>
  <c r="AM39" i="1"/>
  <c r="AL43" i="1"/>
  <c r="AM44" i="1"/>
  <c r="AK48" i="1"/>
  <c r="AM49" i="1"/>
  <c r="AK53" i="1"/>
  <c r="AM54" i="1"/>
  <c r="AL58" i="1"/>
  <c r="AK63" i="1"/>
  <c r="AK67" i="1"/>
  <c r="AL68" i="1"/>
  <c r="AM69" i="1"/>
  <c r="AL73" i="1"/>
  <c r="AL78" i="1"/>
  <c r="AK82" i="1"/>
  <c r="AM83" i="1"/>
  <c r="AL88" i="1"/>
  <c r="AK92" i="1"/>
  <c r="AL93" i="1"/>
  <c r="AK97" i="1"/>
  <c r="AM98" i="1"/>
  <c r="AM103" i="1"/>
  <c r="AL107" i="1"/>
  <c r="AM108" i="1"/>
  <c r="AK112" i="1"/>
  <c r="AM113" i="1"/>
  <c r="AK117" i="1"/>
  <c r="AM118" i="1"/>
  <c r="AL122" i="1"/>
  <c r="AK128" i="1"/>
  <c r="AL129" i="1"/>
  <c r="AM130" i="1"/>
  <c r="AK136" i="1"/>
  <c r="AL137" i="1"/>
  <c r="AM138" i="1"/>
  <c r="AK144" i="1"/>
  <c r="AL145" i="1"/>
  <c r="AM146" i="1"/>
  <c r="AK152" i="1"/>
  <c r="AL153" i="1"/>
  <c r="AM154" i="1"/>
  <c r="AK159" i="1"/>
  <c r="AL160" i="1"/>
  <c r="AM161" i="1"/>
  <c r="AK4" i="1"/>
  <c r="AL5" i="1"/>
  <c r="AK11" i="1"/>
  <c r="AM12" i="1"/>
  <c r="AM19" i="1"/>
  <c r="AK23" i="1"/>
  <c r="AK27" i="1"/>
  <c r="AL28" i="1"/>
  <c r="AM29" i="1"/>
  <c r="AL33" i="1"/>
  <c r="AL38" i="1"/>
  <c r="AK42" i="1"/>
  <c r="AM43" i="1"/>
  <c r="AL48" i="1"/>
  <c r="AK52" i="1"/>
  <c r="AL53" i="1"/>
  <c r="AK57" i="1"/>
  <c r="AM58" i="1"/>
  <c r="AM63" i="1"/>
  <c r="AL67" i="1"/>
  <c r="AM68" i="1"/>
  <c r="AK72" i="1"/>
  <c r="AM73" i="1"/>
  <c r="AK77" i="1"/>
  <c r="AM78" i="1"/>
  <c r="AL82" i="1"/>
  <c r="AK87" i="1"/>
  <c r="AK91" i="1"/>
  <c r="AL92" i="1"/>
  <c r="AM93" i="1"/>
  <c r="AL97" i="1"/>
  <c r="AL102" i="1"/>
  <c r="AK106" i="1"/>
  <c r="AM107" i="1"/>
  <c r="AL112" i="1"/>
  <c r="AK116" i="1"/>
  <c r="AL117" i="1"/>
  <c r="AK121" i="1"/>
  <c r="AM122" i="1"/>
  <c r="AK127" i="1"/>
  <c r="AL128" i="1"/>
  <c r="AM129" i="1"/>
  <c r="AK135" i="1"/>
  <c r="AL136" i="1"/>
  <c r="AM137" i="1"/>
  <c r="AK8" i="1"/>
  <c r="AK10" i="1"/>
  <c r="AL13" i="1"/>
  <c r="AM18" i="1"/>
  <c r="AL20" i="1"/>
  <c r="AL22" i="1"/>
  <c r="AL25" i="1"/>
  <c r="AM28" i="1"/>
  <c r="AK36" i="1"/>
  <c r="AL37" i="1"/>
  <c r="AL40" i="1"/>
  <c r="AK51" i="1"/>
  <c r="AM52" i="1"/>
  <c r="AL60" i="1"/>
  <c r="AK66" i="1"/>
  <c r="AK69" i="1"/>
  <c r="AL72" i="1"/>
  <c r="AM75" i="1"/>
  <c r="AK81" i="1"/>
  <c r="AL84" i="1"/>
  <c r="AM87" i="1"/>
  <c r="AM90" i="1"/>
  <c r="AK95" i="1"/>
  <c r="AK98" i="1"/>
  <c r="AM102" i="1"/>
  <c r="AM105" i="1"/>
  <c r="AL110" i="1"/>
  <c r="AK113" i="1"/>
  <c r="AK119" i="1"/>
  <c r="AK122" i="1"/>
  <c r="AL125" i="1"/>
  <c r="AM126" i="1"/>
  <c r="AK129" i="1"/>
  <c r="AL132" i="1"/>
  <c r="AK139" i="1"/>
  <c r="AL144" i="1"/>
  <c r="AK148" i="1"/>
  <c r="AM149" i="1"/>
  <c r="AL154" i="1"/>
  <c r="AM160" i="1"/>
  <c r="AL164" i="1"/>
  <c r="AM165" i="1"/>
  <c r="AL10" i="1"/>
  <c r="AM15" i="1"/>
  <c r="AK17" i="1"/>
  <c r="AM20" i="1"/>
  <c r="AM22" i="1"/>
  <c r="AM25" i="1"/>
  <c r="AL36" i="1"/>
  <c r="AM37" i="1"/>
  <c r="AK45" i="1"/>
  <c r="AL51" i="1"/>
  <c r="AL57" i="1"/>
  <c r="AM60" i="1"/>
  <c r="AL66" i="1"/>
  <c r="AL69" i="1"/>
  <c r="AK74" i="1"/>
  <c r="AL81" i="1"/>
  <c r="AM84" i="1"/>
  <c r="AK89" i="1"/>
  <c r="AM95" i="1"/>
  <c r="AL98" i="1"/>
  <c r="AK101" i="1"/>
  <c r="AK104" i="1"/>
  <c r="AK107" i="1"/>
  <c r="AM110" i="1"/>
  <c r="AL113" i="1"/>
  <c r="AL116" i="1"/>
  <c r="AM119" i="1"/>
  <c r="AK124" i="1"/>
  <c r="AM125" i="1"/>
  <c r="AM132" i="1"/>
  <c r="AM136" i="1"/>
  <c r="AL139" i="1"/>
  <c r="AK143" i="1"/>
  <c r="AM144" i="1"/>
  <c r="AL148" i="1"/>
  <c r="AK153" i="1"/>
  <c r="AL159" i="1"/>
  <c r="AK163" i="1"/>
  <c r="AM164" i="1"/>
  <c r="AM5" i="1"/>
  <c r="AM10" i="1"/>
  <c r="AK12" i="1"/>
  <c r="AL17" i="1"/>
  <c r="AL27" i="1"/>
  <c r="AL30" i="1"/>
  <c r="AM33" i="1"/>
  <c r="AK35" i="1"/>
  <c r="AM36" i="1"/>
  <c r="AL42" i="1"/>
  <c r="AL45" i="1"/>
  <c r="AK50" i="1"/>
  <c r="AM51" i="1"/>
  <c r="AL54" i="1"/>
  <c r="AM57" i="1"/>
  <c r="AK59" i="1"/>
  <c r="AK65" i="1"/>
  <c r="AM66" i="1"/>
  <c r="AK71" i="1"/>
  <c r="AL74" i="1"/>
  <c r="AK80" i="1"/>
  <c r="AM81" i="1"/>
  <c r="AK83" i="1"/>
  <c r="AL86" i="1"/>
  <c r="AL89" i="1"/>
  <c r="AM92" i="1"/>
  <c r="AK100" i="1"/>
  <c r="AL101" i="1"/>
  <c r="AL104" i="1"/>
  <c r="AK115" i="1"/>
  <c r="AM116" i="1"/>
  <c r="AL124" i="1"/>
  <c r="AK131" i="1"/>
  <c r="AM139" i="1"/>
  <c r="AK142" i="1"/>
  <c r="AL143" i="1"/>
  <c r="AK147" i="1"/>
  <c r="AM148" i="1"/>
  <c r="AM153" i="1"/>
  <c r="AK158" i="1"/>
  <c r="AM159" i="1"/>
  <c r="AL163" i="1"/>
  <c r="AM7" i="1"/>
  <c r="AK19" i="1"/>
  <c r="AK24" i="1"/>
  <c r="AM27" i="1"/>
  <c r="AM30" i="1"/>
  <c r="AL35" i="1"/>
  <c r="AK39" i="1"/>
  <c r="AM42" i="1"/>
  <c r="AM45" i="1"/>
  <c r="AL50" i="1"/>
  <c r="AK56" i="1"/>
  <c r="AL59" i="1"/>
  <c r="AL65" i="1"/>
  <c r="AK68" i="1"/>
  <c r="AM71" i="1"/>
  <c r="AM74" i="1"/>
  <c r="AL80" i="1"/>
  <c r="AL83" i="1"/>
  <c r="AM86" i="1"/>
  <c r="AM89" i="1"/>
  <c r="AL100" i="1"/>
  <c r="AM101" i="1"/>
  <c r="AK109" i="1"/>
  <c r="AL115" i="1"/>
  <c r="AL121" i="1"/>
  <c r="AM124" i="1"/>
  <c r="AM128" i="1"/>
  <c r="AL131" i="1"/>
  <c r="AL135" i="1"/>
  <c r="AK138" i="1"/>
  <c r="AK141" i="1"/>
  <c r="AL142" i="1"/>
  <c r="AM143" i="1"/>
  <c r="AL147" i="1"/>
  <c r="AL152" i="1"/>
  <c r="AK156" i="1"/>
  <c r="AK157" i="1"/>
  <c r="AL158" i="1"/>
  <c r="AK162" i="1"/>
  <c r="AM163" i="1"/>
  <c r="AL4" i="1"/>
  <c r="AL14" i="1"/>
  <c r="AK21" i="1"/>
  <c r="AK26" i="1"/>
  <c r="AK32" i="1"/>
  <c r="AM35" i="1"/>
  <c r="AK41" i="1"/>
  <c r="AK44" i="1"/>
  <c r="AK47" i="1"/>
  <c r="AM50" i="1"/>
  <c r="AL56" i="1"/>
  <c r="AM59" i="1"/>
  <c r="AL62" i="1"/>
  <c r="AM65" i="1"/>
  <c r="AL77" i="1"/>
  <c r="AK85" i="1"/>
  <c r="AL91" i="1"/>
  <c r="AL94" i="1"/>
  <c r="AM97" i="1"/>
  <c r="AK99" i="1"/>
  <c r="AM100" i="1"/>
  <c r="AL106" i="1"/>
  <c r="AL109" i="1"/>
  <c r="AK114" i="1"/>
  <c r="AM115" i="1"/>
  <c r="AL118" i="1"/>
  <c r="AM121" i="1"/>
  <c r="AK123" i="1"/>
  <c r="AM131" i="1"/>
  <c r="AK134" i="1"/>
  <c r="AM135" i="1"/>
  <c r="AL138" i="1"/>
  <c r="AL141" i="1"/>
  <c r="AM142" i="1"/>
  <c r="AK146" i="1"/>
  <c r="AM147" i="1"/>
  <c r="AK151" i="1"/>
  <c r="AM152" i="1"/>
  <c r="AL156" i="1"/>
  <c r="AL157" i="1"/>
  <c r="AM158" i="1"/>
  <c r="AL162" i="1"/>
  <c r="AM4" i="1"/>
  <c r="AK9" i="1"/>
  <c r="AL11" i="1"/>
  <c r="AM14" i="1"/>
  <c r="AL21" i="1"/>
  <c r="AL26" i="1"/>
  <c r="AK29" i="1"/>
  <c r="AL32" i="1"/>
  <c r="AL41" i="1"/>
  <c r="AL44" i="1"/>
  <c r="AM47" i="1"/>
  <c r="AM53" i="1"/>
  <c r="AK61" i="1"/>
  <c r="AM62" i="1"/>
  <c r="AL70" i="1"/>
  <c r="AK73" i="1"/>
  <c r="AK76" i="1"/>
  <c r="AM77" i="1"/>
  <c r="AL85" i="1"/>
  <c r="AK88" i="1"/>
  <c r="AM91" i="1"/>
  <c r="AM94" i="1"/>
  <c r="AL99" i="1"/>
  <c r="AK103" i="1"/>
  <c r="AM106" i="1"/>
  <c r="AM109" i="1"/>
  <c r="AL114" i="1"/>
  <c r="AK120" i="1"/>
  <c r="AL123" i="1"/>
  <c r="AL127" i="1"/>
  <c r="AK130" i="1"/>
  <c r="AK133" i="1"/>
  <c r="AL134" i="1"/>
  <c r="AK140" i="1"/>
  <c r="AM141" i="1"/>
  <c r="AL146" i="1"/>
  <c r="AK150" i="1"/>
  <c r="AL151" i="1"/>
  <c r="AK155" i="1"/>
  <c r="AM156" i="1"/>
  <c r="AM11" i="1"/>
  <c r="AK18" i="1"/>
  <c r="AM21" i="1"/>
  <c r="AM23" i="1"/>
  <c r="AM26" i="1"/>
  <c r="AK31" i="1"/>
  <c r="AK34" i="1"/>
  <c r="AM38" i="1"/>
  <c r="AM41" i="1"/>
  <c r="AL46" i="1"/>
  <c r="AK49" i="1"/>
  <c r="AK55" i="1"/>
  <c r="AK58" i="1"/>
  <c r="AL61" i="1"/>
  <c r="AK64" i="1"/>
  <c r="AM67" i="1"/>
  <c r="AM70" i="1"/>
  <c r="AK75" i="1"/>
  <c r="AL76" i="1"/>
  <c r="AK79" i="1"/>
  <c r="AM82" i="1"/>
  <c r="AM85" i="1"/>
  <c r="AK90" i="1"/>
  <c r="AK96" i="1"/>
  <c r="AM99" i="1"/>
  <c r="AK105" i="1"/>
  <c r="AK108" i="1"/>
  <c r="AK111" i="1"/>
  <c r="AM114" i="1"/>
  <c r="AL120" i="1"/>
  <c r="AM123" i="1"/>
  <c r="AK126" i="1"/>
  <c r="AM127" i="1"/>
  <c r="AL130" i="1"/>
  <c r="AL133" i="1"/>
  <c r="AM134" i="1"/>
  <c r="AK137" i="1"/>
  <c r="AL140" i="1"/>
  <c r="AK145" i="1"/>
  <c r="AL6" i="1"/>
  <c r="AK13" i="1"/>
  <c r="AL18" i="1"/>
  <c r="AK20" i="1"/>
  <c r="AK25" i="1"/>
  <c r="AM31" i="1"/>
  <c r="AL34" i="1"/>
  <c r="AK37" i="1"/>
  <c r="AK40" i="1"/>
  <c r="AK43" i="1"/>
  <c r="AM46" i="1"/>
  <c r="AL49" i="1"/>
  <c r="AL52" i="1"/>
  <c r="AM55" i="1"/>
  <c r="AK60" i="1"/>
  <c r="AM61" i="1"/>
  <c r="AL64" i="1"/>
  <c r="AL75" i="1"/>
  <c r="AM76" i="1"/>
  <c r="AM79" i="1"/>
  <c r="AK84" i="1"/>
  <c r="AL90" i="1"/>
  <c r="AK93" i="1"/>
  <c r="AL96" i="1"/>
  <c r="AL105" i="1"/>
  <c r="AL108" i="1"/>
  <c r="AM111" i="1"/>
  <c r="AM117" i="1"/>
  <c r="AK125" i="1"/>
  <c r="AL126" i="1"/>
  <c r="AK132" i="1"/>
  <c r="AM133" i="1"/>
  <c r="AM140" i="1"/>
  <c r="AM145" i="1"/>
  <c r="AK165" i="1"/>
  <c r="AL165" i="1"/>
  <c r="AK149" i="1"/>
  <c r="AM151" i="1"/>
  <c r="AK161" i="1"/>
  <c r="AL149" i="1"/>
  <c r="AK154" i="1"/>
  <c r="AL161" i="1"/>
  <c r="AM157" i="1"/>
  <c r="AK164" i="1"/>
  <c r="AL150" i="1"/>
  <c r="AL155" i="1"/>
  <c r="AM150" i="1"/>
  <c r="AM155" i="1"/>
  <c r="AK160" i="1"/>
  <c r="AM162" i="1"/>
  <c r="R183" i="1"/>
  <c r="AD166" i="1" l="1"/>
  <c r="AE168" i="1"/>
  <c r="AE171" i="1"/>
  <c r="AD173" i="1"/>
  <c r="AD168" i="1"/>
  <c r="AE169" i="1"/>
  <c r="AD169" i="1"/>
  <c r="AD170" i="1"/>
  <c r="AE170" i="1"/>
  <c r="AD167" i="1"/>
  <c r="AE167" i="1"/>
  <c r="AD171" i="1"/>
  <c r="AD172" i="1"/>
  <c r="AE174" i="1"/>
  <c r="AD174" i="1"/>
  <c r="AE172" i="1"/>
  <c r="AE173" i="1"/>
  <c r="AE166" i="1"/>
  <c r="AE7" i="1"/>
  <c r="AE30" i="1"/>
  <c r="AE62" i="1"/>
  <c r="AE94" i="1"/>
  <c r="AE33" i="1"/>
  <c r="AD47" i="1"/>
  <c r="AD78" i="1"/>
  <c r="AD92" i="1"/>
  <c r="AE126" i="1"/>
  <c r="AD18" i="1"/>
  <c r="AE85" i="1"/>
  <c r="AD99" i="1"/>
  <c r="AD115" i="1"/>
  <c r="AD131" i="1"/>
  <c r="AD147" i="1"/>
  <c r="AE57" i="1"/>
  <c r="AE96" i="1"/>
  <c r="AD110" i="1"/>
  <c r="AD124" i="1"/>
  <c r="AE143" i="1"/>
  <c r="AE63" i="1"/>
  <c r="AD97" i="1"/>
  <c r="AE133" i="1"/>
  <c r="AD74" i="1"/>
  <c r="AD13" i="1"/>
  <c r="AD43" i="1"/>
  <c r="AE73" i="1"/>
  <c r="AE13" i="1"/>
  <c r="AE88" i="1"/>
  <c r="AE8" i="1"/>
  <c r="AD33" i="1"/>
  <c r="AE48" i="1"/>
  <c r="AE77" i="1"/>
  <c r="AD106" i="1"/>
  <c r="AD120" i="1"/>
  <c r="AE139" i="1"/>
  <c r="AE156" i="1"/>
  <c r="AD51" i="1"/>
  <c r="AD23" i="1"/>
  <c r="AD57" i="1"/>
  <c r="AE141" i="1"/>
  <c r="AE84" i="1"/>
  <c r="AD162" i="1"/>
  <c r="AD95" i="1"/>
  <c r="AE120" i="1"/>
  <c r="AD17" i="1"/>
  <c r="AD61" i="1"/>
  <c r="AD90" i="1"/>
  <c r="AE151" i="1"/>
  <c r="AD96" i="1"/>
  <c r="AD39" i="1"/>
  <c r="AD93" i="1"/>
  <c r="AE89" i="1"/>
  <c r="AE129" i="1"/>
  <c r="AE159" i="1"/>
  <c r="AE55" i="1"/>
  <c r="AE109" i="1"/>
  <c r="AD10" i="1"/>
  <c r="AE128" i="1"/>
  <c r="AD159" i="1"/>
  <c r="AE19" i="1"/>
  <c r="AE42" i="1"/>
  <c r="AE74" i="1"/>
  <c r="AE65" i="1"/>
  <c r="AD79" i="1"/>
  <c r="AE106" i="1"/>
  <c r="AE138" i="1"/>
  <c r="AE161" i="1"/>
  <c r="AE5" i="1"/>
  <c r="AD41" i="1"/>
  <c r="AE111" i="1"/>
  <c r="AE144" i="1"/>
  <c r="AD64" i="1"/>
  <c r="AE101" i="1"/>
  <c r="AE25" i="1"/>
  <c r="AE64" i="1"/>
  <c r="AE75" i="1"/>
  <c r="AD134" i="1"/>
  <c r="AD148" i="1"/>
  <c r="AD157" i="1"/>
  <c r="AE35" i="1"/>
  <c r="AE76" i="1"/>
  <c r="AD146" i="1"/>
  <c r="AD14" i="1"/>
  <c r="AD38" i="1"/>
  <c r="AD108" i="1"/>
  <c r="AD9" i="1"/>
  <c r="AE39" i="1"/>
  <c r="AE49" i="1"/>
  <c r="AE107" i="1"/>
  <c r="AE140" i="1"/>
  <c r="AE158" i="1"/>
  <c r="AD118" i="1"/>
  <c r="AD129" i="1"/>
  <c r="AD19" i="1"/>
  <c r="AD121" i="1"/>
  <c r="AE95" i="1"/>
  <c r="AD152" i="1"/>
  <c r="AE12" i="1"/>
  <c r="AD21" i="1"/>
  <c r="AE51" i="1"/>
  <c r="AE164" i="1"/>
  <c r="AE22" i="1"/>
  <c r="AE54" i="1"/>
  <c r="AE86" i="1"/>
  <c r="AE97" i="1"/>
  <c r="AE118" i="1"/>
  <c r="AE150" i="1"/>
  <c r="AE28" i="1"/>
  <c r="AD73" i="1"/>
  <c r="AD103" i="1"/>
  <c r="AD119" i="1"/>
  <c r="AD135" i="1"/>
  <c r="AE68" i="1"/>
  <c r="AE112" i="1"/>
  <c r="AD133" i="1"/>
  <c r="AD22" i="1"/>
  <c r="AD153" i="1"/>
  <c r="AD76" i="1"/>
  <c r="AD102" i="1"/>
  <c r="AD116" i="1"/>
  <c r="AE135" i="1"/>
  <c r="AD158" i="1"/>
  <c r="AE37" i="1"/>
  <c r="AD87" i="1"/>
  <c r="AD114" i="1"/>
  <c r="AD128" i="1"/>
  <c r="AE147" i="1"/>
  <c r="AE6" i="1"/>
  <c r="AD49" i="1"/>
  <c r="AD82" i="1"/>
  <c r="AD40" i="1"/>
  <c r="AE83" i="1"/>
  <c r="AE108" i="1"/>
  <c r="AD151" i="1"/>
  <c r="AD161" i="1"/>
  <c r="AD137" i="1"/>
  <c r="AE149" i="1"/>
  <c r="AD45" i="1"/>
  <c r="AD132" i="1"/>
  <c r="AD156" i="1"/>
  <c r="AE127" i="1"/>
  <c r="AD109" i="1"/>
  <c r="AE137" i="1"/>
  <c r="AE11" i="1"/>
  <c r="AE34" i="1"/>
  <c r="AE66" i="1"/>
  <c r="AE98" i="1"/>
  <c r="AE17" i="1"/>
  <c r="AD53" i="1"/>
  <c r="AE130" i="1"/>
  <c r="AE60" i="1"/>
  <c r="AD69" i="1"/>
  <c r="AD101" i="1"/>
  <c r="AD25" i="1"/>
  <c r="AD36" i="1"/>
  <c r="AD75" i="1"/>
  <c r="AD122" i="1"/>
  <c r="AD136" i="1"/>
  <c r="AE36" i="1"/>
  <c r="AE103" i="1"/>
  <c r="AE136" i="1"/>
  <c r="AE153" i="1"/>
  <c r="AD26" i="1"/>
  <c r="AD88" i="1"/>
  <c r="AE115" i="1"/>
  <c r="AE148" i="1"/>
  <c r="AD7" i="1"/>
  <c r="AD83" i="1"/>
  <c r="AD117" i="1"/>
  <c r="AD20" i="1"/>
  <c r="AE41" i="1"/>
  <c r="AD84" i="1"/>
  <c r="AE9" i="1"/>
  <c r="AE20" i="1"/>
  <c r="AD94" i="1"/>
  <c r="AE45" i="1"/>
  <c r="AE119" i="1"/>
  <c r="AD130" i="1"/>
  <c r="AD100" i="1"/>
  <c r="AD68" i="1"/>
  <c r="AD24" i="1"/>
  <c r="AD165" i="1"/>
  <c r="AD91" i="1"/>
  <c r="AE46" i="1"/>
  <c r="AE78" i="1"/>
  <c r="AE4" i="1"/>
  <c r="AE40" i="1"/>
  <c r="AD85" i="1"/>
  <c r="AE110" i="1"/>
  <c r="AE142" i="1"/>
  <c r="AE165" i="1"/>
  <c r="AD11" i="1"/>
  <c r="AE47" i="1"/>
  <c r="AE92" i="1"/>
  <c r="AD107" i="1"/>
  <c r="AD123" i="1"/>
  <c r="AD139" i="1"/>
  <c r="AE61" i="1"/>
  <c r="AE152" i="1"/>
  <c r="AE67" i="1"/>
  <c r="AD104" i="1"/>
  <c r="AE123" i="1"/>
  <c r="AE163" i="1"/>
  <c r="AD37" i="1"/>
  <c r="AD70" i="1"/>
  <c r="AE104" i="1"/>
  <c r="AD125" i="1"/>
  <c r="AD6" i="1"/>
  <c r="AD27" i="1"/>
  <c r="AE116" i="1"/>
  <c r="AD8" i="1"/>
  <c r="AE44" i="1"/>
  <c r="AE18" i="1"/>
  <c r="AD141" i="1"/>
  <c r="AE26" i="1"/>
  <c r="AE58" i="1"/>
  <c r="AE90" i="1"/>
  <c r="AD5" i="1"/>
  <c r="AE27" i="1"/>
  <c r="AE72" i="1"/>
  <c r="AE122" i="1"/>
  <c r="AE154" i="1"/>
  <c r="AD12" i="1"/>
  <c r="AD34" i="1"/>
  <c r="AD48" i="1"/>
  <c r="AE79" i="1"/>
  <c r="AD62" i="1"/>
  <c r="AE121" i="1"/>
  <c r="AE69" i="1"/>
  <c r="AE124" i="1"/>
  <c r="AD145" i="1"/>
  <c r="AE29" i="1"/>
  <c r="AD71" i="1"/>
  <c r="AD81" i="1"/>
  <c r="AD164" i="1"/>
  <c r="AE31" i="1"/>
  <c r="AD65" i="1"/>
  <c r="AE80" i="1"/>
  <c r="AD105" i="1"/>
  <c r="AD42" i="1"/>
  <c r="AE14" i="1"/>
  <c r="AD55" i="1"/>
  <c r="AD86" i="1"/>
  <c r="AE117" i="1"/>
  <c r="AE56" i="1"/>
  <c r="AE21" i="1"/>
  <c r="AE132" i="1"/>
  <c r="AE93" i="1"/>
  <c r="AD144" i="1"/>
  <c r="AD140" i="1"/>
  <c r="AD149" i="1"/>
  <c r="AE160" i="1"/>
  <c r="AE15" i="1"/>
  <c r="AE38" i="1"/>
  <c r="AE70" i="1"/>
  <c r="AD28" i="1"/>
  <c r="AE59" i="1"/>
  <c r="AE102" i="1"/>
  <c r="AE134" i="1"/>
  <c r="AE157" i="1"/>
  <c r="AD35" i="1"/>
  <c r="AD66" i="1"/>
  <c r="AD80" i="1"/>
  <c r="AD111" i="1"/>
  <c r="AD127" i="1"/>
  <c r="AD143" i="1"/>
  <c r="AE23" i="1"/>
  <c r="AE52" i="1"/>
  <c r="AD63" i="1"/>
  <c r="AE162" i="1"/>
  <c r="AD58" i="1"/>
  <c r="AD113" i="1"/>
  <c r="AD30" i="1"/>
  <c r="AE145" i="1"/>
  <c r="AD32" i="1"/>
  <c r="AE71" i="1"/>
  <c r="AE81" i="1"/>
  <c r="AD154" i="1"/>
  <c r="AE32" i="1"/>
  <c r="AE43" i="1"/>
  <c r="AE105" i="1"/>
  <c r="AD56" i="1"/>
  <c r="AD89" i="1"/>
  <c r="AD15" i="1"/>
  <c r="AE99" i="1"/>
  <c r="AE16" i="1"/>
  <c r="AD126" i="1"/>
  <c r="AD150" i="1"/>
  <c r="AD54" i="1"/>
  <c r="AD52" i="1"/>
  <c r="AE50" i="1"/>
  <c r="AE82" i="1"/>
  <c r="AE10" i="1"/>
  <c r="AD46" i="1"/>
  <c r="AD60" i="1"/>
  <c r="AE91" i="1"/>
  <c r="AE114" i="1"/>
  <c r="AE146" i="1"/>
  <c r="AE53" i="1"/>
  <c r="AD67" i="1"/>
  <c r="AD98" i="1"/>
  <c r="AE24" i="1"/>
  <c r="AD142" i="1"/>
  <c r="AD163" i="1"/>
  <c r="AD29" i="1"/>
  <c r="AD59" i="1"/>
  <c r="AD31" i="1"/>
  <c r="AE113" i="1"/>
  <c r="AD72" i="1"/>
  <c r="AE125" i="1"/>
  <c r="AD155" i="1"/>
  <c r="AD44" i="1"/>
  <c r="AD77" i="1"/>
  <c r="AE87" i="1"/>
  <c r="AD4" i="1"/>
  <c r="AD138" i="1"/>
  <c r="AD160" i="1"/>
  <c r="AD16" i="1"/>
  <c r="AD50" i="1"/>
  <c r="AD112" i="1"/>
  <c r="AE155" i="1"/>
  <c r="AE100" i="1"/>
  <c r="AE131" i="1"/>
  <c r="S183" i="1" l="1"/>
  <c r="T183" i="1"/>
  <c r="AN172" i="1" l="1"/>
  <c r="AO168" i="1"/>
  <c r="AN168" i="1"/>
  <c r="AN170" i="1"/>
  <c r="AN174" i="1"/>
  <c r="AO172" i="1"/>
  <c r="AN173" i="1"/>
  <c r="AN169" i="1"/>
  <c r="AN171" i="1"/>
  <c r="AN167" i="1"/>
  <c r="AN166" i="1"/>
  <c r="AO167" i="1"/>
  <c r="AO169" i="1"/>
  <c r="AO166" i="1"/>
  <c r="AO174" i="1"/>
  <c r="AO170" i="1"/>
  <c r="AO171" i="1"/>
  <c r="AO173" i="1"/>
  <c r="AI173" i="1"/>
  <c r="AJ166" i="1"/>
  <c r="AI172" i="1"/>
  <c r="AJ171" i="1"/>
  <c r="AJ168" i="1"/>
  <c r="AI174" i="1"/>
  <c r="AI167" i="1"/>
  <c r="AJ167" i="1"/>
  <c r="AJ172" i="1"/>
  <c r="AI166" i="1"/>
  <c r="AI169" i="1"/>
  <c r="AJ174" i="1"/>
  <c r="AJ173" i="1"/>
  <c r="AI171" i="1"/>
  <c r="AJ170" i="1"/>
  <c r="AI170" i="1"/>
  <c r="AI168" i="1"/>
  <c r="AJ169" i="1"/>
  <c r="AN10" i="1"/>
  <c r="AO26" i="1"/>
  <c r="AN65" i="1"/>
  <c r="AO90" i="1"/>
  <c r="AN20" i="1"/>
  <c r="AO25" i="1"/>
  <c r="AO40" i="1"/>
  <c r="AO55" i="1"/>
  <c r="AN84" i="1"/>
  <c r="AO140" i="1"/>
  <c r="AN24" i="1"/>
  <c r="AN39" i="1"/>
  <c r="AN83" i="1"/>
  <c r="AN138" i="1"/>
  <c r="AN145" i="1"/>
  <c r="AN28" i="1"/>
  <c r="AO93" i="1"/>
  <c r="AO8" i="1"/>
  <c r="AN37" i="1"/>
  <c r="AO72" i="1"/>
  <c r="AO87" i="1"/>
  <c r="AN107" i="1"/>
  <c r="AO129" i="1"/>
  <c r="AO15" i="1"/>
  <c r="AO63" i="1"/>
  <c r="AO81" i="1"/>
  <c r="AN104" i="1"/>
  <c r="AO125" i="1"/>
  <c r="AN68" i="1"/>
  <c r="AO92" i="1"/>
  <c r="AN112" i="1"/>
  <c r="AN128" i="1"/>
  <c r="AN115" i="1"/>
  <c r="AN32" i="1"/>
  <c r="AN53" i="1"/>
  <c r="AO88" i="1"/>
  <c r="AN106" i="1"/>
  <c r="AO142" i="1"/>
  <c r="AN11" i="1"/>
  <c r="AO91" i="1"/>
  <c r="AN134" i="1"/>
  <c r="AO158" i="1"/>
  <c r="AO145" i="1"/>
  <c r="AO101" i="1"/>
  <c r="AN135" i="1"/>
  <c r="AO56" i="1"/>
  <c r="AN91" i="1"/>
  <c r="AN146" i="1"/>
  <c r="AO29" i="1"/>
  <c r="AO77" i="1"/>
  <c r="AO146" i="1"/>
  <c r="AO7" i="1"/>
  <c r="AO86" i="1"/>
  <c r="AN161" i="1"/>
  <c r="AN67" i="1"/>
  <c r="AO141" i="1"/>
  <c r="AN114" i="1"/>
  <c r="AO11" i="1"/>
  <c r="AN41" i="1"/>
  <c r="AO66" i="1"/>
  <c r="AN105" i="1"/>
  <c r="AO21" i="1"/>
  <c r="AO70" i="1"/>
  <c r="AO85" i="1"/>
  <c r="AO99" i="1"/>
  <c r="AN155" i="1"/>
  <c r="AO20" i="1"/>
  <c r="AN54" i="1"/>
  <c r="AN69" i="1"/>
  <c r="AO84" i="1"/>
  <c r="AN98" i="1"/>
  <c r="AO113" i="1"/>
  <c r="AO139" i="1"/>
  <c r="AN31" i="1"/>
  <c r="AN96" i="1"/>
  <c r="AN117" i="1"/>
  <c r="AO31" i="1"/>
  <c r="AN52" i="1"/>
  <c r="AN75" i="1"/>
  <c r="AN22" i="1"/>
  <c r="AN110" i="1"/>
  <c r="AO17" i="1"/>
  <c r="AO48" i="1"/>
  <c r="AO107" i="1"/>
  <c r="AO144" i="1"/>
  <c r="AO164" i="1"/>
  <c r="AN19" i="1"/>
  <c r="AN27" i="1"/>
  <c r="AN71" i="1"/>
  <c r="AN35" i="1"/>
  <c r="AO80" i="1"/>
  <c r="AN100" i="1"/>
  <c r="AO118" i="1"/>
  <c r="AO147" i="1"/>
  <c r="AO73" i="1"/>
  <c r="AN26" i="1"/>
  <c r="AO41" i="1"/>
  <c r="AN58" i="1"/>
  <c r="AN120" i="1"/>
  <c r="AN137" i="1"/>
  <c r="AN158" i="1"/>
  <c r="AO152" i="1"/>
  <c r="AN133" i="1"/>
  <c r="AO75" i="1"/>
  <c r="AN132" i="1"/>
  <c r="AO33" i="1"/>
  <c r="AN66" i="1"/>
  <c r="AO65" i="1"/>
  <c r="AN80" i="1"/>
  <c r="AO138" i="1"/>
  <c r="AO53" i="1"/>
  <c r="AO42" i="1"/>
  <c r="AN81" i="1"/>
  <c r="AO106" i="1"/>
  <c r="AN17" i="1"/>
  <c r="AN59" i="1"/>
  <c r="AN131" i="1"/>
  <c r="AO156" i="1"/>
  <c r="AN6" i="1"/>
  <c r="AN55" i="1"/>
  <c r="AN76" i="1"/>
  <c r="AO76" i="1"/>
  <c r="AO96" i="1"/>
  <c r="AO111" i="1"/>
  <c r="AN126" i="1"/>
  <c r="AN165" i="1"/>
  <c r="AN60" i="1"/>
  <c r="AO149" i="1"/>
  <c r="AO116" i="1"/>
  <c r="AO68" i="1"/>
  <c r="AO121" i="1"/>
  <c r="AN99" i="1"/>
  <c r="AN47" i="1"/>
  <c r="AN157" i="1"/>
  <c r="AN57" i="1"/>
  <c r="AO82" i="1"/>
  <c r="AN121" i="1"/>
  <c r="AO18" i="1"/>
  <c r="AN30" i="1"/>
  <c r="AN45" i="1"/>
  <c r="AO60" i="1"/>
  <c r="AN74" i="1"/>
  <c r="AO89" i="1"/>
  <c r="AO104" i="1"/>
  <c r="AO119" i="1"/>
  <c r="AO132" i="1"/>
  <c r="AN162" i="1"/>
  <c r="AO9" i="1"/>
  <c r="AN44" i="1"/>
  <c r="AN88" i="1"/>
  <c r="AN103" i="1"/>
  <c r="AN130" i="1"/>
  <c r="AO6" i="1"/>
  <c r="AO120" i="1"/>
  <c r="AO134" i="1"/>
  <c r="AN150" i="1"/>
  <c r="AN129" i="1"/>
  <c r="AN15" i="1"/>
  <c r="AO28" i="1"/>
  <c r="AN48" i="1"/>
  <c r="AN63" i="1"/>
  <c r="AN78" i="1"/>
  <c r="AN95" i="1"/>
  <c r="AN136" i="1"/>
  <c r="AN51" i="1"/>
  <c r="AO110" i="1"/>
  <c r="AN148" i="1"/>
  <c r="AO51" i="1"/>
  <c r="AO103" i="1"/>
  <c r="AN141" i="1"/>
  <c r="AN33" i="1"/>
  <c r="AO58" i="1"/>
  <c r="AN97" i="1"/>
  <c r="AO122" i="1"/>
  <c r="AN147" i="1"/>
  <c r="AO163" i="1"/>
  <c r="AO30" i="1"/>
  <c r="AO45" i="1"/>
  <c r="AO59" i="1"/>
  <c r="AN118" i="1"/>
  <c r="AO131" i="1"/>
  <c r="AO38" i="1"/>
  <c r="AN61" i="1"/>
  <c r="AO137" i="1"/>
  <c r="AO151" i="1"/>
  <c r="AN8" i="1"/>
  <c r="AN40" i="1"/>
  <c r="AO61" i="1"/>
  <c r="AN149" i="1"/>
  <c r="AN119" i="1"/>
  <c r="AO154" i="1"/>
  <c r="AO160" i="1"/>
  <c r="AN36" i="1"/>
  <c r="AO54" i="1"/>
  <c r="AN92" i="1"/>
  <c r="AO136" i="1"/>
  <c r="AO36" i="1"/>
  <c r="AO83" i="1"/>
  <c r="AO153" i="1"/>
  <c r="AN152" i="1"/>
  <c r="AN4" i="1"/>
  <c r="AO44" i="1"/>
  <c r="AN77" i="1"/>
  <c r="AO115" i="1"/>
  <c r="AO135" i="1"/>
  <c r="AN21" i="1"/>
  <c r="AO32" i="1"/>
  <c r="AO47" i="1"/>
  <c r="AO62" i="1"/>
  <c r="AN82" i="1"/>
  <c r="AN127" i="1"/>
  <c r="AN151" i="1"/>
  <c r="AN85" i="1"/>
  <c r="AN38" i="1"/>
  <c r="AN18" i="1"/>
  <c r="AO34" i="1"/>
  <c r="AN73" i="1"/>
  <c r="AO98" i="1"/>
  <c r="AN9" i="1"/>
  <c r="AO14" i="1"/>
  <c r="AN64" i="1"/>
  <c r="AN79" i="1"/>
  <c r="AN123" i="1"/>
  <c r="AO148" i="1"/>
  <c r="AO108" i="1"/>
  <c r="AO43" i="1"/>
  <c r="AN87" i="1"/>
  <c r="AN102" i="1"/>
  <c r="AO117" i="1"/>
  <c r="AO133" i="1"/>
  <c r="AO150" i="1"/>
  <c r="AN5" i="1"/>
  <c r="AO37" i="1"/>
  <c r="AO95" i="1"/>
  <c r="AN116" i="1"/>
  <c r="AN153" i="1"/>
  <c r="AO5" i="1"/>
  <c r="AO39" i="1"/>
  <c r="AN101" i="1"/>
  <c r="AO159" i="1"/>
  <c r="AN50" i="1"/>
  <c r="AO71" i="1"/>
  <c r="AN62" i="1"/>
  <c r="AO100" i="1"/>
  <c r="AO130" i="1"/>
  <c r="AO162" i="1"/>
  <c r="AN156" i="1"/>
  <c r="AO157" i="1"/>
  <c r="AO4" i="1"/>
  <c r="AO19" i="1"/>
  <c r="AN49" i="1"/>
  <c r="AO74" i="1"/>
  <c r="AN113" i="1"/>
  <c r="AO10" i="1"/>
  <c r="AO35" i="1"/>
  <c r="AN94" i="1"/>
  <c r="AN109" i="1"/>
  <c r="AO124" i="1"/>
  <c r="AN13" i="1"/>
  <c r="AN34" i="1"/>
  <c r="AO49" i="1"/>
  <c r="AO64" i="1"/>
  <c r="AO79" i="1"/>
  <c r="AN108" i="1"/>
  <c r="AO23" i="1"/>
  <c r="AN43" i="1"/>
  <c r="AO67" i="1"/>
  <c r="AN140" i="1"/>
  <c r="AO155" i="1"/>
  <c r="AO161" i="1"/>
  <c r="AO13" i="1"/>
  <c r="AO52" i="1"/>
  <c r="AO69" i="1"/>
  <c r="AO102" i="1"/>
  <c r="AN125" i="1"/>
  <c r="AN164" i="1"/>
  <c r="AO22" i="1"/>
  <c r="AO57" i="1"/>
  <c r="AO78" i="1"/>
  <c r="AN159" i="1"/>
  <c r="AN7" i="1"/>
  <c r="AN86" i="1"/>
  <c r="AO27" i="1"/>
  <c r="AO112" i="1"/>
  <c r="AO128" i="1"/>
  <c r="AN142" i="1"/>
  <c r="AN14" i="1"/>
  <c r="AN29" i="1"/>
  <c r="AN25" i="1"/>
  <c r="AO50" i="1"/>
  <c r="AN89" i="1"/>
  <c r="AO114" i="1"/>
  <c r="AN139" i="1"/>
  <c r="AN16" i="1"/>
  <c r="AO94" i="1"/>
  <c r="AO109" i="1"/>
  <c r="AO123" i="1"/>
  <c r="AN46" i="1"/>
  <c r="AN93" i="1"/>
  <c r="AN111" i="1"/>
  <c r="AO127" i="1"/>
  <c r="AO46" i="1"/>
  <c r="AN72" i="1"/>
  <c r="AN90" i="1"/>
  <c r="AO105" i="1"/>
  <c r="AN122" i="1"/>
  <c r="AN154" i="1"/>
  <c r="AN160" i="1"/>
  <c r="AO126" i="1"/>
  <c r="AN144" i="1"/>
  <c r="AO165" i="1"/>
  <c r="AN12" i="1"/>
  <c r="AO12" i="1"/>
  <c r="AO24" i="1"/>
  <c r="AN42" i="1"/>
  <c r="AN124" i="1"/>
  <c r="AN143" i="1"/>
  <c r="AN163" i="1"/>
  <c r="AN56" i="1"/>
  <c r="AO97" i="1"/>
  <c r="AO143" i="1"/>
  <c r="AO16" i="1"/>
  <c r="AN23" i="1"/>
  <c r="AN70" i="1"/>
  <c r="AI21" i="1"/>
  <c r="AI33" i="1"/>
  <c r="AI76" i="1"/>
  <c r="AJ109" i="1"/>
  <c r="AI123" i="1"/>
  <c r="AJ44" i="1"/>
  <c r="AJ57" i="1"/>
  <c r="AI96" i="1"/>
  <c r="AJ48" i="1"/>
  <c r="AJ128" i="1"/>
  <c r="AJ88" i="1"/>
  <c r="AI126" i="1"/>
  <c r="AJ165" i="1"/>
  <c r="AI11" i="1"/>
  <c r="AI34" i="1"/>
  <c r="AI50" i="1"/>
  <c r="AI66" i="1"/>
  <c r="AI82" i="1"/>
  <c r="AI99" i="1"/>
  <c r="AJ134" i="1"/>
  <c r="AJ58" i="1"/>
  <c r="AI78" i="1"/>
  <c r="AI116" i="1"/>
  <c r="AJ137" i="1"/>
  <c r="AI151" i="1"/>
  <c r="AJ54" i="1"/>
  <c r="AI113" i="1"/>
  <c r="AI132" i="1"/>
  <c r="AI16" i="1"/>
  <c r="AI39" i="1"/>
  <c r="AI71" i="1"/>
  <c r="AJ117" i="1"/>
  <c r="AJ135" i="1"/>
  <c r="AI149" i="1"/>
  <c r="AJ31" i="1"/>
  <c r="AI51" i="1"/>
  <c r="AI144" i="1"/>
  <c r="AJ4" i="1"/>
  <c r="AJ20" i="1"/>
  <c r="AJ27" i="1"/>
  <c r="AJ43" i="1"/>
  <c r="AJ59" i="1"/>
  <c r="AJ75" i="1"/>
  <c r="AI108" i="1"/>
  <c r="AI141" i="1"/>
  <c r="AI163" i="1"/>
  <c r="AI136" i="1"/>
  <c r="AJ14" i="1"/>
  <c r="AJ37" i="1"/>
  <c r="AJ53" i="1"/>
  <c r="AJ85" i="1"/>
  <c r="AJ102" i="1"/>
  <c r="AJ122" i="1"/>
  <c r="AI156" i="1"/>
  <c r="AJ82" i="1"/>
  <c r="AJ99" i="1"/>
  <c r="AJ78" i="1"/>
  <c r="AI117" i="1"/>
  <c r="AI158" i="1"/>
  <c r="AJ55" i="1"/>
  <c r="AI75" i="1"/>
  <c r="AJ94" i="1"/>
  <c r="AJ133" i="1"/>
  <c r="AI160" i="1"/>
  <c r="AI60" i="1"/>
  <c r="AI155" i="1"/>
  <c r="AJ5" i="1"/>
  <c r="AJ73" i="1"/>
  <c r="AJ32" i="1"/>
  <c r="AI150" i="1"/>
  <c r="AI157" i="1"/>
  <c r="AI92" i="1"/>
  <c r="AJ147" i="1"/>
  <c r="AI7" i="1"/>
  <c r="AI62" i="1"/>
  <c r="AJ156" i="1"/>
  <c r="AJ38" i="1"/>
  <c r="AJ103" i="1"/>
  <c r="AI79" i="1"/>
  <c r="AJ120" i="1"/>
  <c r="AI138" i="1"/>
  <c r="AJ79" i="1"/>
  <c r="AJ97" i="1"/>
  <c r="AJ161" i="1"/>
  <c r="AJ126" i="1"/>
  <c r="AI22" i="1"/>
  <c r="AJ66" i="1"/>
  <c r="AJ7" i="1"/>
  <c r="AJ39" i="1"/>
  <c r="AI80" i="1"/>
  <c r="AI152" i="1"/>
  <c r="AJ163" i="1"/>
  <c r="AI63" i="1"/>
  <c r="AI67" i="1"/>
  <c r="AJ104" i="1"/>
  <c r="AI161" i="1"/>
  <c r="AJ127" i="1"/>
  <c r="AI36" i="1"/>
  <c r="AI57" i="1"/>
  <c r="AJ125" i="1"/>
  <c r="AI139" i="1"/>
  <c r="AJ162" i="1"/>
  <c r="AJ33" i="1"/>
  <c r="AJ84" i="1"/>
  <c r="AJ98" i="1"/>
  <c r="AI112" i="1"/>
  <c r="AJ17" i="1"/>
  <c r="AJ72" i="1"/>
  <c r="AJ111" i="1"/>
  <c r="AI147" i="1"/>
  <c r="AI6" i="1"/>
  <c r="AI29" i="1"/>
  <c r="AI61" i="1"/>
  <c r="AJ112" i="1"/>
  <c r="AJ69" i="1"/>
  <c r="AI38" i="1"/>
  <c r="AJ151" i="1"/>
  <c r="AI100" i="1"/>
  <c r="AI20" i="1"/>
  <c r="AJ130" i="1"/>
  <c r="AI111" i="1"/>
  <c r="AI131" i="1"/>
  <c r="AJ42" i="1"/>
  <c r="AI140" i="1"/>
  <c r="AI135" i="1"/>
  <c r="AJ154" i="1"/>
  <c r="AI35" i="1"/>
  <c r="AJ149" i="1"/>
  <c r="AI159" i="1"/>
  <c r="AI103" i="1"/>
  <c r="AI154" i="1"/>
  <c r="AI4" i="1"/>
  <c r="AI97" i="1"/>
  <c r="AI32" i="1"/>
  <c r="AI64" i="1"/>
  <c r="AI118" i="1"/>
  <c r="AI31" i="1"/>
  <c r="AI40" i="1"/>
  <c r="AI128" i="1"/>
  <c r="AI5" i="1"/>
  <c r="AI81" i="1"/>
  <c r="AI98" i="1"/>
  <c r="AJ141" i="1"/>
  <c r="AJ18" i="1"/>
  <c r="AJ60" i="1"/>
  <c r="AJ114" i="1"/>
  <c r="AI137" i="1"/>
  <c r="AI120" i="1"/>
  <c r="AI47" i="1"/>
  <c r="AI133" i="1"/>
  <c r="AI48" i="1"/>
  <c r="AI164" i="1"/>
  <c r="AJ159" i="1"/>
  <c r="AJ152" i="1"/>
  <c r="AI17" i="1"/>
  <c r="AI41" i="1"/>
  <c r="AI84" i="1"/>
  <c r="AJ100" i="1"/>
  <c r="AI114" i="1"/>
  <c r="AJ164" i="1"/>
  <c r="AJ36" i="1"/>
  <c r="AJ49" i="1"/>
  <c r="AJ56" i="1"/>
  <c r="AI115" i="1"/>
  <c r="AI14" i="1"/>
  <c r="AI37" i="1"/>
  <c r="AI69" i="1"/>
  <c r="AI95" i="1"/>
  <c r="AJ115" i="1"/>
  <c r="AI134" i="1"/>
  <c r="AJ11" i="1"/>
  <c r="AI86" i="1"/>
  <c r="AJ62" i="1"/>
  <c r="AI59" i="1"/>
  <c r="AI9" i="1"/>
  <c r="AJ144" i="1"/>
  <c r="AI8" i="1"/>
  <c r="AJ71" i="1"/>
  <c r="AI56" i="1"/>
  <c r="AI10" i="1"/>
  <c r="AI44" i="1"/>
  <c r="AI65" i="1"/>
  <c r="AJ116" i="1"/>
  <c r="AI130" i="1"/>
  <c r="AJ21" i="1"/>
  <c r="AJ25" i="1"/>
  <c r="AJ76" i="1"/>
  <c r="AI89" i="1"/>
  <c r="AJ80" i="1"/>
  <c r="AJ118" i="1"/>
  <c r="AJ136" i="1"/>
  <c r="AJ155" i="1"/>
  <c r="AI162" i="1"/>
  <c r="AJ150" i="1"/>
  <c r="AJ157" i="1"/>
  <c r="AI19" i="1"/>
  <c r="AI26" i="1"/>
  <c r="AI42" i="1"/>
  <c r="AI58" i="1"/>
  <c r="AI74" i="1"/>
  <c r="AJ92" i="1"/>
  <c r="AI145" i="1"/>
  <c r="AJ26" i="1"/>
  <c r="AI46" i="1"/>
  <c r="AJ89" i="1"/>
  <c r="AI106" i="1"/>
  <c r="AJ145" i="1"/>
  <c r="AJ22" i="1"/>
  <c r="AJ86" i="1"/>
  <c r="AJ106" i="1"/>
  <c r="AJ140" i="1"/>
  <c r="AI23" i="1"/>
  <c r="AI55" i="1"/>
  <c r="AI87" i="1"/>
  <c r="AI124" i="1"/>
  <c r="AJ143" i="1"/>
  <c r="AJ8" i="1"/>
  <c r="AJ63" i="1"/>
  <c r="AI83" i="1"/>
  <c r="AI101" i="1"/>
  <c r="AJ12" i="1"/>
  <c r="AJ35" i="1"/>
  <c r="AJ51" i="1"/>
  <c r="AJ67" i="1"/>
  <c r="AJ83" i="1"/>
  <c r="AJ101" i="1"/>
  <c r="AJ121" i="1"/>
  <c r="AJ138" i="1"/>
  <c r="AI143" i="1"/>
  <c r="AJ16" i="1"/>
  <c r="AI13" i="1"/>
  <c r="AI25" i="1"/>
  <c r="AI68" i="1"/>
  <c r="AJ132" i="1"/>
  <c r="AI146" i="1"/>
  <c r="AJ158" i="1"/>
  <c r="AJ10" i="1"/>
  <c r="AJ52" i="1"/>
  <c r="AJ65" i="1"/>
  <c r="AJ91" i="1"/>
  <c r="AI105" i="1"/>
  <c r="AJ40" i="1"/>
  <c r="AI45" i="1"/>
  <c r="AI77" i="1"/>
  <c r="AI102" i="1"/>
  <c r="AI119" i="1"/>
  <c r="AJ139" i="1"/>
  <c r="AJ6" i="1"/>
  <c r="AJ29" i="1"/>
  <c r="AJ45" i="1"/>
  <c r="AJ61" i="1"/>
  <c r="AJ77" i="1"/>
  <c r="AI15" i="1"/>
  <c r="AJ50" i="1"/>
  <c r="AI70" i="1"/>
  <c r="AI109" i="1"/>
  <c r="AI129" i="1"/>
  <c r="AJ46" i="1"/>
  <c r="AI90" i="1"/>
  <c r="AI127" i="1"/>
  <c r="AJ23" i="1"/>
  <c r="AI43" i="1"/>
  <c r="AJ87" i="1"/>
  <c r="AI104" i="1"/>
  <c r="AJ124" i="1"/>
  <c r="AJ113" i="1"/>
  <c r="AJ47" i="1"/>
  <c r="AI27" i="1"/>
  <c r="AI24" i="1"/>
  <c r="AI28" i="1"/>
  <c r="AI49" i="1"/>
  <c r="AI91" i="1"/>
  <c r="AJ148" i="1"/>
  <c r="AJ28" i="1"/>
  <c r="AJ41" i="1"/>
  <c r="AJ107" i="1"/>
  <c r="AI121" i="1"/>
  <c r="AJ9" i="1"/>
  <c r="AJ64" i="1"/>
  <c r="AI165" i="1"/>
  <c r="AJ105" i="1"/>
  <c r="AI122" i="1"/>
  <c r="AI153" i="1"/>
  <c r="AJ95" i="1"/>
  <c r="AJ131" i="1"/>
  <c r="AJ19" i="1"/>
  <c r="AI30" i="1"/>
  <c r="AJ74" i="1"/>
  <c r="AI110" i="1"/>
  <c r="AI148" i="1"/>
  <c r="AJ15" i="1"/>
  <c r="AJ70" i="1"/>
  <c r="AJ110" i="1"/>
  <c r="AJ129" i="1"/>
  <c r="AI93" i="1"/>
  <c r="AJ146" i="1"/>
  <c r="AI12" i="1"/>
  <c r="AI18" i="1"/>
  <c r="AI52" i="1"/>
  <c r="AI73" i="1"/>
  <c r="AJ93" i="1"/>
  <c r="AI107" i="1"/>
  <c r="AJ160" i="1"/>
  <c r="AJ13" i="1"/>
  <c r="AJ68" i="1"/>
  <c r="AJ81" i="1"/>
  <c r="AJ123" i="1"/>
  <c r="AJ24" i="1"/>
  <c r="AI88" i="1"/>
  <c r="AJ108" i="1"/>
  <c r="AI142" i="1"/>
  <c r="AI53" i="1"/>
  <c r="AI85" i="1"/>
  <c r="AI125" i="1"/>
  <c r="AJ142" i="1"/>
  <c r="AJ119" i="1"/>
  <c r="AJ153" i="1"/>
  <c r="AJ34" i="1"/>
  <c r="AI54" i="1"/>
  <c r="AJ96" i="1"/>
  <c r="AJ30" i="1"/>
  <c r="AI94" i="1"/>
  <c r="AJ90" i="1"/>
  <c r="AI7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<sst xmlns="http://schemas.openxmlformats.org/spreadsheetml/2006/main" count="755" uniqueCount="156">
  <si>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</si>
  <si>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</si>
  <si>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</si>
  <si>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</si>
  <si>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</si>
  <si>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</si>
  <si>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</si>
  <si>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</si>
  <si>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</si>
  <si>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</si>
  <si>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</si>
  <si>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</si>
  <si>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</si>
  <si>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</si>
  <si>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CN</t>
  </si>
  <si>
    <t>CVO</t>
  </si>
  <si>
    <t>IA</t>
  </si>
  <si>
    <t>IL</t>
  </si>
  <si>
    <t>KY</t>
  </si>
  <si>
    <t xml:space="preserve">LA </t>
  </si>
  <si>
    <t>MO</t>
  </si>
  <si>
    <t>MT</t>
  </si>
  <si>
    <t>%</t>
  </si>
  <si>
    <t>Median</t>
  </si>
  <si>
    <t>Name</t>
  </si>
  <si>
    <t>USACE</t>
  </si>
  <si>
    <t>Terry Heinert</t>
  </si>
  <si>
    <t xml:space="preserve">Participating Laboratories 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</si>
  <si>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</si>
  <si>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</si>
  <si>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</si>
  <si>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</si>
  <si>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</si>
  <si>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</si>
  <si>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</si>
  <si>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</si>
  <si>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DHHS</t>
  </si>
  <si>
    <t>Sample ID</t>
  </si>
  <si>
    <t>Net Weight (g)</t>
  </si>
  <si>
    <t>Water</t>
  </si>
  <si>
    <t>Volume (mL)</t>
  </si>
  <si>
    <t>% Difference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</si>
  <si>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</si>
  <si>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</si>
  <si>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</si>
  <si>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</si>
  <si>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</si>
  <si>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</si>
  <si>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</si>
  <si>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</si>
  <si>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</si>
  <si>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</si>
  <si>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</si>
  <si>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</si>
  <si>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</si>
  <si>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</si>
  <si>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</si>
  <si>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19-USGS</t>
  </si>
  <si>
    <t>20-USGS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</si>
  <si>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</si>
  <si>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</si>
  <si>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</si>
  <si>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</si>
  <si>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</si>
  <si>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</si>
  <si>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</si>
  <si>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UWSP - Environmental Task Force Laboratory (UWSP)</t>
  </si>
  <si>
    <t>Wisconsin State Lab of Hygiene (WSLH)</t>
  </si>
  <si>
    <t>Virginia Divison of Consolidated Laboratory Services (VDCLS)</t>
  </si>
  <si>
    <t>US ACE - Coastal and Hydraulics Laboratory (USACE)</t>
  </si>
  <si>
    <t>HRCEL</t>
  </si>
  <si>
    <t>Humboldt Redwood Company Environmental Lab (HRCEL)</t>
  </si>
  <si>
    <t>Target Fines</t>
  </si>
  <si>
    <t>Weight (mg)</t>
  </si>
  <si>
    <t>Target</t>
  </si>
  <si>
    <t>Target Sand</t>
  </si>
  <si>
    <t>SSC (mg/L)</t>
  </si>
  <si>
    <t>0.125-0.250 mm</t>
  </si>
  <si>
    <t>Cascades Volcano Observatory (CVO)</t>
  </si>
  <si>
    <t>Iowa Water Science Center (IA)</t>
  </si>
  <si>
    <t>Kentucky Water Science Center (KY)</t>
  </si>
  <si>
    <t>Missouri Water Science Center (MO)</t>
  </si>
  <si>
    <t>Grand Canyon Monitoring and Research Center (GCMRC)</t>
  </si>
  <si>
    <t>Montana Water Science Center (MT)</t>
  </si>
  <si>
    <t>Louisiana Water Science Center (LA)</t>
  </si>
  <si>
    <t>California Water Science Center (CA)</t>
  </si>
  <si>
    <t>SRWQL</t>
  </si>
  <si>
    <t>Spraugue River Water Quality Laboratory (SRWQL)</t>
  </si>
  <si>
    <t>Nebraska Public Health Environmental Laboratory (DHHS)</t>
  </si>
  <si>
    <t>Comments</t>
  </si>
  <si>
    <t>Target Sed</t>
  </si>
  <si>
    <t>Analyst</t>
  </si>
  <si>
    <t>Illinois State Water Survey (IL)</t>
  </si>
  <si>
    <t>Kimberly Attig</t>
  </si>
  <si>
    <t>13-Other</t>
  </si>
  <si>
    <t>16-Other</t>
  </si>
  <si>
    <t>23-Other</t>
  </si>
  <si>
    <t>28-Other</t>
  </si>
  <si>
    <t>29-Other</t>
  </si>
  <si>
    <t>30-Other</t>
  </si>
  <si>
    <t>31-Other</t>
  </si>
  <si>
    <t>34-Other</t>
  </si>
  <si>
    <t>36-Other</t>
  </si>
  <si>
    <t>Contract/Volunteer Laboratories</t>
  </si>
  <si>
    <t>Thomas Kirklin</t>
  </si>
  <si>
    <t>Keith Lackey</t>
  </si>
  <si>
    <t>Elizabeth Steen</t>
  </si>
  <si>
    <t>Arizona Test Dust</t>
  </si>
  <si>
    <t>&lt;0.063 mm</t>
  </si>
  <si>
    <t>LA</t>
  </si>
  <si>
    <t>NM</t>
  </si>
  <si>
    <t>12-USGS</t>
  </si>
  <si>
    <t>Volume (L)</t>
  </si>
  <si>
    <t>New Mexico Water Science Center (NM)</t>
  </si>
  <si>
    <t>% Sand</t>
  </si>
  <si>
    <t>City of Ithaca Water Treatment Plant (NY)</t>
  </si>
  <si>
    <t>NY</t>
  </si>
  <si>
    <t>21-Other</t>
  </si>
  <si>
    <t>* 10 mg is the smallest mass I am confident in transferring to bottle</t>
  </si>
  <si>
    <t>Corey Alden</t>
  </si>
  <si>
    <t>Sierra Keller</t>
  </si>
  <si>
    <t>Taylor Roe</t>
  </si>
  <si>
    <t>Sharron Mulready</t>
  </si>
  <si>
    <t>HRL</t>
  </si>
  <si>
    <t>Patrick Watanabe</t>
  </si>
  <si>
    <t>Ben Michels</t>
  </si>
  <si>
    <t>&lt; 0.002 mm</t>
  </si>
  <si>
    <t>&lt; 0.004 mm</t>
  </si>
  <si>
    <t>&lt; 0.008 mm</t>
  </si>
  <si>
    <t>&lt; 0.016 mm</t>
  </si>
  <si>
    <t>&lt; 0.031 mm</t>
  </si>
  <si>
    <t>Lyndsey Bennett</t>
  </si>
  <si>
    <t>41-USGS</t>
  </si>
  <si>
    <t>Number of Labs: 19</t>
  </si>
  <si>
    <t>Hydrologic Research Laboratory (HRL)</t>
  </si>
  <si>
    <t>Suzanne Polzkill</t>
  </si>
  <si>
    <t>Roxy Johnston</t>
  </si>
  <si>
    <t>S. Klosterman</t>
  </si>
  <si>
    <t>Method</t>
  </si>
  <si>
    <t>Marlon Johnson</t>
  </si>
  <si>
    <t>Morgan Gifford</t>
  </si>
  <si>
    <t>Sample Specifications for SLQA Study 2-2020</t>
  </si>
  <si>
    <t>(conducted Oct/Nov 2020)</t>
  </si>
  <si>
    <t>Participating Laboratories - Study 2, 2020</t>
  </si>
  <si>
    <t>Pipette</t>
  </si>
  <si>
    <t>some leakage</t>
  </si>
  <si>
    <t>Anthony Plourde</t>
  </si>
  <si>
    <t>shipping bags were wet</t>
  </si>
  <si>
    <t>M. Spring</t>
  </si>
  <si>
    <t>Duncan</t>
  </si>
  <si>
    <t>SediGraph</t>
  </si>
  <si>
    <t>FW</t>
  </si>
  <si>
    <t>Stephen Low</t>
  </si>
  <si>
    <t>Laser Diffraction</t>
  </si>
  <si>
    <t>Julie Nason</t>
  </si>
  <si>
    <t>loss of sediment during shipping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</si>
</sst>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 Unicode MS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10"/>
      <color rgb="FF222222"/>
      <name val="Arial"/>
      <family val="2"/>
    </font>
    <font>
      <sz val="9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1" fillId="0" borderId="0"/>
    <xf numFmtId="0" fontId="2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9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65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0" borderId="0" xfId="0" applyFont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Fill="1" applyBorder="1" applyAlignment="1"/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/>
    <xf numFmtId="0" fontId="16" fillId="0" borderId="0" xfId="0" applyFont="1" applyFill="1"/>
    <xf numFmtId="0" fontId="14" fillId="0" borderId="0" xfId="0" applyFont="1" applyFill="1" applyBorder="1"/>
    <xf numFmtId="2" fontId="14" fillId="0" borderId="0" xfId="0" applyNumberFormat="1" applyFont="1" applyBorder="1" applyAlignment="1">
      <alignment horizontal="center"/>
    </xf>
    <xf numFmtId="0" fontId="17" fillId="0" borderId="0" xfId="0" applyFont="1"/>
    <xf numFmtId="1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1" fontId="18" fillId="0" borderId="0" xfId="0" applyNumberFormat="1" applyFont="1" applyBorder="1" applyAlignment="1">
      <alignment horizontal="center"/>
    </xf>
    <xf numFmtId="0" fontId="19" fillId="0" borderId="0" xfId="0" applyFont="1"/>
    <xf numFmtId="1" fontId="12" fillId="0" borderId="0" xfId="0" applyNumberFormat="1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right"/>
    </xf>
    <xf numFmtId="2" fontId="1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2" fillId="3" borderId="0" xfId="0" applyFont="1" applyFill="1" applyBorder="1" applyAlignment="1">
      <alignment horizontal="center"/>
    </xf>
    <xf numFmtId="0" fontId="12" fillId="4" borderId="0" xfId="0" applyNumberFormat="1" applyFont="1" applyFill="1" applyBorder="1" applyAlignment="1">
      <alignment horizontal="center"/>
    </xf>
    <xf numFmtId="2" fontId="12" fillId="3" borderId="0" xfId="0" applyNumberFormat="1" applyFont="1" applyFill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0" fontId="12" fillId="4" borderId="5" xfId="0" applyNumberFormat="1" applyFont="1" applyFill="1" applyBorder="1" applyAlignment="1">
      <alignment horizontal="center"/>
    </xf>
    <xf numFmtId="0" fontId="15" fillId="0" borderId="0" xfId="0" applyFont="1"/>
    <xf numFmtId="0" fontId="14" fillId="0" borderId="0" xfId="2" applyFont="1"/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11" xfId="1" applyFont="1" applyBorder="1" applyAlignment="1">
      <alignment horizontal="center"/>
    </xf>
    <xf numFmtId="0" fontId="19" fillId="0" borderId="0" xfId="1" applyFont="1" applyFill="1"/>
    <xf numFmtId="0" fontId="14" fillId="0" borderId="0" xfId="1" applyFont="1" applyFill="1"/>
    <xf numFmtId="0" fontId="14" fillId="0" borderId="0" xfId="1" applyFont="1"/>
    <xf numFmtId="0" fontId="14" fillId="0" borderId="0" xfId="1" applyFont="1" applyAlignment="1">
      <alignment horizontal="left"/>
    </xf>
    <xf numFmtId="0" fontId="14" fillId="0" borderId="0" xfId="1" applyFont="1" applyBorder="1" applyAlignment="1">
      <alignment horizontal="center"/>
    </xf>
    <xf numFmtId="0" fontId="14" fillId="0" borderId="0" xfId="2" quotePrefix="1" applyFont="1" applyBorder="1" applyAlignment="1">
      <alignment horizontal="left"/>
    </xf>
    <xf numFmtId="0" fontId="13" fillId="0" borderId="0" xfId="2" applyFont="1" applyBorder="1"/>
    <xf numFmtId="0" fontId="15" fillId="0" borderId="0" xfId="2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15" fillId="0" borderId="0" xfId="2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166" fontId="12" fillId="3" borderId="0" xfId="0" applyNumberFormat="1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166" fontId="18" fillId="0" borderId="0" xfId="0" applyNumberFormat="1" applyFont="1" applyAlignment="1">
      <alignment horizontal="center"/>
    </xf>
    <xf numFmtId="166" fontId="20" fillId="0" borderId="0" xfId="1" applyNumberFormat="1" applyFont="1" applyFill="1"/>
    <xf numFmtId="166" fontId="14" fillId="0" borderId="0" xfId="1" applyNumberFormat="1" applyFont="1" applyFill="1"/>
    <xf numFmtId="1" fontId="14" fillId="0" borderId="0" xfId="1" applyNumberFormat="1" applyFont="1"/>
    <xf numFmtId="166" fontId="14" fillId="0" borderId="0" xfId="1" applyNumberFormat="1" applyFont="1"/>
    <xf numFmtId="1" fontId="15" fillId="0" borderId="0" xfId="1" applyNumberFormat="1" applyFont="1" applyAlignment="1">
      <alignment horizontal="center"/>
    </xf>
    <xf numFmtId="166" fontId="15" fillId="0" borderId="0" xfId="1" applyNumberFormat="1" applyFont="1" applyAlignment="1">
      <alignment horizontal="center"/>
    </xf>
    <xf numFmtId="166" fontId="15" fillId="0" borderId="11" xfId="1" applyNumberFormat="1" applyFont="1" applyBorder="1" applyAlignment="1">
      <alignment horizontal="center"/>
    </xf>
    <xf numFmtId="1" fontId="15" fillId="0" borderId="11" xfId="1" applyNumberFormat="1" applyFont="1" applyBorder="1" applyAlignment="1">
      <alignment horizontal="center"/>
    </xf>
    <xf numFmtId="166" fontId="14" fillId="0" borderId="0" xfId="1" applyNumberFormat="1" applyFont="1" applyAlignment="1">
      <alignment horizontal="center"/>
    </xf>
    <xf numFmtId="1" fontId="14" fillId="0" borderId="0" xfId="1" applyNumberFormat="1" applyFont="1" applyAlignment="1">
      <alignment horizontal="center"/>
    </xf>
    <xf numFmtId="166" fontId="14" fillId="0" borderId="0" xfId="1" applyNumberFormat="1" applyFont="1" applyBorder="1" applyAlignment="1">
      <alignment horizontal="center"/>
    </xf>
    <xf numFmtId="1" fontId="14" fillId="0" borderId="0" xfId="1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14" fillId="0" borderId="0" xfId="2" applyFont="1" applyBorder="1"/>
    <xf numFmtId="0" fontId="25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5" fillId="0" borderId="0" xfId="0" applyNumberFormat="1" applyFont="1" applyAlignment="1">
      <alignment horizontal="right"/>
    </xf>
    <xf numFmtId="2" fontId="26" fillId="0" borderId="0" xfId="0" applyNumberFormat="1" applyFont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27" fillId="0" borderId="0" xfId="0" applyFont="1" applyFill="1" applyBorder="1" applyAlignment="1">
      <alignment horizontal="center"/>
    </xf>
    <xf numFmtId="0" fontId="14" fillId="0" borderId="0" xfId="0" applyNumberFormat="1" applyFont="1" applyFill="1"/>
    <xf numFmtId="0" fontId="0" fillId="5" borderId="0" xfId="0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4" fontId="11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23" fillId="0" borderId="0" xfId="0" applyFont="1" applyFill="1" applyAlignment="1">
      <alignment horizontal="center"/>
    </xf>
    <xf numFmtId="1" fontId="14" fillId="0" borderId="0" xfId="1" applyNumberFormat="1" applyFont="1" applyFill="1"/>
    <xf numFmtId="1" fontId="15" fillId="0" borderId="0" xfId="0" applyNumberFormat="1" applyFont="1" applyBorder="1"/>
    <xf numFmtId="1" fontId="14" fillId="0" borderId="0" xfId="0" applyNumberFormat="1" applyFont="1" applyBorder="1"/>
    <xf numFmtId="1" fontId="14" fillId="0" borderId="0" xfId="0" applyNumberFormat="1" applyFont="1"/>
    <xf numFmtId="165" fontId="14" fillId="0" borderId="0" xfId="1" applyNumberFormat="1" applyFont="1" applyAlignment="1">
      <alignment horizontal="center"/>
    </xf>
    <xf numFmtId="164" fontId="12" fillId="3" borderId="0" xfId="0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4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11" fillId="3" borderId="0" xfId="0" applyNumberFormat="1" applyFont="1" applyFill="1" applyBorder="1" applyAlignment="1">
      <alignment horizontal="center"/>
    </xf>
    <xf numFmtId="166" fontId="11" fillId="3" borderId="0" xfId="0" applyNumberFormat="1" applyFont="1" applyFill="1" applyBorder="1" applyAlignment="1">
      <alignment horizontal="center"/>
    </xf>
    <xf numFmtId="164" fontId="11" fillId="5" borderId="0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2" fontId="11" fillId="3" borderId="0" xfId="0" applyNumberFormat="1" applyFont="1" applyFill="1" applyBorder="1" applyAlignment="1">
      <alignment horizontal="center"/>
    </xf>
    <xf numFmtId="166" fontId="11" fillId="5" borderId="0" xfId="0" applyNumberFormat="1" applyFont="1" applyFill="1" applyBorder="1" applyAlignment="1">
      <alignment horizontal="center"/>
    </xf>
    <xf numFmtId="1" fontId="11" fillId="5" borderId="0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4" xfId="0" applyFont="1" applyFill="1" applyBorder="1"/>
    <xf numFmtId="0" fontId="14" fillId="0" borderId="5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164" fontId="0" fillId="5" borderId="0" xfId="0" applyNumberFormat="1" applyFill="1" applyBorder="1" applyAlignment="1">
      <alignment horizontal="center"/>
    </xf>
    <xf numFmtId="0" fontId="28" fillId="0" borderId="0" xfId="0" applyFont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0" fontId="0" fillId="5" borderId="0" xfId="0" applyNumberForma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1" fontId="0" fillId="5" borderId="0" xfId="0" applyNumberFormat="1" applyFill="1" applyBorder="1" applyAlignment="1">
      <alignment horizontal="center"/>
    </xf>
    <xf numFmtId="165" fontId="11" fillId="3" borderId="0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4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5" fillId="0" borderId="0" xfId="0" applyNumberFormat="1" applyFont="1" applyAlignment="1">
      <alignment horizontal="center" wrapText="1"/>
    </xf>
    <xf numFmtId="0" fontId="25" fillId="0" borderId="0" xfId="0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</cellXfs>
  <cellStyles count="14">
    <cellStyle name="Normal" xfId="0" builtinId="0"/>
    <cellStyle name="Normal 10" xfId="12" xr:uid="{3EB76D47-4046-4AE8-B487-4EF11B09ED42}"/>
    <cellStyle name="Normal 11" xfId="13" xr:uid="{C71CBDEC-FBBA-4186-87A9-441463D9293F}"/>
    <cellStyle name="Normal 2" xfId="3" xr:uid="{E1FD7AC1-3A5C-490A-ACAA-F4C4C7C4808D}"/>
    <cellStyle name="Normal 3" xfId="4" xr:uid="{812DD7B1-480C-48C9-9E30-178F8A327DAD}"/>
    <cellStyle name="Normal 3 2" xfId="7" xr:uid="{34CF07E4-575F-4D82-9278-84FD51DA0947}"/>
    <cellStyle name="Normal 4" xfId="5" xr:uid="{DA386F94-3BF7-4FF6-B4CD-AE3EE1D6E4E0}"/>
    <cellStyle name="Normal 5" xfId="6" xr:uid="{7ECC9E2C-5BEA-468D-9849-F5A164B63E3D}"/>
    <cellStyle name="Normal 6" xfId="8" xr:uid="{FE802735-3BC2-42EE-AB48-EF11F05D1B74}"/>
    <cellStyle name="Normal 7" xfId="9" xr:uid="{53741C7B-38AF-43A9-90D0-40A8FDE64C5D}"/>
    <cellStyle name="Normal 8" xfId="10" xr:uid="{EC01B678-E4B9-4214-8A5E-7D593294B441}"/>
    <cellStyle name="Normal 9" xfId="11" xr:uid="{A6C5BDB4-4C65-44DE-86FD-6FC2D151FAB6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5" Type="http://schemas.openxmlformats.org/officeDocument/2006/relationships/chartsheet" Target="chartsheets/sheet2.xml"/><Relationship Id="rId15" Type="http://schemas.openxmlformats.org/officeDocument/2006/relationships/styles" Target="styles.xml"/><Relationship Id="rId10" Type="http://schemas.openxmlformats.org/officeDocument/2006/relationships/chartsheet" Target="chartsheets/sheet6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2020
Fine Material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79843288188728E-2"/>
          <c:y val="0.18270795484728666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Results!$Q$4:$Q$174</c:f>
              <c:numCache>
                <c:formatCode>0.00</c:formatCode>
                <c:ptCount val="171"/>
                <c:pt idx="0">
                  <c:v>-3.0581039755351709</c:v>
                </c:pt>
                <c:pt idx="1">
                  <c:v>-1.9267822736030844</c:v>
                </c:pt>
                <c:pt idx="2">
                  <c:v>-2.7397260273972575</c:v>
                </c:pt>
                <c:pt idx="3">
                  <c:v>-2.707006369426741</c:v>
                </c:pt>
                <c:pt idx="4">
                  <c:v>-1.7114427860696402</c:v>
                </c:pt>
                <c:pt idx="5">
                  <c:v>-0.86218331343680343</c:v>
                </c:pt>
                <c:pt idx="6">
                  <c:v>-2.1313556490946626</c:v>
                </c:pt>
                <c:pt idx="7">
                  <c:v>-2.6804537697018316</c:v>
                </c:pt>
                <c:pt idx="8">
                  <c:v>-2.524264089148049</c:v>
                </c:pt>
                <c:pt idx="12">
                  <c:v>-2.4544734758511417</c:v>
                </c:pt>
                <c:pt idx="13">
                  <c:v>-1.4602920584116881</c:v>
                </c:pt>
                <c:pt idx="14">
                  <c:v>-1.6755319148936243</c:v>
                </c:pt>
                <c:pt idx="15">
                  <c:v>-6.6604688226309881</c:v>
                </c:pt>
                <c:pt idx="16">
                  <c:v>-6.7924339971053502</c:v>
                </c:pt>
                <c:pt idx="17">
                  <c:v>-3.353561162567873</c:v>
                </c:pt>
                <c:pt idx="18">
                  <c:v>-4.9342105263157938</c:v>
                </c:pt>
                <c:pt idx="19">
                  <c:v>-3.1372549019607794</c:v>
                </c:pt>
                <c:pt idx="20">
                  <c:v>-3.760848601735777</c:v>
                </c:pt>
                <c:pt idx="21">
                  <c:v>-3.4792806880375364</c:v>
                </c:pt>
                <c:pt idx="22">
                  <c:v>-2.7204130262112876</c:v>
                </c:pt>
                <c:pt idx="23">
                  <c:v>-4.4270174550973849</c:v>
                </c:pt>
                <c:pt idx="24">
                  <c:v>50.429341676096662</c:v>
                </c:pt>
                <c:pt idx="25">
                  <c:v>-1.9194146537035179</c:v>
                </c:pt>
                <c:pt idx="26">
                  <c:v>-36.925908145303246</c:v>
                </c:pt>
                <c:pt idx="27">
                  <c:v>-4.2071197411003212</c:v>
                </c:pt>
                <c:pt idx="28">
                  <c:v>-4.7722342733188734</c:v>
                </c:pt>
                <c:pt idx="29">
                  <c:v>-4.8449612403100817</c:v>
                </c:pt>
                <c:pt idx="30">
                  <c:v>-2.8063241106719348</c:v>
                </c:pt>
                <c:pt idx="31">
                  <c:v>-2.2631684358101407</c:v>
                </c:pt>
                <c:pt idx="32">
                  <c:v>-1.6221247174577833</c:v>
                </c:pt>
                <c:pt idx="33">
                  <c:v>2.3652475181557793</c:v>
                </c:pt>
                <c:pt idx="34">
                  <c:v>2.1841263494602305</c:v>
                </c:pt>
                <c:pt idx="35">
                  <c:v>0.50345626723138792</c:v>
                </c:pt>
                <c:pt idx="36">
                  <c:v>-0.32894736842105066</c:v>
                </c:pt>
                <c:pt idx="37">
                  <c:v>-4.9212598425196763</c:v>
                </c:pt>
                <c:pt idx="38">
                  <c:v>-2.8292682926829271</c:v>
                </c:pt>
                <c:pt idx="39">
                  <c:v>-2.8594122319301079</c:v>
                </c:pt>
                <c:pt idx="40">
                  <c:v>-2.3339317773788131</c:v>
                </c:pt>
                <c:pt idx="41">
                  <c:v>-1.2501644953283411</c:v>
                </c:pt>
                <c:pt idx="42">
                  <c:v>-0.46651116294567779</c:v>
                </c:pt>
                <c:pt idx="43">
                  <c:v>-6.5185779471486585E-2</c:v>
                </c:pt>
                <c:pt idx="44">
                  <c:v>-0.25615369221531875</c:v>
                </c:pt>
                <c:pt idx="48">
                  <c:v>-3.0278884462151376</c:v>
                </c:pt>
                <c:pt idx="49">
                  <c:v>-3.9839839839839781</c:v>
                </c:pt>
                <c:pt idx="50">
                  <c:v>-4.3680297397769419</c:v>
                </c:pt>
                <c:pt idx="51">
                  <c:v>-0.60557662873493623</c:v>
                </c:pt>
                <c:pt idx="52">
                  <c:v>-0.71682791117349143</c:v>
                </c:pt>
                <c:pt idx="53">
                  <c:v>-1.0275200127444273</c:v>
                </c:pt>
                <c:pt idx="54">
                  <c:v>-6.5281899109792301</c:v>
                </c:pt>
                <c:pt idx="55">
                  <c:v>-4.8582995951416992</c:v>
                </c:pt>
                <c:pt idx="56">
                  <c:v>-4.6231155778894539</c:v>
                </c:pt>
                <c:pt idx="57">
                  <c:v>-6.3149480415667396</c:v>
                </c:pt>
                <c:pt idx="58">
                  <c:v>-7.076023391812865</c:v>
                </c:pt>
                <c:pt idx="59">
                  <c:v>-4.764432647644318</c:v>
                </c:pt>
                <c:pt idx="60">
                  <c:v>-3.402708952758513</c:v>
                </c:pt>
                <c:pt idx="61">
                  <c:v>-3.2296650717703441</c:v>
                </c:pt>
                <c:pt idx="62">
                  <c:v>-3.3786206621777755</c:v>
                </c:pt>
                <c:pt idx="63">
                  <c:v>-3.960396039603959</c:v>
                </c:pt>
                <c:pt idx="64">
                  <c:v>-1.8292682926829229</c:v>
                </c:pt>
                <c:pt idx="65">
                  <c:v>-0.91001011122345599</c:v>
                </c:pt>
                <c:pt idx="66">
                  <c:v>-3.5599999999999965</c:v>
                </c:pt>
                <c:pt idx="67">
                  <c:v>-1.7109500805152993</c:v>
                </c:pt>
                <c:pt idx="68">
                  <c:v>-2.0101171458998937</c:v>
                </c:pt>
                <c:pt idx="69">
                  <c:v>-1.6497039845672956</c:v>
                </c:pt>
                <c:pt idx="70">
                  <c:v>-0.28321448439791885</c:v>
                </c:pt>
                <c:pt idx="71">
                  <c:v>-2.4980953526604921</c:v>
                </c:pt>
                <c:pt idx="72">
                  <c:v>-3.8356164383561606</c:v>
                </c:pt>
                <c:pt idx="73">
                  <c:v>-5.3571428571428585</c:v>
                </c:pt>
                <c:pt idx="74">
                  <c:v>-6.2564102564102653</c:v>
                </c:pt>
                <c:pt idx="75">
                  <c:v>-5.3880176919983898</c:v>
                </c:pt>
                <c:pt idx="76">
                  <c:v>-3.0962844586496341</c:v>
                </c:pt>
                <c:pt idx="77">
                  <c:v>-11.524657716336568</c:v>
                </c:pt>
                <c:pt idx="78">
                  <c:v>-1.3884319273540908</c:v>
                </c:pt>
                <c:pt idx="79">
                  <c:v>-0.91066567681267963</c:v>
                </c:pt>
                <c:pt idx="80">
                  <c:v>-0.85347941725219623</c:v>
                </c:pt>
                <c:pt idx="90">
                  <c:v>-4.8859934853420235</c:v>
                </c:pt>
                <c:pt idx="91">
                  <c:v>-4.3912175648702609</c:v>
                </c:pt>
                <c:pt idx="92">
                  <c:v>-7.1948998178506294</c:v>
                </c:pt>
                <c:pt idx="93">
                  <c:v>-4.11067193675889</c:v>
                </c:pt>
                <c:pt idx="94">
                  <c:v>-1.93993657899647</c:v>
                </c:pt>
                <c:pt idx="95">
                  <c:v>-1.8636847710330153</c:v>
                </c:pt>
                <c:pt idx="96">
                  <c:v>-1.7323459402274533</c:v>
                </c:pt>
                <c:pt idx="97">
                  <c:v>-0.73414793583747917</c:v>
                </c:pt>
                <c:pt idx="98">
                  <c:v>-1.5609524186838739</c:v>
                </c:pt>
                <c:pt idx="99">
                  <c:v>0.56818181818181468</c:v>
                </c:pt>
                <c:pt idx="100">
                  <c:v>-3.2967032967033272</c:v>
                </c:pt>
                <c:pt idx="101">
                  <c:v>-4.780487804878037</c:v>
                </c:pt>
                <c:pt idx="102">
                  <c:v>-3.5948975647468338</c:v>
                </c:pt>
                <c:pt idx="103">
                  <c:v>-2.6511347660172815</c:v>
                </c:pt>
                <c:pt idx="104">
                  <c:v>-2.3017562533262494</c:v>
                </c:pt>
                <c:pt idx="105">
                  <c:v>-1.9438877755511106</c:v>
                </c:pt>
                <c:pt idx="106">
                  <c:v>-1.3917091773562487</c:v>
                </c:pt>
                <c:pt idx="107">
                  <c:v>-1.9439044709802979</c:v>
                </c:pt>
                <c:pt idx="135">
                  <c:v>-8.544303797468368</c:v>
                </c:pt>
                <c:pt idx="136">
                  <c:v>-11.468812877263588</c:v>
                </c:pt>
                <c:pt idx="137">
                  <c:v>-3.094777562862677</c:v>
                </c:pt>
                <c:pt idx="138">
                  <c:v>-3.9808917197452156</c:v>
                </c:pt>
                <c:pt idx="139">
                  <c:v>-5.6498303054501884</c:v>
                </c:pt>
                <c:pt idx="140">
                  <c:v>-1.5937829293993677</c:v>
                </c:pt>
                <c:pt idx="141">
                  <c:v>-0.75003318730916402</c:v>
                </c:pt>
                <c:pt idx="142">
                  <c:v>-0.48407014077551258</c:v>
                </c:pt>
                <c:pt idx="143">
                  <c:v>-0.29860006980260667</c:v>
                </c:pt>
                <c:pt idx="153">
                  <c:v>-8.4639498432601812</c:v>
                </c:pt>
                <c:pt idx="154">
                  <c:v>-6.3909774436090236</c:v>
                </c:pt>
                <c:pt idx="155">
                  <c:v>-4.4000000000000012</c:v>
                </c:pt>
                <c:pt idx="156">
                  <c:v>-3.8991729027176132</c:v>
                </c:pt>
                <c:pt idx="157">
                  <c:v>-2.8309409888357346</c:v>
                </c:pt>
                <c:pt idx="158">
                  <c:v>-3.1042716901034724</c:v>
                </c:pt>
                <c:pt idx="159">
                  <c:v>-1.8449703370493509</c:v>
                </c:pt>
                <c:pt idx="160">
                  <c:v>-1.1941044216837389</c:v>
                </c:pt>
                <c:pt idx="161">
                  <c:v>-1.9450114059310832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(-2.74%)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Results!$V$4:$V$174</c:f>
              <c:numCache>
                <c:formatCode>0.00</c:formatCode>
                <c:ptCount val="171"/>
                <c:pt idx="0">
                  <c:v>-2.7397260273972575</c:v>
                </c:pt>
                <c:pt idx="1">
                  <c:v>-2.7397260273972575</c:v>
                </c:pt>
                <c:pt idx="2">
                  <c:v>-2.7397260273972575</c:v>
                </c:pt>
                <c:pt idx="3">
                  <c:v>-2.7397260273972575</c:v>
                </c:pt>
                <c:pt idx="4">
                  <c:v>-2.7397260273972575</c:v>
                </c:pt>
                <c:pt idx="5">
                  <c:v>-2.7397260273972575</c:v>
                </c:pt>
                <c:pt idx="6">
                  <c:v>-2.7397260273972575</c:v>
                </c:pt>
                <c:pt idx="7">
                  <c:v>-2.7397260273972575</c:v>
                </c:pt>
                <c:pt idx="8">
                  <c:v>-2.7397260273972575</c:v>
                </c:pt>
                <c:pt idx="9">
                  <c:v>-2.7397260273972575</c:v>
                </c:pt>
                <c:pt idx="10">
                  <c:v>-2.7397260273972575</c:v>
                </c:pt>
                <c:pt idx="11">
                  <c:v>-2.7397260273972575</c:v>
                </c:pt>
                <c:pt idx="12">
                  <c:v>-2.7397260273972575</c:v>
                </c:pt>
                <c:pt idx="13">
                  <c:v>-2.7397260273972575</c:v>
                </c:pt>
                <c:pt idx="14">
                  <c:v>-2.7397260273972575</c:v>
                </c:pt>
                <c:pt idx="15">
                  <c:v>-2.7397260273972575</c:v>
                </c:pt>
                <c:pt idx="16">
                  <c:v>-2.7397260273972575</c:v>
                </c:pt>
                <c:pt idx="17">
                  <c:v>-2.7397260273972575</c:v>
                </c:pt>
                <c:pt idx="18">
                  <c:v>-2.7397260273972575</c:v>
                </c:pt>
                <c:pt idx="19">
                  <c:v>-2.7397260273972575</c:v>
                </c:pt>
                <c:pt idx="20">
                  <c:v>-2.7397260273972575</c:v>
                </c:pt>
                <c:pt idx="21">
                  <c:v>-2.7397260273972575</c:v>
                </c:pt>
                <c:pt idx="22">
                  <c:v>-2.7397260273972575</c:v>
                </c:pt>
                <c:pt idx="23">
                  <c:v>-2.7397260273972575</c:v>
                </c:pt>
                <c:pt idx="24">
                  <c:v>-2.7397260273972575</c:v>
                </c:pt>
                <c:pt idx="25">
                  <c:v>-2.7397260273972575</c:v>
                </c:pt>
                <c:pt idx="26">
                  <c:v>-2.7397260273972575</c:v>
                </c:pt>
                <c:pt idx="27">
                  <c:v>-2.7397260273972575</c:v>
                </c:pt>
                <c:pt idx="28">
                  <c:v>-2.7397260273972575</c:v>
                </c:pt>
                <c:pt idx="29">
                  <c:v>-2.7397260273972575</c:v>
                </c:pt>
                <c:pt idx="30">
                  <c:v>-2.7397260273972575</c:v>
                </c:pt>
                <c:pt idx="31">
                  <c:v>-2.7397260273972575</c:v>
                </c:pt>
                <c:pt idx="32">
                  <c:v>-2.7397260273972575</c:v>
                </c:pt>
                <c:pt idx="33">
                  <c:v>-2.7397260273972575</c:v>
                </c:pt>
                <c:pt idx="34">
                  <c:v>-2.7397260273972575</c:v>
                </c:pt>
                <c:pt idx="35">
                  <c:v>-2.7397260273972575</c:v>
                </c:pt>
                <c:pt idx="36">
                  <c:v>-2.7397260273972575</c:v>
                </c:pt>
                <c:pt idx="37">
                  <c:v>-2.7397260273972575</c:v>
                </c:pt>
                <c:pt idx="38">
                  <c:v>-2.7397260273972575</c:v>
                </c:pt>
                <c:pt idx="39">
                  <c:v>-2.7397260273972575</c:v>
                </c:pt>
                <c:pt idx="40">
                  <c:v>-2.7397260273972575</c:v>
                </c:pt>
                <c:pt idx="41">
                  <c:v>-2.7397260273972575</c:v>
                </c:pt>
                <c:pt idx="42">
                  <c:v>-2.7397260273972575</c:v>
                </c:pt>
                <c:pt idx="43">
                  <c:v>-2.7397260273972575</c:v>
                </c:pt>
                <c:pt idx="44">
                  <c:v>-2.7397260273972575</c:v>
                </c:pt>
                <c:pt idx="45">
                  <c:v>-2.7397260273972575</c:v>
                </c:pt>
                <c:pt idx="46">
                  <c:v>-2.7397260273972575</c:v>
                </c:pt>
                <c:pt idx="47">
                  <c:v>-2.7397260273972575</c:v>
                </c:pt>
                <c:pt idx="48">
                  <c:v>-2.7397260273972575</c:v>
                </c:pt>
                <c:pt idx="49">
                  <c:v>-2.7397260273972575</c:v>
                </c:pt>
                <c:pt idx="50">
                  <c:v>-2.7397260273972575</c:v>
                </c:pt>
                <c:pt idx="51">
                  <c:v>-2.7397260273972575</c:v>
                </c:pt>
                <c:pt idx="52">
                  <c:v>-2.7397260273972575</c:v>
                </c:pt>
                <c:pt idx="53">
                  <c:v>-2.7397260273972575</c:v>
                </c:pt>
                <c:pt idx="54">
                  <c:v>-2.7397260273972575</c:v>
                </c:pt>
                <c:pt idx="55">
                  <c:v>-2.7397260273972575</c:v>
                </c:pt>
                <c:pt idx="56">
                  <c:v>-2.7397260273972575</c:v>
                </c:pt>
                <c:pt idx="57">
                  <c:v>-2.7397260273972575</c:v>
                </c:pt>
                <c:pt idx="58">
                  <c:v>-2.7397260273972575</c:v>
                </c:pt>
                <c:pt idx="59">
                  <c:v>-2.7397260273972575</c:v>
                </c:pt>
                <c:pt idx="60">
                  <c:v>-2.7397260273972575</c:v>
                </c:pt>
                <c:pt idx="61">
                  <c:v>-2.7397260273972575</c:v>
                </c:pt>
                <c:pt idx="62">
                  <c:v>-2.7397260273972575</c:v>
                </c:pt>
                <c:pt idx="63">
                  <c:v>-2.7397260273972575</c:v>
                </c:pt>
                <c:pt idx="64">
                  <c:v>-2.7397260273972575</c:v>
                </c:pt>
                <c:pt idx="65">
                  <c:v>-2.7397260273972575</c:v>
                </c:pt>
                <c:pt idx="66">
                  <c:v>-2.7397260273972575</c:v>
                </c:pt>
                <c:pt idx="67">
                  <c:v>-2.7397260273972575</c:v>
                </c:pt>
                <c:pt idx="68">
                  <c:v>-2.7397260273972575</c:v>
                </c:pt>
                <c:pt idx="69">
                  <c:v>-2.7397260273972575</c:v>
                </c:pt>
                <c:pt idx="70">
                  <c:v>-2.7397260273972575</c:v>
                </c:pt>
                <c:pt idx="71">
                  <c:v>-2.7397260273972575</c:v>
                </c:pt>
                <c:pt idx="72">
                  <c:v>-2.7397260273972575</c:v>
                </c:pt>
                <c:pt idx="73">
                  <c:v>-2.7397260273972575</c:v>
                </c:pt>
                <c:pt idx="74">
                  <c:v>-2.7397260273972575</c:v>
                </c:pt>
                <c:pt idx="75">
                  <c:v>-2.7397260273972575</c:v>
                </c:pt>
                <c:pt idx="76">
                  <c:v>-2.7397260273972575</c:v>
                </c:pt>
                <c:pt idx="77">
                  <c:v>-2.7397260273972575</c:v>
                </c:pt>
                <c:pt idx="78">
                  <c:v>-2.7397260273972575</c:v>
                </c:pt>
                <c:pt idx="79">
                  <c:v>-2.7397260273972575</c:v>
                </c:pt>
                <c:pt idx="80">
                  <c:v>-2.7397260273972575</c:v>
                </c:pt>
                <c:pt idx="81">
                  <c:v>-2.7397260273972575</c:v>
                </c:pt>
                <c:pt idx="82">
                  <c:v>-2.7397260273972575</c:v>
                </c:pt>
                <c:pt idx="83">
                  <c:v>-2.7397260273972575</c:v>
                </c:pt>
                <c:pt idx="84">
                  <c:v>-2.7397260273972575</c:v>
                </c:pt>
                <c:pt idx="85">
                  <c:v>-2.7397260273972575</c:v>
                </c:pt>
                <c:pt idx="86">
                  <c:v>-2.7397260273972575</c:v>
                </c:pt>
                <c:pt idx="87">
                  <c:v>-2.7397260273972575</c:v>
                </c:pt>
                <c:pt idx="88">
                  <c:v>-2.7397260273972575</c:v>
                </c:pt>
                <c:pt idx="89">
                  <c:v>-2.7397260273972575</c:v>
                </c:pt>
                <c:pt idx="90">
                  <c:v>-2.7397260273972575</c:v>
                </c:pt>
                <c:pt idx="91">
                  <c:v>-2.7397260273972575</c:v>
                </c:pt>
                <c:pt idx="92">
                  <c:v>-2.7397260273972575</c:v>
                </c:pt>
                <c:pt idx="93">
                  <c:v>-2.7397260273972575</c:v>
                </c:pt>
                <c:pt idx="94">
                  <c:v>-2.7397260273972575</c:v>
                </c:pt>
                <c:pt idx="95">
                  <c:v>-2.7397260273972575</c:v>
                </c:pt>
                <c:pt idx="96">
                  <c:v>-2.7397260273972575</c:v>
                </c:pt>
                <c:pt idx="97">
                  <c:v>-2.7397260273972575</c:v>
                </c:pt>
                <c:pt idx="98">
                  <c:v>-2.7397260273972575</c:v>
                </c:pt>
                <c:pt idx="99">
                  <c:v>-2.7397260273972575</c:v>
                </c:pt>
                <c:pt idx="100">
                  <c:v>-2.7397260273972575</c:v>
                </c:pt>
                <c:pt idx="101">
                  <c:v>-2.7397260273972575</c:v>
                </c:pt>
                <c:pt idx="102">
                  <c:v>-2.7397260273972575</c:v>
                </c:pt>
                <c:pt idx="103">
                  <c:v>-2.7397260273972575</c:v>
                </c:pt>
                <c:pt idx="104">
                  <c:v>-2.7397260273972575</c:v>
                </c:pt>
                <c:pt idx="105">
                  <c:v>-2.7397260273972575</c:v>
                </c:pt>
                <c:pt idx="106">
                  <c:v>-2.7397260273972575</c:v>
                </c:pt>
                <c:pt idx="107">
                  <c:v>-2.7397260273972575</c:v>
                </c:pt>
                <c:pt idx="108">
                  <c:v>-2.7397260273972575</c:v>
                </c:pt>
                <c:pt idx="109">
                  <c:v>-2.7397260273972575</c:v>
                </c:pt>
                <c:pt idx="110">
                  <c:v>-2.7397260273972575</c:v>
                </c:pt>
                <c:pt idx="111">
                  <c:v>-2.7397260273972575</c:v>
                </c:pt>
                <c:pt idx="112">
                  <c:v>-2.7397260273972575</c:v>
                </c:pt>
                <c:pt idx="113">
                  <c:v>-2.7397260273972575</c:v>
                </c:pt>
                <c:pt idx="114">
                  <c:v>-2.7397260273972575</c:v>
                </c:pt>
                <c:pt idx="115">
                  <c:v>-2.7397260273972575</c:v>
                </c:pt>
                <c:pt idx="116">
                  <c:v>-2.7397260273972575</c:v>
                </c:pt>
                <c:pt idx="117">
                  <c:v>-2.7397260273972575</c:v>
                </c:pt>
                <c:pt idx="118">
                  <c:v>-2.7397260273972575</c:v>
                </c:pt>
                <c:pt idx="119">
                  <c:v>-2.7397260273972575</c:v>
                </c:pt>
                <c:pt idx="120">
                  <c:v>-2.7397260273972575</c:v>
                </c:pt>
                <c:pt idx="121">
                  <c:v>-2.7397260273972575</c:v>
                </c:pt>
                <c:pt idx="122">
                  <c:v>-2.7397260273972575</c:v>
                </c:pt>
                <c:pt idx="123">
                  <c:v>-2.7397260273972575</c:v>
                </c:pt>
                <c:pt idx="124">
                  <c:v>-2.7397260273972575</c:v>
                </c:pt>
                <c:pt idx="125">
                  <c:v>-2.7397260273972575</c:v>
                </c:pt>
                <c:pt idx="126">
                  <c:v>-2.7397260273972575</c:v>
                </c:pt>
                <c:pt idx="127">
                  <c:v>-2.7397260273972575</c:v>
                </c:pt>
                <c:pt idx="128">
                  <c:v>-2.7397260273972575</c:v>
                </c:pt>
                <c:pt idx="129">
                  <c:v>-2.7397260273972575</c:v>
                </c:pt>
                <c:pt idx="130">
                  <c:v>-2.7397260273972575</c:v>
                </c:pt>
                <c:pt idx="131">
                  <c:v>-2.7397260273972575</c:v>
                </c:pt>
                <c:pt idx="132">
                  <c:v>-2.7397260273972575</c:v>
                </c:pt>
                <c:pt idx="133">
                  <c:v>-2.7397260273972575</c:v>
                </c:pt>
                <c:pt idx="134">
                  <c:v>-2.7397260273972575</c:v>
                </c:pt>
                <c:pt idx="135">
                  <c:v>-2.7397260273972575</c:v>
                </c:pt>
                <c:pt idx="136">
                  <c:v>-2.7397260273972575</c:v>
                </c:pt>
                <c:pt idx="137">
                  <c:v>-2.7397260273972575</c:v>
                </c:pt>
                <c:pt idx="138">
                  <c:v>-2.7397260273972575</c:v>
                </c:pt>
                <c:pt idx="139">
                  <c:v>-2.7397260273972575</c:v>
                </c:pt>
                <c:pt idx="140">
                  <c:v>-2.7397260273972575</c:v>
                </c:pt>
                <c:pt idx="141">
                  <c:v>-2.7397260273972575</c:v>
                </c:pt>
                <c:pt idx="142">
                  <c:v>-2.7397260273972575</c:v>
                </c:pt>
                <c:pt idx="143">
                  <c:v>-2.7397260273972575</c:v>
                </c:pt>
                <c:pt idx="144">
                  <c:v>-2.7397260273972575</c:v>
                </c:pt>
                <c:pt idx="145">
                  <c:v>-2.7397260273972575</c:v>
                </c:pt>
                <c:pt idx="146">
                  <c:v>-2.7397260273972575</c:v>
                </c:pt>
                <c:pt idx="147">
                  <c:v>-2.7397260273972575</c:v>
                </c:pt>
                <c:pt idx="148">
                  <c:v>-2.7397260273972575</c:v>
                </c:pt>
                <c:pt idx="149">
                  <c:v>-2.7397260273972575</c:v>
                </c:pt>
                <c:pt idx="150">
                  <c:v>-2.7397260273972575</c:v>
                </c:pt>
                <c:pt idx="151">
                  <c:v>-2.7397260273972575</c:v>
                </c:pt>
                <c:pt idx="152">
                  <c:v>-2.7397260273972575</c:v>
                </c:pt>
                <c:pt idx="153">
                  <c:v>-2.7397260273972575</c:v>
                </c:pt>
                <c:pt idx="154">
                  <c:v>-2.7397260273972575</c:v>
                </c:pt>
                <c:pt idx="155">
                  <c:v>-2.7397260273972575</c:v>
                </c:pt>
                <c:pt idx="156">
                  <c:v>-2.7397260273972575</c:v>
                </c:pt>
                <c:pt idx="157">
                  <c:v>-2.7397260273972575</c:v>
                </c:pt>
                <c:pt idx="158">
                  <c:v>-2.7397260273972575</c:v>
                </c:pt>
                <c:pt idx="159">
                  <c:v>-2.7397260273972575</c:v>
                </c:pt>
                <c:pt idx="160">
                  <c:v>-2.7397260273972575</c:v>
                </c:pt>
                <c:pt idx="161">
                  <c:v>-2.7397260273972575</c:v>
                </c:pt>
                <c:pt idx="162">
                  <c:v>-2.7397260273972575</c:v>
                </c:pt>
                <c:pt idx="163">
                  <c:v>-2.7397260273972575</c:v>
                </c:pt>
                <c:pt idx="164">
                  <c:v>-2.7397260273972575</c:v>
                </c:pt>
                <c:pt idx="165">
                  <c:v>-2.7397260273972575</c:v>
                </c:pt>
                <c:pt idx="166">
                  <c:v>-2.7397260273972575</c:v>
                </c:pt>
                <c:pt idx="167">
                  <c:v>-2.7397260273972575</c:v>
                </c:pt>
                <c:pt idx="168">
                  <c:v>-2.7397260273972575</c:v>
                </c:pt>
                <c:pt idx="169">
                  <c:v>-2.7397260273972575</c:v>
                </c:pt>
                <c:pt idx="170">
                  <c:v>-2.7397260273972575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Results!$W$4:$W$174</c:f>
              <c:numCache>
                <c:formatCode>0.00</c:formatCode>
                <c:ptCount val="171"/>
                <c:pt idx="0">
                  <c:v>-7.739726027397257</c:v>
                </c:pt>
                <c:pt idx="1">
                  <c:v>-7.739726027397257</c:v>
                </c:pt>
                <c:pt idx="2">
                  <c:v>-7.739726027397257</c:v>
                </c:pt>
                <c:pt idx="3">
                  <c:v>-7.739726027397257</c:v>
                </c:pt>
                <c:pt idx="4">
                  <c:v>-7.739726027397257</c:v>
                </c:pt>
                <c:pt idx="5">
                  <c:v>-7.739726027397257</c:v>
                </c:pt>
                <c:pt idx="6">
                  <c:v>-7.739726027397257</c:v>
                </c:pt>
                <c:pt idx="7">
                  <c:v>-7.739726027397257</c:v>
                </c:pt>
                <c:pt idx="8">
                  <c:v>-7.739726027397257</c:v>
                </c:pt>
                <c:pt idx="9">
                  <c:v>-7.739726027397257</c:v>
                </c:pt>
                <c:pt idx="10">
                  <c:v>-7.739726027397257</c:v>
                </c:pt>
                <c:pt idx="11">
                  <c:v>-7.739726027397257</c:v>
                </c:pt>
                <c:pt idx="12">
                  <c:v>-7.739726027397257</c:v>
                </c:pt>
                <c:pt idx="13">
                  <c:v>-7.739726027397257</c:v>
                </c:pt>
                <c:pt idx="14">
                  <c:v>-7.739726027397257</c:v>
                </c:pt>
                <c:pt idx="15">
                  <c:v>-7.739726027397257</c:v>
                </c:pt>
                <c:pt idx="16">
                  <c:v>-7.739726027397257</c:v>
                </c:pt>
                <c:pt idx="17">
                  <c:v>-7.739726027397257</c:v>
                </c:pt>
                <c:pt idx="18">
                  <c:v>-7.739726027397257</c:v>
                </c:pt>
                <c:pt idx="19">
                  <c:v>-7.739726027397257</c:v>
                </c:pt>
                <c:pt idx="20">
                  <c:v>-7.739726027397257</c:v>
                </c:pt>
                <c:pt idx="21">
                  <c:v>-7.739726027397257</c:v>
                </c:pt>
                <c:pt idx="22">
                  <c:v>-7.739726027397257</c:v>
                </c:pt>
                <c:pt idx="23">
                  <c:v>-7.739726027397257</c:v>
                </c:pt>
                <c:pt idx="24">
                  <c:v>-7.739726027397257</c:v>
                </c:pt>
                <c:pt idx="25">
                  <c:v>-7.739726027397257</c:v>
                </c:pt>
                <c:pt idx="26">
                  <c:v>-7.739726027397257</c:v>
                </c:pt>
                <c:pt idx="27">
                  <c:v>-7.739726027397257</c:v>
                </c:pt>
                <c:pt idx="28">
                  <c:v>-7.739726027397257</c:v>
                </c:pt>
                <c:pt idx="29">
                  <c:v>-7.739726027397257</c:v>
                </c:pt>
                <c:pt idx="30">
                  <c:v>-7.739726027397257</c:v>
                </c:pt>
                <c:pt idx="31">
                  <c:v>-7.739726027397257</c:v>
                </c:pt>
                <c:pt idx="32">
                  <c:v>-7.739726027397257</c:v>
                </c:pt>
                <c:pt idx="33">
                  <c:v>-7.739726027397257</c:v>
                </c:pt>
                <c:pt idx="34">
                  <c:v>-7.739726027397257</c:v>
                </c:pt>
                <c:pt idx="35">
                  <c:v>-7.739726027397257</c:v>
                </c:pt>
                <c:pt idx="36">
                  <c:v>-7.739726027397257</c:v>
                </c:pt>
                <c:pt idx="37">
                  <c:v>-7.739726027397257</c:v>
                </c:pt>
                <c:pt idx="38">
                  <c:v>-7.739726027397257</c:v>
                </c:pt>
                <c:pt idx="39">
                  <c:v>-7.739726027397257</c:v>
                </c:pt>
                <c:pt idx="40">
                  <c:v>-7.739726027397257</c:v>
                </c:pt>
                <c:pt idx="41">
                  <c:v>-7.739726027397257</c:v>
                </c:pt>
                <c:pt idx="42">
                  <c:v>-7.739726027397257</c:v>
                </c:pt>
                <c:pt idx="43">
                  <c:v>-7.739726027397257</c:v>
                </c:pt>
                <c:pt idx="44">
                  <c:v>-7.739726027397257</c:v>
                </c:pt>
                <c:pt idx="45">
                  <c:v>-7.739726027397257</c:v>
                </c:pt>
                <c:pt idx="46">
                  <c:v>-7.739726027397257</c:v>
                </c:pt>
                <c:pt idx="47">
                  <c:v>-7.739726027397257</c:v>
                </c:pt>
                <c:pt idx="48">
                  <c:v>-7.739726027397257</c:v>
                </c:pt>
                <c:pt idx="49">
                  <c:v>-7.739726027397257</c:v>
                </c:pt>
                <c:pt idx="50">
                  <c:v>-7.739726027397257</c:v>
                </c:pt>
                <c:pt idx="51">
                  <c:v>-7.739726027397257</c:v>
                </c:pt>
                <c:pt idx="52">
                  <c:v>-7.739726027397257</c:v>
                </c:pt>
                <c:pt idx="53">
                  <c:v>-7.739726027397257</c:v>
                </c:pt>
                <c:pt idx="54">
                  <c:v>-7.739726027397257</c:v>
                </c:pt>
                <c:pt idx="55">
                  <c:v>-7.739726027397257</c:v>
                </c:pt>
                <c:pt idx="56">
                  <c:v>-7.739726027397257</c:v>
                </c:pt>
                <c:pt idx="57">
                  <c:v>-7.739726027397257</c:v>
                </c:pt>
                <c:pt idx="58">
                  <c:v>-7.739726027397257</c:v>
                </c:pt>
                <c:pt idx="59">
                  <c:v>-7.739726027397257</c:v>
                </c:pt>
                <c:pt idx="60">
                  <c:v>-7.739726027397257</c:v>
                </c:pt>
                <c:pt idx="61">
                  <c:v>-7.739726027397257</c:v>
                </c:pt>
                <c:pt idx="62">
                  <c:v>-7.739726027397257</c:v>
                </c:pt>
                <c:pt idx="63">
                  <c:v>-7.739726027397257</c:v>
                </c:pt>
                <c:pt idx="64">
                  <c:v>-7.739726027397257</c:v>
                </c:pt>
                <c:pt idx="65">
                  <c:v>-7.739726027397257</c:v>
                </c:pt>
                <c:pt idx="66">
                  <c:v>-7.739726027397257</c:v>
                </c:pt>
                <c:pt idx="67">
                  <c:v>-7.739726027397257</c:v>
                </c:pt>
                <c:pt idx="68">
                  <c:v>-7.739726027397257</c:v>
                </c:pt>
                <c:pt idx="69">
                  <c:v>-7.739726027397257</c:v>
                </c:pt>
                <c:pt idx="70">
                  <c:v>-7.739726027397257</c:v>
                </c:pt>
                <c:pt idx="71">
                  <c:v>-7.739726027397257</c:v>
                </c:pt>
                <c:pt idx="72">
                  <c:v>-7.739726027397257</c:v>
                </c:pt>
                <c:pt idx="73">
                  <c:v>-7.739726027397257</c:v>
                </c:pt>
                <c:pt idx="74">
                  <c:v>-7.739726027397257</c:v>
                </c:pt>
                <c:pt idx="75">
                  <c:v>-7.739726027397257</c:v>
                </c:pt>
                <c:pt idx="76">
                  <c:v>-7.739726027397257</c:v>
                </c:pt>
                <c:pt idx="77">
                  <c:v>-7.739726027397257</c:v>
                </c:pt>
                <c:pt idx="78">
                  <c:v>-7.739726027397257</c:v>
                </c:pt>
                <c:pt idx="79">
                  <c:v>-7.739726027397257</c:v>
                </c:pt>
                <c:pt idx="80">
                  <c:v>-7.739726027397257</c:v>
                </c:pt>
                <c:pt idx="81">
                  <c:v>-7.739726027397257</c:v>
                </c:pt>
                <c:pt idx="82">
                  <c:v>-7.739726027397257</c:v>
                </c:pt>
                <c:pt idx="83">
                  <c:v>-7.739726027397257</c:v>
                </c:pt>
                <c:pt idx="84">
                  <c:v>-7.739726027397257</c:v>
                </c:pt>
                <c:pt idx="85">
                  <c:v>-7.739726027397257</c:v>
                </c:pt>
                <c:pt idx="86">
                  <c:v>-7.739726027397257</c:v>
                </c:pt>
                <c:pt idx="87">
                  <c:v>-7.739726027397257</c:v>
                </c:pt>
                <c:pt idx="88">
                  <c:v>-7.739726027397257</c:v>
                </c:pt>
                <c:pt idx="89">
                  <c:v>-7.739726027397257</c:v>
                </c:pt>
                <c:pt idx="90">
                  <c:v>-7.739726027397257</c:v>
                </c:pt>
                <c:pt idx="91">
                  <c:v>-7.739726027397257</c:v>
                </c:pt>
                <c:pt idx="92">
                  <c:v>-7.739726027397257</c:v>
                </c:pt>
                <c:pt idx="93">
                  <c:v>-7.739726027397257</c:v>
                </c:pt>
                <c:pt idx="94">
                  <c:v>-7.739726027397257</c:v>
                </c:pt>
                <c:pt idx="95">
                  <c:v>-7.739726027397257</c:v>
                </c:pt>
                <c:pt idx="96">
                  <c:v>-7.739726027397257</c:v>
                </c:pt>
                <c:pt idx="97">
                  <c:v>-7.739726027397257</c:v>
                </c:pt>
                <c:pt idx="98">
                  <c:v>-7.739726027397257</c:v>
                </c:pt>
                <c:pt idx="99">
                  <c:v>-7.739726027397257</c:v>
                </c:pt>
                <c:pt idx="100">
                  <c:v>-7.739726027397257</c:v>
                </c:pt>
                <c:pt idx="101">
                  <c:v>-7.739726027397257</c:v>
                </c:pt>
                <c:pt idx="102">
                  <c:v>-7.739726027397257</c:v>
                </c:pt>
                <c:pt idx="103">
                  <c:v>-7.739726027397257</c:v>
                </c:pt>
                <c:pt idx="104">
                  <c:v>-7.739726027397257</c:v>
                </c:pt>
                <c:pt idx="105">
                  <c:v>-7.739726027397257</c:v>
                </c:pt>
                <c:pt idx="106">
                  <c:v>-7.739726027397257</c:v>
                </c:pt>
                <c:pt idx="107">
                  <c:v>-7.739726027397257</c:v>
                </c:pt>
                <c:pt idx="108">
                  <c:v>-7.739726027397257</c:v>
                </c:pt>
                <c:pt idx="109">
                  <c:v>-7.739726027397257</c:v>
                </c:pt>
                <c:pt idx="110">
                  <c:v>-7.739726027397257</c:v>
                </c:pt>
                <c:pt idx="111">
                  <c:v>-7.739726027397257</c:v>
                </c:pt>
                <c:pt idx="112">
                  <c:v>-7.739726027397257</c:v>
                </c:pt>
                <c:pt idx="113">
                  <c:v>-7.739726027397257</c:v>
                </c:pt>
                <c:pt idx="114">
                  <c:v>-7.739726027397257</c:v>
                </c:pt>
                <c:pt idx="115">
                  <c:v>-7.739726027397257</c:v>
                </c:pt>
                <c:pt idx="116">
                  <c:v>-7.739726027397257</c:v>
                </c:pt>
                <c:pt idx="117">
                  <c:v>-7.739726027397257</c:v>
                </c:pt>
                <c:pt idx="118">
                  <c:v>-7.739726027397257</c:v>
                </c:pt>
                <c:pt idx="119">
                  <c:v>-7.739726027397257</c:v>
                </c:pt>
                <c:pt idx="120">
                  <c:v>-7.739726027397257</c:v>
                </c:pt>
                <c:pt idx="121">
                  <c:v>-7.739726027397257</c:v>
                </c:pt>
                <c:pt idx="122">
                  <c:v>-7.739726027397257</c:v>
                </c:pt>
                <c:pt idx="123">
                  <c:v>-7.739726027397257</c:v>
                </c:pt>
                <c:pt idx="124">
                  <c:v>-7.739726027397257</c:v>
                </c:pt>
                <c:pt idx="125">
                  <c:v>-7.739726027397257</c:v>
                </c:pt>
                <c:pt idx="126">
                  <c:v>-7.739726027397257</c:v>
                </c:pt>
                <c:pt idx="127">
                  <c:v>-7.739726027397257</c:v>
                </c:pt>
                <c:pt idx="128">
                  <c:v>-7.739726027397257</c:v>
                </c:pt>
                <c:pt idx="129">
                  <c:v>-7.739726027397257</c:v>
                </c:pt>
                <c:pt idx="130">
                  <c:v>-7.739726027397257</c:v>
                </c:pt>
                <c:pt idx="131">
                  <c:v>-7.739726027397257</c:v>
                </c:pt>
                <c:pt idx="132">
                  <c:v>-7.739726027397257</c:v>
                </c:pt>
                <c:pt idx="133">
                  <c:v>-7.739726027397257</c:v>
                </c:pt>
                <c:pt idx="134">
                  <c:v>-7.739726027397257</c:v>
                </c:pt>
                <c:pt idx="135">
                  <c:v>-7.739726027397257</c:v>
                </c:pt>
                <c:pt idx="136">
                  <c:v>-7.739726027397257</c:v>
                </c:pt>
                <c:pt idx="137">
                  <c:v>-7.739726027397257</c:v>
                </c:pt>
                <c:pt idx="138">
                  <c:v>-7.739726027397257</c:v>
                </c:pt>
                <c:pt idx="139">
                  <c:v>-7.739726027397257</c:v>
                </c:pt>
                <c:pt idx="140">
                  <c:v>-7.739726027397257</c:v>
                </c:pt>
                <c:pt idx="141">
                  <c:v>-7.739726027397257</c:v>
                </c:pt>
                <c:pt idx="142">
                  <c:v>-7.739726027397257</c:v>
                </c:pt>
                <c:pt idx="143">
                  <c:v>-7.739726027397257</c:v>
                </c:pt>
                <c:pt idx="144">
                  <c:v>-7.739726027397257</c:v>
                </c:pt>
                <c:pt idx="145">
                  <c:v>-7.739726027397257</c:v>
                </c:pt>
                <c:pt idx="146">
                  <c:v>-7.739726027397257</c:v>
                </c:pt>
                <c:pt idx="147">
                  <c:v>-7.739726027397257</c:v>
                </c:pt>
                <c:pt idx="148">
                  <c:v>-7.739726027397257</c:v>
                </c:pt>
                <c:pt idx="149">
                  <c:v>-7.739726027397257</c:v>
                </c:pt>
                <c:pt idx="150">
                  <c:v>-7.739726027397257</c:v>
                </c:pt>
                <c:pt idx="151">
                  <c:v>-7.739726027397257</c:v>
                </c:pt>
                <c:pt idx="152">
                  <c:v>-7.739726027397257</c:v>
                </c:pt>
                <c:pt idx="153">
                  <c:v>-7.739726027397257</c:v>
                </c:pt>
                <c:pt idx="154">
                  <c:v>-7.739726027397257</c:v>
                </c:pt>
                <c:pt idx="155">
                  <c:v>-7.739726027397257</c:v>
                </c:pt>
                <c:pt idx="156">
                  <c:v>-7.739726027397257</c:v>
                </c:pt>
                <c:pt idx="157">
                  <c:v>-7.739726027397257</c:v>
                </c:pt>
                <c:pt idx="158">
                  <c:v>-7.739726027397257</c:v>
                </c:pt>
                <c:pt idx="159">
                  <c:v>-7.739726027397257</c:v>
                </c:pt>
                <c:pt idx="160">
                  <c:v>-7.739726027397257</c:v>
                </c:pt>
                <c:pt idx="161">
                  <c:v>-7.739726027397257</c:v>
                </c:pt>
                <c:pt idx="162">
                  <c:v>-7.739726027397257</c:v>
                </c:pt>
                <c:pt idx="163">
                  <c:v>-7.739726027397257</c:v>
                </c:pt>
                <c:pt idx="164">
                  <c:v>-7.739726027397257</c:v>
                </c:pt>
                <c:pt idx="165">
                  <c:v>-7.739726027397257</c:v>
                </c:pt>
                <c:pt idx="166">
                  <c:v>-7.739726027397257</c:v>
                </c:pt>
                <c:pt idx="167">
                  <c:v>-7.739726027397257</c:v>
                </c:pt>
                <c:pt idx="168">
                  <c:v>-7.739726027397257</c:v>
                </c:pt>
                <c:pt idx="169">
                  <c:v>-7.739726027397257</c:v>
                </c:pt>
                <c:pt idx="170">
                  <c:v>-7.739726027397257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Results!$X$4:$X$174</c:f>
              <c:numCache>
                <c:formatCode>0.00</c:formatCode>
                <c:ptCount val="171"/>
                <c:pt idx="0">
                  <c:v>2.2602739726027425</c:v>
                </c:pt>
                <c:pt idx="1">
                  <c:v>2.2602739726027425</c:v>
                </c:pt>
                <c:pt idx="2">
                  <c:v>2.2602739726027425</c:v>
                </c:pt>
                <c:pt idx="3">
                  <c:v>2.2602739726027425</c:v>
                </c:pt>
                <c:pt idx="4">
                  <c:v>2.2602739726027425</c:v>
                </c:pt>
                <c:pt idx="5">
                  <c:v>2.2602739726027425</c:v>
                </c:pt>
                <c:pt idx="6">
                  <c:v>2.2602739726027425</c:v>
                </c:pt>
                <c:pt idx="7">
                  <c:v>2.2602739726027425</c:v>
                </c:pt>
                <c:pt idx="8">
                  <c:v>2.2602739726027425</c:v>
                </c:pt>
                <c:pt idx="9">
                  <c:v>2.2602739726027425</c:v>
                </c:pt>
                <c:pt idx="10">
                  <c:v>2.2602739726027425</c:v>
                </c:pt>
                <c:pt idx="11">
                  <c:v>2.2602739726027425</c:v>
                </c:pt>
                <c:pt idx="12">
                  <c:v>2.2602739726027425</c:v>
                </c:pt>
                <c:pt idx="13">
                  <c:v>2.2602739726027425</c:v>
                </c:pt>
                <c:pt idx="14">
                  <c:v>2.2602739726027425</c:v>
                </c:pt>
                <c:pt idx="15">
                  <c:v>2.2602739726027425</c:v>
                </c:pt>
                <c:pt idx="16">
                  <c:v>2.2602739726027425</c:v>
                </c:pt>
                <c:pt idx="17">
                  <c:v>2.2602739726027425</c:v>
                </c:pt>
                <c:pt idx="18">
                  <c:v>2.2602739726027425</c:v>
                </c:pt>
                <c:pt idx="19">
                  <c:v>2.2602739726027425</c:v>
                </c:pt>
                <c:pt idx="20">
                  <c:v>2.2602739726027425</c:v>
                </c:pt>
                <c:pt idx="21">
                  <c:v>2.2602739726027425</c:v>
                </c:pt>
                <c:pt idx="22">
                  <c:v>2.2602739726027425</c:v>
                </c:pt>
                <c:pt idx="23">
                  <c:v>2.2602739726027425</c:v>
                </c:pt>
                <c:pt idx="24">
                  <c:v>2.2602739726027425</c:v>
                </c:pt>
                <c:pt idx="25">
                  <c:v>2.2602739726027425</c:v>
                </c:pt>
                <c:pt idx="26">
                  <c:v>2.2602739726027425</c:v>
                </c:pt>
                <c:pt idx="27">
                  <c:v>2.2602739726027425</c:v>
                </c:pt>
                <c:pt idx="28">
                  <c:v>2.2602739726027425</c:v>
                </c:pt>
                <c:pt idx="29">
                  <c:v>2.2602739726027425</c:v>
                </c:pt>
                <c:pt idx="30">
                  <c:v>2.2602739726027425</c:v>
                </c:pt>
                <c:pt idx="31">
                  <c:v>2.2602739726027425</c:v>
                </c:pt>
                <c:pt idx="32">
                  <c:v>2.2602739726027425</c:v>
                </c:pt>
                <c:pt idx="33">
                  <c:v>2.2602739726027425</c:v>
                </c:pt>
                <c:pt idx="34">
                  <c:v>2.2602739726027425</c:v>
                </c:pt>
                <c:pt idx="35">
                  <c:v>2.2602739726027425</c:v>
                </c:pt>
                <c:pt idx="36">
                  <c:v>2.2602739726027425</c:v>
                </c:pt>
                <c:pt idx="37">
                  <c:v>2.2602739726027425</c:v>
                </c:pt>
                <c:pt idx="38">
                  <c:v>2.2602739726027425</c:v>
                </c:pt>
                <c:pt idx="39">
                  <c:v>2.2602739726027425</c:v>
                </c:pt>
                <c:pt idx="40">
                  <c:v>2.2602739726027425</c:v>
                </c:pt>
                <c:pt idx="41">
                  <c:v>2.2602739726027425</c:v>
                </c:pt>
                <c:pt idx="42">
                  <c:v>2.2602739726027425</c:v>
                </c:pt>
                <c:pt idx="43">
                  <c:v>2.2602739726027425</c:v>
                </c:pt>
                <c:pt idx="44">
                  <c:v>2.2602739726027425</c:v>
                </c:pt>
                <c:pt idx="45">
                  <c:v>2.2602739726027425</c:v>
                </c:pt>
                <c:pt idx="46">
                  <c:v>2.2602739726027425</c:v>
                </c:pt>
                <c:pt idx="47">
                  <c:v>2.2602739726027425</c:v>
                </c:pt>
                <c:pt idx="48">
                  <c:v>2.2602739726027425</c:v>
                </c:pt>
                <c:pt idx="49">
                  <c:v>2.2602739726027425</c:v>
                </c:pt>
                <c:pt idx="50">
                  <c:v>2.2602739726027425</c:v>
                </c:pt>
                <c:pt idx="51">
                  <c:v>2.2602739726027425</c:v>
                </c:pt>
                <c:pt idx="52">
                  <c:v>2.2602739726027425</c:v>
                </c:pt>
                <c:pt idx="53">
                  <c:v>2.2602739726027425</c:v>
                </c:pt>
                <c:pt idx="54">
                  <c:v>2.2602739726027425</c:v>
                </c:pt>
                <c:pt idx="55">
                  <c:v>2.2602739726027425</c:v>
                </c:pt>
                <c:pt idx="56">
                  <c:v>2.2602739726027425</c:v>
                </c:pt>
                <c:pt idx="57">
                  <c:v>2.2602739726027425</c:v>
                </c:pt>
                <c:pt idx="58">
                  <c:v>2.2602739726027425</c:v>
                </c:pt>
                <c:pt idx="59">
                  <c:v>2.2602739726027425</c:v>
                </c:pt>
                <c:pt idx="60">
                  <c:v>2.2602739726027425</c:v>
                </c:pt>
                <c:pt idx="61">
                  <c:v>2.2602739726027425</c:v>
                </c:pt>
                <c:pt idx="62">
                  <c:v>2.2602739726027425</c:v>
                </c:pt>
                <c:pt idx="63">
                  <c:v>2.2602739726027425</c:v>
                </c:pt>
                <c:pt idx="64">
                  <c:v>2.2602739726027425</c:v>
                </c:pt>
                <c:pt idx="65">
                  <c:v>2.2602739726027425</c:v>
                </c:pt>
                <c:pt idx="66">
                  <c:v>2.2602739726027425</c:v>
                </c:pt>
                <c:pt idx="67">
                  <c:v>2.2602739726027425</c:v>
                </c:pt>
                <c:pt idx="68">
                  <c:v>2.2602739726027425</c:v>
                </c:pt>
                <c:pt idx="69">
                  <c:v>2.2602739726027425</c:v>
                </c:pt>
                <c:pt idx="70">
                  <c:v>2.2602739726027425</c:v>
                </c:pt>
                <c:pt idx="71">
                  <c:v>2.2602739726027425</c:v>
                </c:pt>
                <c:pt idx="72">
                  <c:v>2.2602739726027425</c:v>
                </c:pt>
                <c:pt idx="73">
                  <c:v>2.2602739726027425</c:v>
                </c:pt>
                <c:pt idx="74">
                  <c:v>2.2602739726027425</c:v>
                </c:pt>
                <c:pt idx="75">
                  <c:v>2.2602739726027425</c:v>
                </c:pt>
                <c:pt idx="76">
                  <c:v>2.2602739726027425</c:v>
                </c:pt>
                <c:pt idx="77">
                  <c:v>2.2602739726027425</c:v>
                </c:pt>
                <c:pt idx="78">
                  <c:v>2.2602739726027425</c:v>
                </c:pt>
                <c:pt idx="79">
                  <c:v>2.2602739726027425</c:v>
                </c:pt>
                <c:pt idx="80">
                  <c:v>2.2602739726027425</c:v>
                </c:pt>
                <c:pt idx="81">
                  <c:v>2.2602739726027425</c:v>
                </c:pt>
                <c:pt idx="82">
                  <c:v>2.2602739726027425</c:v>
                </c:pt>
                <c:pt idx="83">
                  <c:v>2.2602739726027425</c:v>
                </c:pt>
                <c:pt idx="84">
                  <c:v>2.2602739726027425</c:v>
                </c:pt>
                <c:pt idx="85">
                  <c:v>2.2602739726027425</c:v>
                </c:pt>
                <c:pt idx="86">
                  <c:v>2.2602739726027425</c:v>
                </c:pt>
                <c:pt idx="87">
                  <c:v>2.2602739726027425</c:v>
                </c:pt>
                <c:pt idx="88">
                  <c:v>2.2602739726027425</c:v>
                </c:pt>
                <c:pt idx="89">
                  <c:v>2.2602739726027425</c:v>
                </c:pt>
                <c:pt idx="90">
                  <c:v>2.2602739726027425</c:v>
                </c:pt>
                <c:pt idx="91">
                  <c:v>2.2602739726027425</c:v>
                </c:pt>
                <c:pt idx="92">
                  <c:v>2.2602739726027425</c:v>
                </c:pt>
                <c:pt idx="93">
                  <c:v>2.2602739726027425</c:v>
                </c:pt>
                <c:pt idx="94">
                  <c:v>2.2602739726027425</c:v>
                </c:pt>
                <c:pt idx="95">
                  <c:v>2.2602739726027425</c:v>
                </c:pt>
                <c:pt idx="96">
                  <c:v>2.2602739726027425</c:v>
                </c:pt>
                <c:pt idx="97">
                  <c:v>2.2602739726027425</c:v>
                </c:pt>
                <c:pt idx="98">
                  <c:v>2.2602739726027425</c:v>
                </c:pt>
                <c:pt idx="99">
                  <c:v>2.2602739726027425</c:v>
                </c:pt>
                <c:pt idx="100">
                  <c:v>2.2602739726027425</c:v>
                </c:pt>
                <c:pt idx="101">
                  <c:v>2.2602739726027425</c:v>
                </c:pt>
                <c:pt idx="102">
                  <c:v>2.2602739726027425</c:v>
                </c:pt>
                <c:pt idx="103">
                  <c:v>2.2602739726027425</c:v>
                </c:pt>
                <c:pt idx="104">
                  <c:v>2.2602739726027425</c:v>
                </c:pt>
                <c:pt idx="105">
                  <c:v>2.2602739726027425</c:v>
                </c:pt>
                <c:pt idx="106">
                  <c:v>2.2602739726027425</c:v>
                </c:pt>
                <c:pt idx="107">
                  <c:v>2.2602739726027425</c:v>
                </c:pt>
                <c:pt idx="108">
                  <c:v>2.2602739726027425</c:v>
                </c:pt>
                <c:pt idx="109">
                  <c:v>2.2602739726027425</c:v>
                </c:pt>
                <c:pt idx="110">
                  <c:v>2.2602739726027425</c:v>
                </c:pt>
                <c:pt idx="111">
                  <c:v>2.2602739726027425</c:v>
                </c:pt>
                <c:pt idx="112">
                  <c:v>2.2602739726027425</c:v>
                </c:pt>
                <c:pt idx="113">
                  <c:v>2.2602739726027425</c:v>
                </c:pt>
                <c:pt idx="114">
                  <c:v>2.2602739726027425</c:v>
                </c:pt>
                <c:pt idx="115">
                  <c:v>2.2602739726027425</c:v>
                </c:pt>
                <c:pt idx="116">
                  <c:v>2.2602739726027425</c:v>
                </c:pt>
                <c:pt idx="117">
                  <c:v>2.2602739726027425</c:v>
                </c:pt>
                <c:pt idx="118">
                  <c:v>2.2602739726027425</c:v>
                </c:pt>
                <c:pt idx="119">
                  <c:v>2.2602739726027425</c:v>
                </c:pt>
                <c:pt idx="120">
                  <c:v>2.2602739726027425</c:v>
                </c:pt>
                <c:pt idx="121">
                  <c:v>2.2602739726027425</c:v>
                </c:pt>
                <c:pt idx="122">
                  <c:v>2.2602739726027425</c:v>
                </c:pt>
                <c:pt idx="123">
                  <c:v>2.2602739726027425</c:v>
                </c:pt>
                <c:pt idx="124">
                  <c:v>2.2602739726027425</c:v>
                </c:pt>
                <c:pt idx="125">
                  <c:v>2.2602739726027425</c:v>
                </c:pt>
                <c:pt idx="126">
                  <c:v>2.2602739726027425</c:v>
                </c:pt>
                <c:pt idx="127">
                  <c:v>2.2602739726027425</c:v>
                </c:pt>
                <c:pt idx="128">
                  <c:v>2.2602739726027425</c:v>
                </c:pt>
                <c:pt idx="129">
                  <c:v>2.2602739726027425</c:v>
                </c:pt>
                <c:pt idx="130">
                  <c:v>2.2602739726027425</c:v>
                </c:pt>
                <c:pt idx="131">
                  <c:v>2.2602739726027425</c:v>
                </c:pt>
                <c:pt idx="132">
                  <c:v>2.2602739726027425</c:v>
                </c:pt>
                <c:pt idx="133">
                  <c:v>2.2602739726027425</c:v>
                </c:pt>
                <c:pt idx="134">
                  <c:v>2.2602739726027425</c:v>
                </c:pt>
                <c:pt idx="135">
                  <c:v>2.2602739726027425</c:v>
                </c:pt>
                <c:pt idx="136">
                  <c:v>2.2602739726027425</c:v>
                </c:pt>
                <c:pt idx="137">
                  <c:v>2.2602739726027425</c:v>
                </c:pt>
                <c:pt idx="138">
                  <c:v>2.2602739726027425</c:v>
                </c:pt>
                <c:pt idx="139">
                  <c:v>2.2602739726027425</c:v>
                </c:pt>
                <c:pt idx="140">
                  <c:v>2.2602739726027425</c:v>
                </c:pt>
                <c:pt idx="141">
                  <c:v>2.2602739726027425</c:v>
                </c:pt>
                <c:pt idx="142">
                  <c:v>2.2602739726027425</c:v>
                </c:pt>
                <c:pt idx="143">
                  <c:v>2.2602739726027425</c:v>
                </c:pt>
                <c:pt idx="144">
                  <c:v>2.2602739726027425</c:v>
                </c:pt>
                <c:pt idx="145">
                  <c:v>2.2602739726027425</c:v>
                </c:pt>
                <c:pt idx="146">
                  <c:v>2.2602739726027425</c:v>
                </c:pt>
                <c:pt idx="147">
                  <c:v>2.2602739726027425</c:v>
                </c:pt>
                <c:pt idx="148">
                  <c:v>2.2602739726027425</c:v>
                </c:pt>
                <c:pt idx="149">
                  <c:v>2.2602739726027425</c:v>
                </c:pt>
                <c:pt idx="150">
                  <c:v>2.2602739726027425</c:v>
                </c:pt>
                <c:pt idx="151">
                  <c:v>2.2602739726027425</c:v>
                </c:pt>
                <c:pt idx="152">
                  <c:v>2.2602739726027425</c:v>
                </c:pt>
                <c:pt idx="153">
                  <c:v>2.2602739726027425</c:v>
                </c:pt>
                <c:pt idx="154">
                  <c:v>2.2602739726027425</c:v>
                </c:pt>
                <c:pt idx="155">
                  <c:v>2.2602739726027425</c:v>
                </c:pt>
                <c:pt idx="156">
                  <c:v>2.2602739726027425</c:v>
                </c:pt>
                <c:pt idx="157">
                  <c:v>2.2602739726027425</c:v>
                </c:pt>
                <c:pt idx="158">
                  <c:v>2.2602739726027425</c:v>
                </c:pt>
                <c:pt idx="159">
                  <c:v>2.2602739726027425</c:v>
                </c:pt>
                <c:pt idx="160">
                  <c:v>2.2602739726027425</c:v>
                </c:pt>
                <c:pt idx="161">
                  <c:v>2.2602739726027425</c:v>
                </c:pt>
                <c:pt idx="162">
                  <c:v>2.2602739726027425</c:v>
                </c:pt>
                <c:pt idx="163">
                  <c:v>2.2602739726027425</c:v>
                </c:pt>
                <c:pt idx="164">
                  <c:v>2.2602739726027425</c:v>
                </c:pt>
                <c:pt idx="165">
                  <c:v>2.2602739726027425</c:v>
                </c:pt>
                <c:pt idx="166">
                  <c:v>2.2602739726027425</c:v>
                </c:pt>
                <c:pt idx="167">
                  <c:v>2.2602739726027425</c:v>
                </c:pt>
                <c:pt idx="168">
                  <c:v>2.2602739726027425</c:v>
                </c:pt>
                <c:pt idx="169">
                  <c:v>2.2602739726027425</c:v>
                </c:pt>
                <c:pt idx="170">
                  <c:v>2.2602739726027425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Results!$Y$4:$Y$174</c:f>
              <c:numCache>
                <c:formatCode>0.00</c:formatCode>
                <c:ptCount val="171"/>
                <c:pt idx="0">
                  <c:v>-8.9035581153773009</c:v>
                </c:pt>
                <c:pt idx="1">
                  <c:v>-8.9035581153773009</c:v>
                </c:pt>
                <c:pt idx="2">
                  <c:v>-8.9035581153773009</c:v>
                </c:pt>
                <c:pt idx="3">
                  <c:v>-8.9035581153773009</c:v>
                </c:pt>
                <c:pt idx="4">
                  <c:v>-8.9035581153773009</c:v>
                </c:pt>
                <c:pt idx="5">
                  <c:v>-8.9035581153773009</c:v>
                </c:pt>
                <c:pt idx="6">
                  <c:v>-8.9035581153773009</c:v>
                </c:pt>
                <c:pt idx="7">
                  <c:v>-8.9035581153773009</c:v>
                </c:pt>
                <c:pt idx="8">
                  <c:v>-8.9035581153773009</c:v>
                </c:pt>
                <c:pt idx="9">
                  <c:v>-8.9035581153773009</c:v>
                </c:pt>
                <c:pt idx="10">
                  <c:v>-8.9035581153773009</c:v>
                </c:pt>
                <c:pt idx="11">
                  <c:v>-8.9035581153773009</c:v>
                </c:pt>
                <c:pt idx="12">
                  <c:v>-8.9035581153773009</c:v>
                </c:pt>
                <c:pt idx="13">
                  <c:v>-8.9035581153773009</c:v>
                </c:pt>
                <c:pt idx="14">
                  <c:v>-8.9035581153773009</c:v>
                </c:pt>
                <c:pt idx="15">
                  <c:v>-8.9035581153773009</c:v>
                </c:pt>
                <c:pt idx="16">
                  <c:v>-8.9035581153773009</c:v>
                </c:pt>
                <c:pt idx="17">
                  <c:v>-8.9035581153773009</c:v>
                </c:pt>
                <c:pt idx="18">
                  <c:v>-8.9035581153773009</c:v>
                </c:pt>
                <c:pt idx="19">
                  <c:v>-8.9035581153773009</c:v>
                </c:pt>
                <c:pt idx="20">
                  <c:v>-8.9035581153773009</c:v>
                </c:pt>
                <c:pt idx="21">
                  <c:v>-8.9035581153773009</c:v>
                </c:pt>
                <c:pt idx="22">
                  <c:v>-8.9035581153773009</c:v>
                </c:pt>
                <c:pt idx="23">
                  <c:v>-8.9035581153773009</c:v>
                </c:pt>
                <c:pt idx="24">
                  <c:v>-8.9035581153773009</c:v>
                </c:pt>
                <c:pt idx="25">
                  <c:v>-8.9035581153773009</c:v>
                </c:pt>
                <c:pt idx="26">
                  <c:v>-8.9035581153773009</c:v>
                </c:pt>
                <c:pt idx="27">
                  <c:v>-8.9035581153773009</c:v>
                </c:pt>
                <c:pt idx="28">
                  <c:v>-8.9035581153773009</c:v>
                </c:pt>
                <c:pt idx="29">
                  <c:v>-8.9035581153773009</c:v>
                </c:pt>
                <c:pt idx="30">
                  <c:v>-8.9035581153773009</c:v>
                </c:pt>
                <c:pt idx="31">
                  <c:v>-8.9035581153773009</c:v>
                </c:pt>
                <c:pt idx="32">
                  <c:v>-8.9035581153773009</c:v>
                </c:pt>
                <c:pt idx="33">
                  <c:v>-8.9035581153773009</c:v>
                </c:pt>
                <c:pt idx="34">
                  <c:v>-8.9035581153773009</c:v>
                </c:pt>
                <c:pt idx="35">
                  <c:v>-8.9035581153773009</c:v>
                </c:pt>
                <c:pt idx="36">
                  <c:v>-8.9035581153773009</c:v>
                </c:pt>
                <c:pt idx="37">
                  <c:v>-8.9035581153773009</c:v>
                </c:pt>
                <c:pt idx="38">
                  <c:v>-8.9035581153773009</c:v>
                </c:pt>
                <c:pt idx="39">
                  <c:v>-8.9035581153773009</c:v>
                </c:pt>
                <c:pt idx="40">
                  <c:v>-8.9035581153773009</c:v>
                </c:pt>
                <c:pt idx="41">
                  <c:v>-8.9035581153773009</c:v>
                </c:pt>
                <c:pt idx="42">
                  <c:v>-8.9035581153773009</c:v>
                </c:pt>
                <c:pt idx="43">
                  <c:v>-8.9035581153773009</c:v>
                </c:pt>
                <c:pt idx="44">
                  <c:v>-8.9035581153773009</c:v>
                </c:pt>
                <c:pt idx="45">
                  <c:v>-8.9035581153773009</c:v>
                </c:pt>
                <c:pt idx="46">
                  <c:v>-8.9035581153773009</c:v>
                </c:pt>
                <c:pt idx="47">
                  <c:v>-8.9035581153773009</c:v>
                </c:pt>
                <c:pt idx="48">
                  <c:v>-8.9035581153773009</c:v>
                </c:pt>
                <c:pt idx="49">
                  <c:v>-8.9035581153773009</c:v>
                </c:pt>
                <c:pt idx="50">
                  <c:v>-8.9035581153773009</c:v>
                </c:pt>
                <c:pt idx="51">
                  <c:v>-8.9035581153773009</c:v>
                </c:pt>
                <c:pt idx="52">
                  <c:v>-8.9035581153773009</c:v>
                </c:pt>
                <c:pt idx="53">
                  <c:v>-8.9035581153773009</c:v>
                </c:pt>
                <c:pt idx="54">
                  <c:v>-8.9035581153773009</c:v>
                </c:pt>
                <c:pt idx="55">
                  <c:v>-8.9035581153773009</c:v>
                </c:pt>
                <c:pt idx="56">
                  <c:v>-8.9035581153773009</c:v>
                </c:pt>
                <c:pt idx="57">
                  <c:v>-8.9035581153773009</c:v>
                </c:pt>
                <c:pt idx="58">
                  <c:v>-8.9035581153773009</c:v>
                </c:pt>
                <c:pt idx="59">
                  <c:v>-8.9035581153773009</c:v>
                </c:pt>
                <c:pt idx="60">
                  <c:v>-8.9035581153773009</c:v>
                </c:pt>
                <c:pt idx="61">
                  <c:v>-8.9035581153773009</c:v>
                </c:pt>
                <c:pt idx="62">
                  <c:v>-8.9035581153773009</c:v>
                </c:pt>
                <c:pt idx="63">
                  <c:v>-8.9035581153773009</c:v>
                </c:pt>
                <c:pt idx="64">
                  <c:v>-8.9035581153773009</c:v>
                </c:pt>
                <c:pt idx="65">
                  <c:v>-8.9035581153773009</c:v>
                </c:pt>
                <c:pt idx="66">
                  <c:v>-8.9035581153773009</c:v>
                </c:pt>
                <c:pt idx="67">
                  <c:v>-8.9035581153773009</c:v>
                </c:pt>
                <c:pt idx="68">
                  <c:v>-8.9035581153773009</c:v>
                </c:pt>
                <c:pt idx="69">
                  <c:v>-8.9035581153773009</c:v>
                </c:pt>
                <c:pt idx="70">
                  <c:v>-8.9035581153773009</c:v>
                </c:pt>
                <c:pt idx="71">
                  <c:v>-8.9035581153773009</c:v>
                </c:pt>
                <c:pt idx="72">
                  <c:v>-8.9035581153773009</c:v>
                </c:pt>
                <c:pt idx="73">
                  <c:v>-8.9035581153773009</c:v>
                </c:pt>
                <c:pt idx="74">
                  <c:v>-8.9035581153773009</c:v>
                </c:pt>
                <c:pt idx="75">
                  <c:v>-8.9035581153773009</c:v>
                </c:pt>
                <c:pt idx="76">
                  <c:v>-8.9035581153773009</c:v>
                </c:pt>
                <c:pt idx="77">
                  <c:v>-8.9035581153773009</c:v>
                </c:pt>
                <c:pt idx="78">
                  <c:v>-8.9035581153773009</c:v>
                </c:pt>
                <c:pt idx="79">
                  <c:v>-8.9035581153773009</c:v>
                </c:pt>
                <c:pt idx="80">
                  <c:v>-8.9035581153773009</c:v>
                </c:pt>
                <c:pt idx="81">
                  <c:v>-8.9035581153773009</c:v>
                </c:pt>
                <c:pt idx="82">
                  <c:v>-8.9035581153773009</c:v>
                </c:pt>
                <c:pt idx="83">
                  <c:v>-8.9035581153773009</c:v>
                </c:pt>
                <c:pt idx="84">
                  <c:v>-8.9035581153773009</c:v>
                </c:pt>
                <c:pt idx="85">
                  <c:v>-8.9035581153773009</c:v>
                </c:pt>
                <c:pt idx="86">
                  <c:v>-8.9035581153773009</c:v>
                </c:pt>
                <c:pt idx="87">
                  <c:v>-8.9035581153773009</c:v>
                </c:pt>
                <c:pt idx="88">
                  <c:v>-8.9035581153773009</c:v>
                </c:pt>
                <c:pt idx="89">
                  <c:v>-8.9035581153773009</c:v>
                </c:pt>
                <c:pt idx="90">
                  <c:v>-8.9035581153773009</c:v>
                </c:pt>
                <c:pt idx="91">
                  <c:v>-8.9035581153773009</c:v>
                </c:pt>
                <c:pt idx="92">
                  <c:v>-8.9035581153773009</c:v>
                </c:pt>
                <c:pt idx="93">
                  <c:v>-8.9035581153773009</c:v>
                </c:pt>
                <c:pt idx="94">
                  <c:v>-8.9035581153773009</c:v>
                </c:pt>
                <c:pt idx="95">
                  <c:v>-8.9035581153773009</c:v>
                </c:pt>
                <c:pt idx="96">
                  <c:v>-8.9035581153773009</c:v>
                </c:pt>
                <c:pt idx="97">
                  <c:v>-8.9035581153773009</c:v>
                </c:pt>
                <c:pt idx="98">
                  <c:v>-8.9035581153773009</c:v>
                </c:pt>
                <c:pt idx="99">
                  <c:v>-8.9035581153773009</c:v>
                </c:pt>
                <c:pt idx="100">
                  <c:v>-8.9035581153773009</c:v>
                </c:pt>
                <c:pt idx="101">
                  <c:v>-8.9035581153773009</c:v>
                </c:pt>
                <c:pt idx="102">
                  <c:v>-8.9035581153773009</c:v>
                </c:pt>
                <c:pt idx="103">
                  <c:v>-8.9035581153773009</c:v>
                </c:pt>
                <c:pt idx="104">
                  <c:v>-8.9035581153773009</c:v>
                </c:pt>
                <c:pt idx="105">
                  <c:v>-8.9035581153773009</c:v>
                </c:pt>
                <c:pt idx="106">
                  <c:v>-8.9035581153773009</c:v>
                </c:pt>
                <c:pt idx="107">
                  <c:v>-8.9035581153773009</c:v>
                </c:pt>
                <c:pt idx="108">
                  <c:v>-8.9035581153773009</c:v>
                </c:pt>
                <c:pt idx="109">
                  <c:v>-8.9035581153773009</c:v>
                </c:pt>
                <c:pt idx="110">
                  <c:v>-8.9035581153773009</c:v>
                </c:pt>
                <c:pt idx="111">
                  <c:v>-8.9035581153773009</c:v>
                </c:pt>
                <c:pt idx="112">
                  <c:v>-8.9035581153773009</c:v>
                </c:pt>
                <c:pt idx="113">
                  <c:v>-8.9035581153773009</c:v>
                </c:pt>
                <c:pt idx="114">
                  <c:v>-8.9035581153773009</c:v>
                </c:pt>
                <c:pt idx="115">
                  <c:v>-8.9035581153773009</c:v>
                </c:pt>
                <c:pt idx="116">
                  <c:v>-8.9035581153773009</c:v>
                </c:pt>
                <c:pt idx="117">
                  <c:v>-8.9035581153773009</c:v>
                </c:pt>
                <c:pt idx="118">
                  <c:v>-8.9035581153773009</c:v>
                </c:pt>
                <c:pt idx="119">
                  <c:v>-8.9035581153773009</c:v>
                </c:pt>
                <c:pt idx="120">
                  <c:v>-8.9035581153773009</c:v>
                </c:pt>
                <c:pt idx="121">
                  <c:v>-8.9035581153773009</c:v>
                </c:pt>
                <c:pt idx="122">
                  <c:v>-8.9035581153773009</c:v>
                </c:pt>
                <c:pt idx="123">
                  <c:v>-8.9035581153773009</c:v>
                </c:pt>
                <c:pt idx="124">
                  <c:v>-8.9035581153773009</c:v>
                </c:pt>
                <c:pt idx="125">
                  <c:v>-8.9035581153773009</c:v>
                </c:pt>
                <c:pt idx="126">
                  <c:v>-8.9035581153773009</c:v>
                </c:pt>
                <c:pt idx="127">
                  <c:v>-8.9035581153773009</c:v>
                </c:pt>
                <c:pt idx="128">
                  <c:v>-8.9035581153773009</c:v>
                </c:pt>
                <c:pt idx="129">
                  <c:v>-8.9035581153773009</c:v>
                </c:pt>
                <c:pt idx="130">
                  <c:v>-8.9035581153773009</c:v>
                </c:pt>
                <c:pt idx="131">
                  <c:v>-8.9035581153773009</c:v>
                </c:pt>
                <c:pt idx="132">
                  <c:v>-8.9035581153773009</c:v>
                </c:pt>
                <c:pt idx="133">
                  <c:v>-8.9035581153773009</c:v>
                </c:pt>
                <c:pt idx="134">
                  <c:v>-8.9035581153773009</c:v>
                </c:pt>
                <c:pt idx="135">
                  <c:v>-8.9035581153773009</c:v>
                </c:pt>
                <c:pt idx="136">
                  <c:v>-8.9035581153773009</c:v>
                </c:pt>
                <c:pt idx="137">
                  <c:v>-8.9035581153773009</c:v>
                </c:pt>
                <c:pt idx="138">
                  <c:v>-8.9035581153773009</c:v>
                </c:pt>
                <c:pt idx="139">
                  <c:v>-8.9035581153773009</c:v>
                </c:pt>
                <c:pt idx="140">
                  <c:v>-8.9035581153773009</c:v>
                </c:pt>
                <c:pt idx="141">
                  <c:v>-8.9035581153773009</c:v>
                </c:pt>
                <c:pt idx="142">
                  <c:v>-8.9035581153773009</c:v>
                </c:pt>
                <c:pt idx="143">
                  <c:v>-8.9035581153773009</c:v>
                </c:pt>
                <c:pt idx="144">
                  <c:v>-8.9035581153773009</c:v>
                </c:pt>
                <c:pt idx="145">
                  <c:v>-8.9035581153773009</c:v>
                </c:pt>
                <c:pt idx="146">
                  <c:v>-8.9035581153773009</c:v>
                </c:pt>
                <c:pt idx="147">
                  <c:v>-8.9035581153773009</c:v>
                </c:pt>
                <c:pt idx="148">
                  <c:v>-8.9035581153773009</c:v>
                </c:pt>
                <c:pt idx="149">
                  <c:v>-8.9035581153773009</c:v>
                </c:pt>
                <c:pt idx="150">
                  <c:v>-8.9035581153773009</c:v>
                </c:pt>
                <c:pt idx="151">
                  <c:v>-8.9035581153773009</c:v>
                </c:pt>
                <c:pt idx="152">
                  <c:v>-8.9035581153773009</c:v>
                </c:pt>
                <c:pt idx="153">
                  <c:v>-8.9035581153773009</c:v>
                </c:pt>
                <c:pt idx="154">
                  <c:v>-8.9035581153773009</c:v>
                </c:pt>
                <c:pt idx="155">
                  <c:v>-8.9035581153773009</c:v>
                </c:pt>
                <c:pt idx="156">
                  <c:v>-8.9035581153773009</c:v>
                </c:pt>
                <c:pt idx="157">
                  <c:v>-8.9035581153773009</c:v>
                </c:pt>
                <c:pt idx="158">
                  <c:v>-8.9035581153773009</c:v>
                </c:pt>
                <c:pt idx="159">
                  <c:v>-8.9035581153773009</c:v>
                </c:pt>
                <c:pt idx="160">
                  <c:v>-8.9035581153773009</c:v>
                </c:pt>
                <c:pt idx="161">
                  <c:v>-8.9035581153773009</c:v>
                </c:pt>
                <c:pt idx="162">
                  <c:v>-8.9035581153773009</c:v>
                </c:pt>
                <c:pt idx="163">
                  <c:v>-8.9035581153773009</c:v>
                </c:pt>
                <c:pt idx="164">
                  <c:v>-8.9035581153773009</c:v>
                </c:pt>
                <c:pt idx="165">
                  <c:v>-8.9035581153773009</c:v>
                </c:pt>
                <c:pt idx="166">
                  <c:v>-8.9035581153773009</c:v>
                </c:pt>
                <c:pt idx="167">
                  <c:v>-8.9035581153773009</c:v>
                </c:pt>
                <c:pt idx="168">
                  <c:v>-8.9035581153773009</c:v>
                </c:pt>
                <c:pt idx="169">
                  <c:v>-8.9035581153773009</c:v>
                </c:pt>
                <c:pt idx="170">
                  <c:v>-8.9035581153773009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Results!$Z$4:$Z$174</c:f>
              <c:numCache>
                <c:formatCode>0.00</c:formatCode>
                <c:ptCount val="171"/>
                <c:pt idx="0">
                  <c:v>3.4241060605827864</c:v>
                </c:pt>
                <c:pt idx="1">
                  <c:v>3.4241060605827864</c:v>
                </c:pt>
                <c:pt idx="2">
                  <c:v>3.4241060605827864</c:v>
                </c:pt>
                <c:pt idx="3">
                  <c:v>3.4241060605827864</c:v>
                </c:pt>
                <c:pt idx="4">
                  <c:v>3.4241060605827864</c:v>
                </c:pt>
                <c:pt idx="5">
                  <c:v>3.4241060605827864</c:v>
                </c:pt>
                <c:pt idx="6">
                  <c:v>3.4241060605827864</c:v>
                </c:pt>
                <c:pt idx="7">
                  <c:v>3.4241060605827864</c:v>
                </c:pt>
                <c:pt idx="8">
                  <c:v>3.4241060605827864</c:v>
                </c:pt>
                <c:pt idx="9">
                  <c:v>3.4241060605827864</c:v>
                </c:pt>
                <c:pt idx="10">
                  <c:v>3.4241060605827864</c:v>
                </c:pt>
                <c:pt idx="11">
                  <c:v>3.4241060605827864</c:v>
                </c:pt>
                <c:pt idx="12">
                  <c:v>3.4241060605827864</c:v>
                </c:pt>
                <c:pt idx="13">
                  <c:v>3.4241060605827864</c:v>
                </c:pt>
                <c:pt idx="14">
                  <c:v>3.4241060605827864</c:v>
                </c:pt>
                <c:pt idx="15">
                  <c:v>3.4241060605827864</c:v>
                </c:pt>
                <c:pt idx="16">
                  <c:v>3.4241060605827864</c:v>
                </c:pt>
                <c:pt idx="17">
                  <c:v>3.4241060605827864</c:v>
                </c:pt>
                <c:pt idx="18">
                  <c:v>3.4241060605827864</c:v>
                </c:pt>
                <c:pt idx="19">
                  <c:v>3.4241060605827864</c:v>
                </c:pt>
                <c:pt idx="20">
                  <c:v>3.4241060605827864</c:v>
                </c:pt>
                <c:pt idx="21">
                  <c:v>3.4241060605827864</c:v>
                </c:pt>
                <c:pt idx="22">
                  <c:v>3.4241060605827864</c:v>
                </c:pt>
                <c:pt idx="23">
                  <c:v>3.4241060605827864</c:v>
                </c:pt>
                <c:pt idx="24">
                  <c:v>3.4241060605827864</c:v>
                </c:pt>
                <c:pt idx="25">
                  <c:v>3.4241060605827864</c:v>
                </c:pt>
                <c:pt idx="26">
                  <c:v>3.4241060605827864</c:v>
                </c:pt>
                <c:pt idx="27">
                  <c:v>3.4241060605827864</c:v>
                </c:pt>
                <c:pt idx="28">
                  <c:v>3.4241060605827864</c:v>
                </c:pt>
                <c:pt idx="29">
                  <c:v>3.4241060605827864</c:v>
                </c:pt>
                <c:pt idx="30">
                  <c:v>3.4241060605827864</c:v>
                </c:pt>
                <c:pt idx="31">
                  <c:v>3.4241060605827864</c:v>
                </c:pt>
                <c:pt idx="32">
                  <c:v>3.4241060605827864</c:v>
                </c:pt>
                <c:pt idx="33">
                  <c:v>3.4241060605827864</c:v>
                </c:pt>
                <c:pt idx="34">
                  <c:v>3.4241060605827864</c:v>
                </c:pt>
                <c:pt idx="35">
                  <c:v>3.4241060605827864</c:v>
                </c:pt>
                <c:pt idx="36">
                  <c:v>3.4241060605827864</c:v>
                </c:pt>
                <c:pt idx="37">
                  <c:v>3.4241060605827864</c:v>
                </c:pt>
                <c:pt idx="38">
                  <c:v>3.4241060605827864</c:v>
                </c:pt>
                <c:pt idx="39">
                  <c:v>3.4241060605827864</c:v>
                </c:pt>
                <c:pt idx="40">
                  <c:v>3.4241060605827864</c:v>
                </c:pt>
                <c:pt idx="41">
                  <c:v>3.4241060605827864</c:v>
                </c:pt>
                <c:pt idx="42">
                  <c:v>3.4241060605827864</c:v>
                </c:pt>
                <c:pt idx="43">
                  <c:v>3.4241060605827864</c:v>
                </c:pt>
                <c:pt idx="44">
                  <c:v>3.4241060605827864</c:v>
                </c:pt>
                <c:pt idx="45">
                  <c:v>3.4241060605827864</c:v>
                </c:pt>
                <c:pt idx="46">
                  <c:v>3.4241060605827864</c:v>
                </c:pt>
                <c:pt idx="47">
                  <c:v>3.4241060605827864</c:v>
                </c:pt>
                <c:pt idx="48">
                  <c:v>3.4241060605827864</c:v>
                </c:pt>
                <c:pt idx="49">
                  <c:v>3.4241060605827864</c:v>
                </c:pt>
                <c:pt idx="50">
                  <c:v>3.4241060605827864</c:v>
                </c:pt>
                <c:pt idx="51">
                  <c:v>3.4241060605827864</c:v>
                </c:pt>
                <c:pt idx="52">
                  <c:v>3.4241060605827864</c:v>
                </c:pt>
                <c:pt idx="53">
                  <c:v>3.4241060605827864</c:v>
                </c:pt>
                <c:pt idx="54">
                  <c:v>3.4241060605827864</c:v>
                </c:pt>
                <c:pt idx="55">
                  <c:v>3.4241060605827864</c:v>
                </c:pt>
                <c:pt idx="56">
                  <c:v>3.4241060605827864</c:v>
                </c:pt>
                <c:pt idx="57">
                  <c:v>3.4241060605827864</c:v>
                </c:pt>
                <c:pt idx="58">
                  <c:v>3.4241060605827864</c:v>
                </c:pt>
                <c:pt idx="59">
                  <c:v>3.4241060605827864</c:v>
                </c:pt>
                <c:pt idx="60">
                  <c:v>3.4241060605827864</c:v>
                </c:pt>
                <c:pt idx="61">
                  <c:v>3.4241060605827864</c:v>
                </c:pt>
                <c:pt idx="62">
                  <c:v>3.4241060605827864</c:v>
                </c:pt>
                <c:pt idx="63">
                  <c:v>3.4241060605827864</c:v>
                </c:pt>
                <c:pt idx="64">
                  <c:v>3.4241060605827864</c:v>
                </c:pt>
                <c:pt idx="65">
                  <c:v>3.4241060605827864</c:v>
                </c:pt>
                <c:pt idx="66">
                  <c:v>3.4241060605827864</c:v>
                </c:pt>
                <c:pt idx="67">
                  <c:v>3.4241060605827864</c:v>
                </c:pt>
                <c:pt idx="68">
                  <c:v>3.4241060605827864</c:v>
                </c:pt>
                <c:pt idx="69">
                  <c:v>3.4241060605827864</c:v>
                </c:pt>
                <c:pt idx="70">
                  <c:v>3.4241060605827864</c:v>
                </c:pt>
                <c:pt idx="71">
                  <c:v>3.4241060605827864</c:v>
                </c:pt>
                <c:pt idx="72">
                  <c:v>3.4241060605827864</c:v>
                </c:pt>
                <c:pt idx="73">
                  <c:v>3.4241060605827864</c:v>
                </c:pt>
                <c:pt idx="74">
                  <c:v>3.4241060605827864</c:v>
                </c:pt>
                <c:pt idx="75">
                  <c:v>3.4241060605827864</c:v>
                </c:pt>
                <c:pt idx="76">
                  <c:v>3.4241060605827864</c:v>
                </c:pt>
                <c:pt idx="77">
                  <c:v>3.4241060605827864</c:v>
                </c:pt>
                <c:pt idx="78">
                  <c:v>3.4241060605827864</c:v>
                </c:pt>
                <c:pt idx="79">
                  <c:v>3.4241060605827864</c:v>
                </c:pt>
                <c:pt idx="80">
                  <c:v>3.4241060605827864</c:v>
                </c:pt>
                <c:pt idx="81">
                  <c:v>3.4241060605827864</c:v>
                </c:pt>
                <c:pt idx="82">
                  <c:v>3.4241060605827864</c:v>
                </c:pt>
                <c:pt idx="83">
                  <c:v>3.4241060605827864</c:v>
                </c:pt>
                <c:pt idx="84">
                  <c:v>3.4241060605827864</c:v>
                </c:pt>
                <c:pt idx="85">
                  <c:v>3.4241060605827864</c:v>
                </c:pt>
                <c:pt idx="86">
                  <c:v>3.4241060605827864</c:v>
                </c:pt>
                <c:pt idx="87">
                  <c:v>3.4241060605827864</c:v>
                </c:pt>
                <c:pt idx="88">
                  <c:v>3.4241060605827864</c:v>
                </c:pt>
                <c:pt idx="89">
                  <c:v>3.4241060605827864</c:v>
                </c:pt>
                <c:pt idx="90">
                  <c:v>3.4241060605827864</c:v>
                </c:pt>
                <c:pt idx="91">
                  <c:v>3.4241060605827864</c:v>
                </c:pt>
                <c:pt idx="92">
                  <c:v>3.4241060605827864</c:v>
                </c:pt>
                <c:pt idx="93">
                  <c:v>3.4241060605827864</c:v>
                </c:pt>
                <c:pt idx="94">
                  <c:v>3.4241060605827864</c:v>
                </c:pt>
                <c:pt idx="95">
                  <c:v>3.4241060605827864</c:v>
                </c:pt>
                <c:pt idx="96">
                  <c:v>3.4241060605827864</c:v>
                </c:pt>
                <c:pt idx="97">
                  <c:v>3.4241060605827864</c:v>
                </c:pt>
                <c:pt idx="98">
                  <c:v>3.4241060605827864</c:v>
                </c:pt>
                <c:pt idx="99">
                  <c:v>3.4241060605827864</c:v>
                </c:pt>
                <c:pt idx="100">
                  <c:v>3.4241060605827864</c:v>
                </c:pt>
                <c:pt idx="101">
                  <c:v>3.4241060605827864</c:v>
                </c:pt>
                <c:pt idx="102">
                  <c:v>3.4241060605827864</c:v>
                </c:pt>
                <c:pt idx="103">
                  <c:v>3.4241060605827864</c:v>
                </c:pt>
                <c:pt idx="104">
                  <c:v>3.4241060605827864</c:v>
                </c:pt>
                <c:pt idx="105">
                  <c:v>3.4241060605827864</c:v>
                </c:pt>
                <c:pt idx="106">
                  <c:v>3.4241060605827864</c:v>
                </c:pt>
                <c:pt idx="107">
                  <c:v>3.4241060605827864</c:v>
                </c:pt>
                <c:pt idx="108">
                  <c:v>3.4241060605827864</c:v>
                </c:pt>
                <c:pt idx="109">
                  <c:v>3.4241060605827864</c:v>
                </c:pt>
                <c:pt idx="110">
                  <c:v>3.4241060605827864</c:v>
                </c:pt>
                <c:pt idx="111">
                  <c:v>3.4241060605827864</c:v>
                </c:pt>
                <c:pt idx="112">
                  <c:v>3.4241060605827864</c:v>
                </c:pt>
                <c:pt idx="113">
                  <c:v>3.4241060605827864</c:v>
                </c:pt>
                <c:pt idx="114">
                  <c:v>3.4241060605827864</c:v>
                </c:pt>
                <c:pt idx="115">
                  <c:v>3.4241060605827864</c:v>
                </c:pt>
                <c:pt idx="116">
                  <c:v>3.4241060605827864</c:v>
                </c:pt>
                <c:pt idx="117">
                  <c:v>3.4241060605827864</c:v>
                </c:pt>
                <c:pt idx="118">
                  <c:v>3.4241060605827864</c:v>
                </c:pt>
                <c:pt idx="119">
                  <c:v>3.4241060605827864</c:v>
                </c:pt>
                <c:pt idx="120">
                  <c:v>3.4241060605827864</c:v>
                </c:pt>
                <c:pt idx="121">
                  <c:v>3.4241060605827864</c:v>
                </c:pt>
                <c:pt idx="122">
                  <c:v>3.4241060605827864</c:v>
                </c:pt>
                <c:pt idx="123">
                  <c:v>3.4241060605827864</c:v>
                </c:pt>
                <c:pt idx="124">
                  <c:v>3.4241060605827864</c:v>
                </c:pt>
                <c:pt idx="125">
                  <c:v>3.4241060605827864</c:v>
                </c:pt>
                <c:pt idx="126">
                  <c:v>3.4241060605827864</c:v>
                </c:pt>
                <c:pt idx="127">
                  <c:v>3.4241060605827864</c:v>
                </c:pt>
                <c:pt idx="128">
                  <c:v>3.4241060605827864</c:v>
                </c:pt>
                <c:pt idx="129">
                  <c:v>3.4241060605827864</c:v>
                </c:pt>
                <c:pt idx="130">
                  <c:v>3.4241060605827864</c:v>
                </c:pt>
                <c:pt idx="131">
                  <c:v>3.4241060605827864</c:v>
                </c:pt>
                <c:pt idx="132">
                  <c:v>3.4241060605827864</c:v>
                </c:pt>
                <c:pt idx="133">
                  <c:v>3.4241060605827864</c:v>
                </c:pt>
                <c:pt idx="134">
                  <c:v>3.4241060605827864</c:v>
                </c:pt>
                <c:pt idx="135">
                  <c:v>3.4241060605827864</c:v>
                </c:pt>
                <c:pt idx="136">
                  <c:v>3.4241060605827864</c:v>
                </c:pt>
                <c:pt idx="137">
                  <c:v>3.4241060605827864</c:v>
                </c:pt>
                <c:pt idx="138">
                  <c:v>3.4241060605827864</c:v>
                </c:pt>
                <c:pt idx="139">
                  <c:v>3.4241060605827864</c:v>
                </c:pt>
                <c:pt idx="140">
                  <c:v>3.4241060605827864</c:v>
                </c:pt>
                <c:pt idx="141">
                  <c:v>3.4241060605827864</c:v>
                </c:pt>
                <c:pt idx="142">
                  <c:v>3.4241060605827864</c:v>
                </c:pt>
                <c:pt idx="143">
                  <c:v>3.4241060605827864</c:v>
                </c:pt>
                <c:pt idx="144">
                  <c:v>3.4241060605827864</c:v>
                </c:pt>
                <c:pt idx="145">
                  <c:v>3.4241060605827864</c:v>
                </c:pt>
                <c:pt idx="146">
                  <c:v>3.4241060605827864</c:v>
                </c:pt>
                <c:pt idx="147">
                  <c:v>3.4241060605827864</c:v>
                </c:pt>
                <c:pt idx="148">
                  <c:v>3.4241060605827864</c:v>
                </c:pt>
                <c:pt idx="149">
                  <c:v>3.4241060605827864</c:v>
                </c:pt>
                <c:pt idx="150">
                  <c:v>3.4241060605827864</c:v>
                </c:pt>
                <c:pt idx="151">
                  <c:v>3.4241060605827864</c:v>
                </c:pt>
                <c:pt idx="152">
                  <c:v>3.4241060605827864</c:v>
                </c:pt>
                <c:pt idx="153">
                  <c:v>3.4241060605827864</c:v>
                </c:pt>
                <c:pt idx="154">
                  <c:v>3.4241060605827864</c:v>
                </c:pt>
                <c:pt idx="155">
                  <c:v>3.4241060605827864</c:v>
                </c:pt>
                <c:pt idx="156">
                  <c:v>3.4241060605827864</c:v>
                </c:pt>
                <c:pt idx="157">
                  <c:v>3.4241060605827864</c:v>
                </c:pt>
                <c:pt idx="158">
                  <c:v>3.4241060605827864</c:v>
                </c:pt>
                <c:pt idx="159">
                  <c:v>3.4241060605827864</c:v>
                </c:pt>
                <c:pt idx="160">
                  <c:v>3.4241060605827864</c:v>
                </c:pt>
                <c:pt idx="161">
                  <c:v>3.4241060605827864</c:v>
                </c:pt>
                <c:pt idx="162">
                  <c:v>3.4241060605827864</c:v>
                </c:pt>
                <c:pt idx="163">
                  <c:v>3.4241060605827864</c:v>
                </c:pt>
                <c:pt idx="164">
                  <c:v>3.4241060605827864</c:v>
                </c:pt>
                <c:pt idx="165">
                  <c:v>3.4241060605827864</c:v>
                </c:pt>
                <c:pt idx="166">
                  <c:v>3.4241060605827864</c:v>
                </c:pt>
                <c:pt idx="167">
                  <c:v>3.4241060605827864</c:v>
                </c:pt>
                <c:pt idx="168">
                  <c:v>3.4241060605827864</c:v>
                </c:pt>
                <c:pt idx="169">
                  <c:v>3.4241060605827864</c:v>
                </c:pt>
                <c:pt idx="170">
                  <c:v>3.4241060605827864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15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10"/>
          <c:min val="-1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Difference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Difference Results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73690716282394E-2"/>
          <c:y val="0.18052883608977557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Results!$R$4:$R$174</c:f>
              <c:numCache>
                <c:formatCode>0.00</c:formatCode>
                <c:ptCount val="171"/>
                <c:pt idx="0">
                  <c:v>4.854368932038839</c:v>
                </c:pt>
                <c:pt idx="1">
                  <c:v>3.9473684210526416</c:v>
                </c:pt>
                <c:pt idx="2">
                  <c:v>2.280130293159595</c:v>
                </c:pt>
                <c:pt idx="3">
                  <c:v>2.7290448343079894</c:v>
                </c:pt>
                <c:pt idx="4">
                  <c:v>1.0543390105433865</c:v>
                </c:pt>
                <c:pt idx="5">
                  <c:v>2.5435073627844695</c:v>
                </c:pt>
                <c:pt idx="6">
                  <c:v>1.5335147167944554</c:v>
                </c:pt>
                <c:pt idx="7">
                  <c:v>2.224448897795591</c:v>
                </c:pt>
                <c:pt idx="8">
                  <c:v>0.59390259997359751</c:v>
                </c:pt>
                <c:pt idx="12">
                  <c:v>2.4439918533604885</c:v>
                </c:pt>
                <c:pt idx="13">
                  <c:v>3.2310177705977412</c:v>
                </c:pt>
                <c:pt idx="14">
                  <c:v>1.3797240551889769</c:v>
                </c:pt>
                <c:pt idx="15">
                  <c:v>0.47642928786359401</c:v>
                </c:pt>
                <c:pt idx="16">
                  <c:v>-0.30096308186195853</c:v>
                </c:pt>
                <c:pt idx="17">
                  <c:v>0.84484377095346286</c:v>
                </c:pt>
                <c:pt idx="18">
                  <c:v>6.7226890756302407</c:v>
                </c:pt>
                <c:pt idx="19">
                  <c:v>6.3291139240506151</c:v>
                </c:pt>
                <c:pt idx="20">
                  <c:v>3.0612244897959235</c:v>
                </c:pt>
                <c:pt idx="21">
                  <c:v>1.2244897959183598</c:v>
                </c:pt>
                <c:pt idx="22">
                  <c:v>0.96076861489190779</c:v>
                </c:pt>
                <c:pt idx="23">
                  <c:v>1.0512483574244351</c:v>
                </c:pt>
                <c:pt idx="24">
                  <c:v>3.0407911001236037</c:v>
                </c:pt>
                <c:pt idx="25">
                  <c:v>0.82065652522018573</c:v>
                </c:pt>
                <c:pt idx="26">
                  <c:v>1.636747624076025</c:v>
                </c:pt>
                <c:pt idx="27">
                  <c:v>-77.41935483870968</c:v>
                </c:pt>
                <c:pt idx="28">
                  <c:v>-19.277108433734938</c:v>
                </c:pt>
                <c:pt idx="29">
                  <c:v>-3.6065573770491812</c:v>
                </c:pt>
                <c:pt idx="30">
                  <c:v>-1.1811023622047172</c:v>
                </c:pt>
                <c:pt idx="31">
                  <c:v>4.381846635367757</c:v>
                </c:pt>
                <c:pt idx="32">
                  <c:v>-3.942652329749107</c:v>
                </c:pt>
                <c:pt idx="33">
                  <c:v>3.3764914953033855</c:v>
                </c:pt>
                <c:pt idx="34">
                  <c:v>-0.15791551519937283</c:v>
                </c:pt>
                <c:pt idx="35">
                  <c:v>0.85129023676509197</c:v>
                </c:pt>
                <c:pt idx="36">
                  <c:v>16.34615384615385</c:v>
                </c:pt>
                <c:pt idx="37">
                  <c:v>-2.4242424242424305</c:v>
                </c:pt>
                <c:pt idx="38">
                  <c:v>0.9966777408637929</c:v>
                </c:pt>
                <c:pt idx="39">
                  <c:v>1.9120458891013401</c:v>
                </c:pt>
                <c:pt idx="40">
                  <c:v>1.2841091492776919</c:v>
                </c:pt>
                <c:pt idx="41">
                  <c:v>3.192934782608702</c:v>
                </c:pt>
                <c:pt idx="42">
                  <c:v>1.1358144030932775</c:v>
                </c:pt>
                <c:pt idx="43">
                  <c:v>1.9134941199920152</c:v>
                </c:pt>
                <c:pt idx="44">
                  <c:v>2.6549847338374885E-2</c:v>
                </c:pt>
                <c:pt idx="48">
                  <c:v>1.4462809917355357</c:v>
                </c:pt>
                <c:pt idx="49">
                  <c:v>-8.8566827697262553</c:v>
                </c:pt>
                <c:pt idx="50">
                  <c:v>1.6655562958027996</c:v>
                </c:pt>
                <c:pt idx="51">
                  <c:v>1.3778608127043346</c:v>
                </c:pt>
                <c:pt idx="52">
                  <c:v>0.78693684831792321</c:v>
                </c:pt>
                <c:pt idx="53">
                  <c:v>2.642356982428035E-2</c:v>
                </c:pt>
                <c:pt idx="54">
                  <c:v>-1.6949152542372927</c:v>
                </c:pt>
                <c:pt idx="55">
                  <c:v>-10.439560439560452</c:v>
                </c:pt>
                <c:pt idx="56">
                  <c:v>-20.875420875420879</c:v>
                </c:pt>
                <c:pt idx="57">
                  <c:v>0.91575091575091649</c:v>
                </c:pt>
                <c:pt idx="58">
                  <c:v>13.809154383242833</c:v>
                </c:pt>
                <c:pt idx="59">
                  <c:v>8.387516254876461</c:v>
                </c:pt>
                <c:pt idx="60">
                  <c:v>1.8041857108491717</c:v>
                </c:pt>
                <c:pt idx="61">
                  <c:v>7.9689984101748861</c:v>
                </c:pt>
                <c:pt idx="62">
                  <c:v>6.2574257425742577</c:v>
                </c:pt>
                <c:pt idx="63">
                  <c:v>-6.7796610169491549</c:v>
                </c:pt>
                <c:pt idx="64">
                  <c:v>0</c:v>
                </c:pt>
                <c:pt idx="65">
                  <c:v>6.3333333333333295</c:v>
                </c:pt>
                <c:pt idx="66">
                  <c:v>0.79051383399209008</c:v>
                </c:pt>
                <c:pt idx="67">
                  <c:v>5.2267486548808622</c:v>
                </c:pt>
                <c:pt idx="68">
                  <c:v>0.59563203176703117</c:v>
                </c:pt>
                <c:pt idx="69">
                  <c:v>0.25171624713958579</c:v>
                </c:pt>
                <c:pt idx="70">
                  <c:v>0.23776500891618363</c:v>
                </c:pt>
                <c:pt idx="71">
                  <c:v>-6.7992047713717572</c:v>
                </c:pt>
                <c:pt idx="72">
                  <c:v>6.4516129032258087</c:v>
                </c:pt>
                <c:pt idx="73">
                  <c:v>-18.918918918918919</c:v>
                </c:pt>
                <c:pt idx="74">
                  <c:v>-9.6875000000000053</c:v>
                </c:pt>
                <c:pt idx="75">
                  <c:v>-26.365348399246702</c:v>
                </c:pt>
                <c:pt idx="76">
                  <c:v>0.56044835868694332</c:v>
                </c:pt>
                <c:pt idx="77">
                  <c:v>-5.7180851063829756</c:v>
                </c:pt>
                <c:pt idx="78">
                  <c:v>2.1701172362185184</c:v>
                </c:pt>
                <c:pt idx="79">
                  <c:v>3.0230230230230122</c:v>
                </c:pt>
                <c:pt idx="80">
                  <c:v>0.56571503749506258</c:v>
                </c:pt>
                <c:pt idx="90">
                  <c:v>5.0847457627118633</c:v>
                </c:pt>
                <c:pt idx="91">
                  <c:v>-19.760479041916163</c:v>
                </c:pt>
                <c:pt idx="92">
                  <c:v>-4.1139240506329191</c:v>
                </c:pt>
                <c:pt idx="93">
                  <c:v>-21.083172147001932</c:v>
                </c:pt>
                <c:pt idx="94">
                  <c:v>-6.0509554140127362</c:v>
                </c:pt>
                <c:pt idx="95">
                  <c:v>-6.0483870967741806</c:v>
                </c:pt>
                <c:pt idx="96">
                  <c:v>3.7201684604585927</c:v>
                </c:pt>
                <c:pt idx="97">
                  <c:v>-1.4743972902968754</c:v>
                </c:pt>
                <c:pt idx="98">
                  <c:v>-3.8865965659523503</c:v>
                </c:pt>
                <c:pt idx="99">
                  <c:v>7.6271186440578269</c:v>
                </c:pt>
                <c:pt idx="100">
                  <c:v>3.9215686274642105</c:v>
                </c:pt>
                <c:pt idx="101">
                  <c:v>1.6339869280999169</c:v>
                </c:pt>
                <c:pt idx="102">
                  <c:v>3.578947368418993</c:v>
                </c:pt>
                <c:pt idx="103">
                  <c:v>0.95541401273835058</c:v>
                </c:pt>
                <c:pt idx="104">
                  <c:v>3.1649831649819755</c:v>
                </c:pt>
                <c:pt idx="105">
                  <c:v>4.0723981900447308</c:v>
                </c:pt>
                <c:pt idx="106">
                  <c:v>1.2989608313352772</c:v>
                </c:pt>
                <c:pt idx="107">
                  <c:v>0.60160427807503747</c:v>
                </c:pt>
                <c:pt idx="135">
                  <c:v>-0.98039215686275616</c:v>
                </c:pt>
                <c:pt idx="136">
                  <c:v>-9.4117647058823568</c:v>
                </c:pt>
                <c:pt idx="137">
                  <c:v>1.7123287671232894</c:v>
                </c:pt>
                <c:pt idx="138">
                  <c:v>0.80321285140563159</c:v>
                </c:pt>
                <c:pt idx="139">
                  <c:v>-3.2634032634032701</c:v>
                </c:pt>
                <c:pt idx="140">
                  <c:v>-0.92409240924091385</c:v>
                </c:pt>
                <c:pt idx="141">
                  <c:v>-2.5762881440720302</c:v>
                </c:pt>
                <c:pt idx="142">
                  <c:v>0.14201663623452596</c:v>
                </c:pt>
                <c:pt idx="143">
                  <c:v>-0.21327645961076178</c:v>
                </c:pt>
                <c:pt idx="153">
                  <c:v>8.2474226804123756</c:v>
                </c:pt>
                <c:pt idx="154">
                  <c:v>-0.58823529411766384</c:v>
                </c:pt>
                <c:pt idx="155">
                  <c:v>-3.0211480362537793</c:v>
                </c:pt>
                <c:pt idx="156">
                  <c:v>6.0311284046692579</c:v>
                </c:pt>
                <c:pt idx="157">
                  <c:v>1.569858712715835</c:v>
                </c:pt>
                <c:pt idx="158">
                  <c:v>1.796407185628748</c:v>
                </c:pt>
                <c:pt idx="159">
                  <c:v>-0.75642965204236068</c:v>
                </c:pt>
                <c:pt idx="160">
                  <c:v>0.38007601520304313</c:v>
                </c:pt>
                <c:pt idx="161">
                  <c:v>0.40058752837495032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(0.96%)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Results!$AA$4:$AA$174</c:f>
              <c:numCache>
                <c:formatCode>0.00</c:formatCode>
                <c:ptCount val="171"/>
                <c:pt idx="0">
                  <c:v>0.95541401273835058</c:v>
                </c:pt>
                <c:pt idx="1">
                  <c:v>0.95541401273835058</c:v>
                </c:pt>
                <c:pt idx="2">
                  <c:v>0.95541401273835058</c:v>
                </c:pt>
                <c:pt idx="3">
                  <c:v>0.95541401273835058</c:v>
                </c:pt>
                <c:pt idx="4">
                  <c:v>0.95541401273835058</c:v>
                </c:pt>
                <c:pt idx="5">
                  <c:v>0.95541401273835058</c:v>
                </c:pt>
                <c:pt idx="6">
                  <c:v>0.95541401273835058</c:v>
                </c:pt>
                <c:pt idx="7">
                  <c:v>0.95541401273835058</c:v>
                </c:pt>
                <c:pt idx="8">
                  <c:v>0.95541401273835058</c:v>
                </c:pt>
                <c:pt idx="9">
                  <c:v>0.95541401273835058</c:v>
                </c:pt>
                <c:pt idx="10">
                  <c:v>0.95541401273835058</c:v>
                </c:pt>
                <c:pt idx="11">
                  <c:v>0.95541401273835058</c:v>
                </c:pt>
                <c:pt idx="12">
                  <c:v>0.95541401273835058</c:v>
                </c:pt>
                <c:pt idx="13">
                  <c:v>0.95541401273835058</c:v>
                </c:pt>
                <c:pt idx="14">
                  <c:v>0.95541401273835058</c:v>
                </c:pt>
                <c:pt idx="15">
                  <c:v>0.95541401273835058</c:v>
                </c:pt>
                <c:pt idx="16">
                  <c:v>0.95541401273835058</c:v>
                </c:pt>
                <c:pt idx="17">
                  <c:v>0.95541401273835058</c:v>
                </c:pt>
                <c:pt idx="18">
                  <c:v>0.95541401273835058</c:v>
                </c:pt>
                <c:pt idx="19">
                  <c:v>0.95541401273835058</c:v>
                </c:pt>
                <c:pt idx="20">
                  <c:v>0.95541401273835058</c:v>
                </c:pt>
                <c:pt idx="21">
                  <c:v>0.95541401273835058</c:v>
                </c:pt>
                <c:pt idx="22">
                  <c:v>0.95541401273835058</c:v>
                </c:pt>
                <c:pt idx="23">
                  <c:v>0.95541401273835058</c:v>
                </c:pt>
                <c:pt idx="24">
                  <c:v>0.95541401273835058</c:v>
                </c:pt>
                <c:pt idx="25">
                  <c:v>0.95541401273835058</c:v>
                </c:pt>
                <c:pt idx="26">
                  <c:v>0.95541401273835058</c:v>
                </c:pt>
                <c:pt idx="27">
                  <c:v>0.95541401273835058</c:v>
                </c:pt>
                <c:pt idx="28">
                  <c:v>0.95541401273835058</c:v>
                </c:pt>
                <c:pt idx="29">
                  <c:v>0.95541401273835058</c:v>
                </c:pt>
                <c:pt idx="30">
                  <c:v>0.95541401273835058</c:v>
                </c:pt>
                <c:pt idx="31">
                  <c:v>0.95541401273835058</c:v>
                </c:pt>
                <c:pt idx="32">
                  <c:v>0.95541401273835058</c:v>
                </c:pt>
                <c:pt idx="33">
                  <c:v>0.95541401273835058</c:v>
                </c:pt>
                <c:pt idx="34">
                  <c:v>0.95541401273835058</c:v>
                </c:pt>
                <c:pt idx="35">
                  <c:v>0.95541401273835058</c:v>
                </c:pt>
                <c:pt idx="36">
                  <c:v>0.95541401273835058</c:v>
                </c:pt>
                <c:pt idx="37">
                  <c:v>0.95541401273835058</c:v>
                </c:pt>
                <c:pt idx="38">
                  <c:v>0.95541401273835058</c:v>
                </c:pt>
                <c:pt idx="39">
                  <c:v>0.95541401273835058</c:v>
                </c:pt>
                <c:pt idx="40">
                  <c:v>0.95541401273835058</c:v>
                </c:pt>
                <c:pt idx="41">
                  <c:v>0.95541401273835058</c:v>
                </c:pt>
                <c:pt idx="42">
                  <c:v>0.95541401273835058</c:v>
                </c:pt>
                <c:pt idx="43">
                  <c:v>0.95541401273835058</c:v>
                </c:pt>
                <c:pt idx="44">
                  <c:v>0.95541401273835058</c:v>
                </c:pt>
                <c:pt idx="45">
                  <c:v>0.95541401273835058</c:v>
                </c:pt>
                <c:pt idx="46">
                  <c:v>0.95541401273835058</c:v>
                </c:pt>
                <c:pt idx="47">
                  <c:v>0.95541401273835058</c:v>
                </c:pt>
                <c:pt idx="48">
                  <c:v>0.95541401273835058</c:v>
                </c:pt>
                <c:pt idx="49">
                  <c:v>0.95541401273835058</c:v>
                </c:pt>
                <c:pt idx="50">
                  <c:v>0.95541401273835058</c:v>
                </c:pt>
                <c:pt idx="51">
                  <c:v>0.95541401273835058</c:v>
                </c:pt>
                <c:pt idx="52">
                  <c:v>0.95541401273835058</c:v>
                </c:pt>
                <c:pt idx="53">
                  <c:v>0.95541401273835058</c:v>
                </c:pt>
                <c:pt idx="54">
                  <c:v>0.95541401273835058</c:v>
                </c:pt>
                <c:pt idx="55">
                  <c:v>0.95541401273835058</c:v>
                </c:pt>
                <c:pt idx="56">
                  <c:v>0.95541401273835058</c:v>
                </c:pt>
                <c:pt idx="57">
                  <c:v>0.95541401273835058</c:v>
                </c:pt>
                <c:pt idx="58">
                  <c:v>0.95541401273835058</c:v>
                </c:pt>
                <c:pt idx="59">
                  <c:v>0.95541401273835058</c:v>
                </c:pt>
                <c:pt idx="60">
                  <c:v>0.95541401273835058</c:v>
                </c:pt>
                <c:pt idx="61">
                  <c:v>0.95541401273835058</c:v>
                </c:pt>
                <c:pt idx="62">
                  <c:v>0.95541401273835058</c:v>
                </c:pt>
                <c:pt idx="63">
                  <c:v>0.95541401273835058</c:v>
                </c:pt>
                <c:pt idx="64">
                  <c:v>0.95541401273835058</c:v>
                </c:pt>
                <c:pt idx="65">
                  <c:v>0.95541401273835058</c:v>
                </c:pt>
                <c:pt idx="66">
                  <c:v>0.95541401273835058</c:v>
                </c:pt>
                <c:pt idx="67">
                  <c:v>0.95541401273835058</c:v>
                </c:pt>
                <c:pt idx="68">
                  <c:v>0.95541401273835058</c:v>
                </c:pt>
                <c:pt idx="69">
                  <c:v>0.95541401273835058</c:v>
                </c:pt>
                <c:pt idx="70">
                  <c:v>0.95541401273835058</c:v>
                </c:pt>
                <c:pt idx="71">
                  <c:v>0.95541401273835058</c:v>
                </c:pt>
                <c:pt idx="72">
                  <c:v>0.95541401273835058</c:v>
                </c:pt>
                <c:pt idx="73">
                  <c:v>0.95541401273835058</c:v>
                </c:pt>
                <c:pt idx="74">
                  <c:v>0.95541401273835058</c:v>
                </c:pt>
                <c:pt idx="75">
                  <c:v>0.95541401273835058</c:v>
                </c:pt>
                <c:pt idx="76">
                  <c:v>0.95541401273835058</c:v>
                </c:pt>
                <c:pt idx="77">
                  <c:v>0.95541401273835058</c:v>
                </c:pt>
                <c:pt idx="78">
                  <c:v>0.95541401273835058</c:v>
                </c:pt>
                <c:pt idx="79">
                  <c:v>0.95541401273835058</c:v>
                </c:pt>
                <c:pt idx="80">
                  <c:v>0.95541401273835058</c:v>
                </c:pt>
                <c:pt idx="81">
                  <c:v>0.95541401273835058</c:v>
                </c:pt>
                <c:pt idx="82">
                  <c:v>0.95541401273835058</c:v>
                </c:pt>
                <c:pt idx="83">
                  <c:v>0.95541401273835058</c:v>
                </c:pt>
                <c:pt idx="84">
                  <c:v>0.95541401273835058</c:v>
                </c:pt>
                <c:pt idx="85">
                  <c:v>0.95541401273835058</c:v>
                </c:pt>
                <c:pt idx="86">
                  <c:v>0.95541401273835058</c:v>
                </c:pt>
                <c:pt idx="87">
                  <c:v>0.95541401273835058</c:v>
                </c:pt>
                <c:pt idx="88">
                  <c:v>0.95541401273835058</c:v>
                </c:pt>
                <c:pt idx="89">
                  <c:v>0.95541401273835058</c:v>
                </c:pt>
                <c:pt idx="90">
                  <c:v>0.95541401273835058</c:v>
                </c:pt>
                <c:pt idx="91">
                  <c:v>0.95541401273835058</c:v>
                </c:pt>
                <c:pt idx="92">
                  <c:v>0.95541401273835058</c:v>
                </c:pt>
                <c:pt idx="93">
                  <c:v>0.95541401273835058</c:v>
                </c:pt>
                <c:pt idx="94">
                  <c:v>0.95541401273835058</c:v>
                </c:pt>
                <c:pt idx="95">
                  <c:v>0.95541401273835058</c:v>
                </c:pt>
                <c:pt idx="96">
                  <c:v>0.95541401273835058</c:v>
                </c:pt>
                <c:pt idx="97">
                  <c:v>0.95541401273835058</c:v>
                </c:pt>
                <c:pt idx="98">
                  <c:v>0.95541401273835058</c:v>
                </c:pt>
                <c:pt idx="99">
                  <c:v>0.95541401273835058</c:v>
                </c:pt>
                <c:pt idx="100">
                  <c:v>0.95541401273835058</c:v>
                </c:pt>
                <c:pt idx="101">
                  <c:v>0.95541401273835058</c:v>
                </c:pt>
                <c:pt idx="102">
                  <c:v>0.95541401273835058</c:v>
                </c:pt>
                <c:pt idx="103">
                  <c:v>0.95541401273835058</c:v>
                </c:pt>
                <c:pt idx="104">
                  <c:v>0.95541401273835058</c:v>
                </c:pt>
                <c:pt idx="105">
                  <c:v>0.95541401273835058</c:v>
                </c:pt>
                <c:pt idx="106">
                  <c:v>0.95541401273835058</c:v>
                </c:pt>
                <c:pt idx="107">
                  <c:v>0.95541401273835058</c:v>
                </c:pt>
                <c:pt idx="108">
                  <c:v>0.95541401273835058</c:v>
                </c:pt>
                <c:pt idx="109">
                  <c:v>0.95541401273835058</c:v>
                </c:pt>
                <c:pt idx="110">
                  <c:v>0.95541401273835058</c:v>
                </c:pt>
                <c:pt idx="111">
                  <c:v>0.95541401273835058</c:v>
                </c:pt>
                <c:pt idx="112">
                  <c:v>0.95541401273835058</c:v>
                </c:pt>
                <c:pt idx="113">
                  <c:v>0.95541401273835058</c:v>
                </c:pt>
                <c:pt idx="114">
                  <c:v>0.95541401273835058</c:v>
                </c:pt>
                <c:pt idx="115">
                  <c:v>0.95541401273835058</c:v>
                </c:pt>
                <c:pt idx="116">
                  <c:v>0.95541401273835058</c:v>
                </c:pt>
                <c:pt idx="117">
                  <c:v>0.95541401273835058</c:v>
                </c:pt>
                <c:pt idx="118">
                  <c:v>0.95541401273835058</c:v>
                </c:pt>
                <c:pt idx="119">
                  <c:v>0.95541401273835058</c:v>
                </c:pt>
                <c:pt idx="120">
                  <c:v>0.95541401273835058</c:v>
                </c:pt>
                <c:pt idx="121">
                  <c:v>0.95541401273835058</c:v>
                </c:pt>
                <c:pt idx="122">
                  <c:v>0.95541401273835058</c:v>
                </c:pt>
                <c:pt idx="123">
                  <c:v>0.95541401273835058</c:v>
                </c:pt>
                <c:pt idx="124">
                  <c:v>0.95541401273835058</c:v>
                </c:pt>
                <c:pt idx="125">
                  <c:v>0.95541401273835058</c:v>
                </c:pt>
                <c:pt idx="126">
                  <c:v>0.95541401273835058</c:v>
                </c:pt>
                <c:pt idx="127">
                  <c:v>0.95541401273835058</c:v>
                </c:pt>
                <c:pt idx="128">
                  <c:v>0.95541401273835058</c:v>
                </c:pt>
                <c:pt idx="129">
                  <c:v>0.95541401273835058</c:v>
                </c:pt>
                <c:pt idx="130">
                  <c:v>0.95541401273835058</c:v>
                </c:pt>
                <c:pt idx="131">
                  <c:v>0.95541401273835058</c:v>
                </c:pt>
                <c:pt idx="132">
                  <c:v>0.95541401273835058</c:v>
                </c:pt>
                <c:pt idx="133">
                  <c:v>0.95541401273835058</c:v>
                </c:pt>
                <c:pt idx="134">
                  <c:v>0.95541401273835058</c:v>
                </c:pt>
                <c:pt idx="135">
                  <c:v>0.95541401273835058</c:v>
                </c:pt>
                <c:pt idx="136">
                  <c:v>0.95541401273835058</c:v>
                </c:pt>
                <c:pt idx="137">
                  <c:v>0.95541401273835058</c:v>
                </c:pt>
                <c:pt idx="138">
                  <c:v>0.95541401273835058</c:v>
                </c:pt>
                <c:pt idx="139">
                  <c:v>0.95541401273835058</c:v>
                </c:pt>
                <c:pt idx="140">
                  <c:v>0.95541401273835058</c:v>
                </c:pt>
                <c:pt idx="141">
                  <c:v>0.95541401273835058</c:v>
                </c:pt>
                <c:pt idx="142">
                  <c:v>0.95541401273835058</c:v>
                </c:pt>
                <c:pt idx="143">
                  <c:v>0.95541401273835058</c:v>
                </c:pt>
                <c:pt idx="144">
                  <c:v>0.95541401273835058</c:v>
                </c:pt>
                <c:pt idx="145">
                  <c:v>0.95541401273835058</c:v>
                </c:pt>
                <c:pt idx="146">
                  <c:v>0.95541401273835058</c:v>
                </c:pt>
                <c:pt idx="147">
                  <c:v>0.95541401273835058</c:v>
                </c:pt>
                <c:pt idx="148">
                  <c:v>0.95541401273835058</c:v>
                </c:pt>
                <c:pt idx="149">
                  <c:v>0.95541401273835058</c:v>
                </c:pt>
                <c:pt idx="150">
                  <c:v>0.95541401273835058</c:v>
                </c:pt>
                <c:pt idx="151">
                  <c:v>0.95541401273835058</c:v>
                </c:pt>
                <c:pt idx="152">
                  <c:v>0.95541401273835058</c:v>
                </c:pt>
                <c:pt idx="153">
                  <c:v>0.95541401273835058</c:v>
                </c:pt>
                <c:pt idx="154">
                  <c:v>0.95541401273835058</c:v>
                </c:pt>
                <c:pt idx="155">
                  <c:v>0.95541401273835058</c:v>
                </c:pt>
                <c:pt idx="156">
                  <c:v>0.95541401273835058</c:v>
                </c:pt>
                <c:pt idx="157">
                  <c:v>0.95541401273835058</c:v>
                </c:pt>
                <c:pt idx="158">
                  <c:v>0.95541401273835058</c:v>
                </c:pt>
                <c:pt idx="159">
                  <c:v>0.95541401273835058</c:v>
                </c:pt>
                <c:pt idx="160">
                  <c:v>0.95541401273835058</c:v>
                </c:pt>
                <c:pt idx="161">
                  <c:v>0.95541401273835058</c:v>
                </c:pt>
                <c:pt idx="162">
                  <c:v>0.95541401273835058</c:v>
                </c:pt>
                <c:pt idx="163">
                  <c:v>0.95541401273835058</c:v>
                </c:pt>
                <c:pt idx="164">
                  <c:v>0.95541401273835058</c:v>
                </c:pt>
                <c:pt idx="165">
                  <c:v>0.95541401273835058</c:v>
                </c:pt>
                <c:pt idx="166">
                  <c:v>0.95541401273835058</c:v>
                </c:pt>
                <c:pt idx="167">
                  <c:v>0.95541401273835058</c:v>
                </c:pt>
                <c:pt idx="168">
                  <c:v>0.95541401273835058</c:v>
                </c:pt>
                <c:pt idx="169">
                  <c:v>0.95541401273835058</c:v>
                </c:pt>
                <c:pt idx="170">
                  <c:v>0.95541401273835058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Results!$AB$4:$AB$174</c:f>
              <c:numCache>
                <c:formatCode>0.00</c:formatCode>
                <c:ptCount val="171"/>
                <c:pt idx="0">
                  <c:v>-4.0445859872616499</c:v>
                </c:pt>
                <c:pt idx="1">
                  <c:v>-4.0445859872616499</c:v>
                </c:pt>
                <c:pt idx="2">
                  <c:v>-4.0445859872616499</c:v>
                </c:pt>
                <c:pt idx="3">
                  <c:v>-4.0445859872616499</c:v>
                </c:pt>
                <c:pt idx="4">
                  <c:v>-4.0445859872616499</c:v>
                </c:pt>
                <c:pt idx="5">
                  <c:v>-4.0445859872616499</c:v>
                </c:pt>
                <c:pt idx="6">
                  <c:v>-4.0445859872616499</c:v>
                </c:pt>
                <c:pt idx="7">
                  <c:v>-4.0445859872616499</c:v>
                </c:pt>
                <c:pt idx="8">
                  <c:v>-4.0445859872616499</c:v>
                </c:pt>
                <c:pt idx="9">
                  <c:v>-4.0445859872616499</c:v>
                </c:pt>
                <c:pt idx="10">
                  <c:v>-4.0445859872616499</c:v>
                </c:pt>
                <c:pt idx="11">
                  <c:v>-4.0445859872616499</c:v>
                </c:pt>
                <c:pt idx="12">
                  <c:v>-4.0445859872616499</c:v>
                </c:pt>
                <c:pt idx="13">
                  <c:v>-4.0445859872616499</c:v>
                </c:pt>
                <c:pt idx="14">
                  <c:v>-4.0445859872616499</c:v>
                </c:pt>
                <c:pt idx="15">
                  <c:v>-4.0445859872616499</c:v>
                </c:pt>
                <c:pt idx="16">
                  <c:v>-4.0445859872616499</c:v>
                </c:pt>
                <c:pt idx="17">
                  <c:v>-4.0445859872616499</c:v>
                </c:pt>
                <c:pt idx="18">
                  <c:v>-4.0445859872616499</c:v>
                </c:pt>
                <c:pt idx="19">
                  <c:v>-4.0445859872616499</c:v>
                </c:pt>
                <c:pt idx="20">
                  <c:v>-4.0445859872616499</c:v>
                </c:pt>
                <c:pt idx="21">
                  <c:v>-4.0445859872616499</c:v>
                </c:pt>
                <c:pt idx="22">
                  <c:v>-4.0445859872616499</c:v>
                </c:pt>
                <c:pt idx="23">
                  <c:v>-4.0445859872616499</c:v>
                </c:pt>
                <c:pt idx="24">
                  <c:v>-4.0445859872616499</c:v>
                </c:pt>
                <c:pt idx="25">
                  <c:v>-4.0445859872616499</c:v>
                </c:pt>
                <c:pt idx="26">
                  <c:v>-4.0445859872616499</c:v>
                </c:pt>
                <c:pt idx="27">
                  <c:v>-4.0445859872616499</c:v>
                </c:pt>
                <c:pt idx="28">
                  <c:v>-4.0445859872616499</c:v>
                </c:pt>
                <c:pt idx="29">
                  <c:v>-4.0445859872616499</c:v>
                </c:pt>
                <c:pt idx="30">
                  <c:v>-4.0445859872616499</c:v>
                </c:pt>
                <c:pt idx="31">
                  <c:v>-4.0445859872616499</c:v>
                </c:pt>
                <c:pt idx="32">
                  <c:v>-4.0445859872616499</c:v>
                </c:pt>
                <c:pt idx="33">
                  <c:v>-4.0445859872616499</c:v>
                </c:pt>
                <c:pt idx="34">
                  <c:v>-4.0445859872616499</c:v>
                </c:pt>
                <c:pt idx="35">
                  <c:v>-4.0445859872616499</c:v>
                </c:pt>
                <c:pt idx="36">
                  <c:v>-4.0445859872616499</c:v>
                </c:pt>
                <c:pt idx="37">
                  <c:v>-4.0445859872616499</c:v>
                </c:pt>
                <c:pt idx="38">
                  <c:v>-4.0445859872616499</c:v>
                </c:pt>
                <c:pt idx="39">
                  <c:v>-4.0445859872616499</c:v>
                </c:pt>
                <c:pt idx="40">
                  <c:v>-4.0445859872616499</c:v>
                </c:pt>
                <c:pt idx="41">
                  <c:v>-4.0445859872616499</c:v>
                </c:pt>
                <c:pt idx="42">
                  <c:v>-4.0445859872616499</c:v>
                </c:pt>
                <c:pt idx="43">
                  <c:v>-4.0445859872616499</c:v>
                </c:pt>
                <c:pt idx="44">
                  <c:v>-4.0445859872616499</c:v>
                </c:pt>
                <c:pt idx="45">
                  <c:v>-4.0445859872616499</c:v>
                </c:pt>
                <c:pt idx="46">
                  <c:v>-4.0445859872616499</c:v>
                </c:pt>
                <c:pt idx="47">
                  <c:v>-4.0445859872616499</c:v>
                </c:pt>
                <c:pt idx="48">
                  <c:v>-4.0445859872616499</c:v>
                </c:pt>
                <c:pt idx="49">
                  <c:v>-4.0445859872616499</c:v>
                </c:pt>
                <c:pt idx="50">
                  <c:v>-4.0445859872616499</c:v>
                </c:pt>
                <c:pt idx="51">
                  <c:v>-4.0445859872616499</c:v>
                </c:pt>
                <c:pt idx="52">
                  <c:v>-4.0445859872616499</c:v>
                </c:pt>
                <c:pt idx="53">
                  <c:v>-4.0445859872616499</c:v>
                </c:pt>
                <c:pt idx="54">
                  <c:v>-4.0445859872616499</c:v>
                </c:pt>
                <c:pt idx="55">
                  <c:v>-4.0445859872616499</c:v>
                </c:pt>
                <c:pt idx="56">
                  <c:v>-4.0445859872616499</c:v>
                </c:pt>
                <c:pt idx="57">
                  <c:v>-4.0445859872616499</c:v>
                </c:pt>
                <c:pt idx="58">
                  <c:v>-4.0445859872616499</c:v>
                </c:pt>
                <c:pt idx="59">
                  <c:v>-4.0445859872616499</c:v>
                </c:pt>
                <c:pt idx="60">
                  <c:v>-4.0445859872616499</c:v>
                </c:pt>
                <c:pt idx="61">
                  <c:v>-4.0445859872616499</c:v>
                </c:pt>
                <c:pt idx="62">
                  <c:v>-4.0445859872616499</c:v>
                </c:pt>
                <c:pt idx="63">
                  <c:v>-4.0445859872616499</c:v>
                </c:pt>
                <c:pt idx="64">
                  <c:v>-4.0445859872616499</c:v>
                </c:pt>
                <c:pt idx="65">
                  <c:v>-4.0445859872616499</c:v>
                </c:pt>
                <c:pt idx="66">
                  <c:v>-4.0445859872616499</c:v>
                </c:pt>
                <c:pt idx="67">
                  <c:v>-4.0445859872616499</c:v>
                </c:pt>
                <c:pt idx="68">
                  <c:v>-4.0445859872616499</c:v>
                </c:pt>
                <c:pt idx="69">
                  <c:v>-4.0445859872616499</c:v>
                </c:pt>
                <c:pt idx="70">
                  <c:v>-4.0445859872616499</c:v>
                </c:pt>
                <c:pt idx="71">
                  <c:v>-4.0445859872616499</c:v>
                </c:pt>
                <c:pt idx="72">
                  <c:v>-4.0445859872616499</c:v>
                </c:pt>
                <c:pt idx="73">
                  <c:v>-4.0445859872616499</c:v>
                </c:pt>
                <c:pt idx="74">
                  <c:v>-4.0445859872616499</c:v>
                </c:pt>
                <c:pt idx="75">
                  <c:v>-4.0445859872616499</c:v>
                </c:pt>
                <c:pt idx="76">
                  <c:v>-4.0445859872616499</c:v>
                </c:pt>
                <c:pt idx="77">
                  <c:v>-4.0445859872616499</c:v>
                </c:pt>
                <c:pt idx="78">
                  <c:v>-4.0445859872616499</c:v>
                </c:pt>
                <c:pt idx="79">
                  <c:v>-4.0445859872616499</c:v>
                </c:pt>
                <c:pt idx="80">
                  <c:v>-4.0445859872616499</c:v>
                </c:pt>
                <c:pt idx="81">
                  <c:v>-4.0445859872616499</c:v>
                </c:pt>
                <c:pt idx="82">
                  <c:v>-4.0445859872616499</c:v>
                </c:pt>
                <c:pt idx="83">
                  <c:v>-4.0445859872616499</c:v>
                </c:pt>
                <c:pt idx="84">
                  <c:v>-4.0445859872616499</c:v>
                </c:pt>
                <c:pt idx="85">
                  <c:v>-4.0445859872616499</c:v>
                </c:pt>
                <c:pt idx="86">
                  <c:v>-4.0445859872616499</c:v>
                </c:pt>
                <c:pt idx="87">
                  <c:v>-4.0445859872616499</c:v>
                </c:pt>
                <c:pt idx="88">
                  <c:v>-4.0445859872616499</c:v>
                </c:pt>
                <c:pt idx="89">
                  <c:v>-4.0445859872616499</c:v>
                </c:pt>
                <c:pt idx="90">
                  <c:v>-4.0445859872616499</c:v>
                </c:pt>
                <c:pt idx="91">
                  <c:v>-4.0445859872616499</c:v>
                </c:pt>
                <c:pt idx="92">
                  <c:v>-4.0445859872616499</c:v>
                </c:pt>
                <c:pt idx="93">
                  <c:v>-4.0445859872616499</c:v>
                </c:pt>
                <c:pt idx="94">
                  <c:v>-4.0445859872616499</c:v>
                </c:pt>
                <c:pt idx="95">
                  <c:v>-4.0445859872616499</c:v>
                </c:pt>
                <c:pt idx="96">
                  <c:v>-4.0445859872616499</c:v>
                </c:pt>
                <c:pt idx="97">
                  <c:v>-4.0445859872616499</c:v>
                </c:pt>
                <c:pt idx="98">
                  <c:v>-4.0445859872616499</c:v>
                </c:pt>
                <c:pt idx="99">
                  <c:v>-4.0445859872616499</c:v>
                </c:pt>
                <c:pt idx="100">
                  <c:v>-4.0445859872616499</c:v>
                </c:pt>
                <c:pt idx="101">
                  <c:v>-4.0445859872616499</c:v>
                </c:pt>
                <c:pt idx="102">
                  <c:v>-4.0445859872616499</c:v>
                </c:pt>
                <c:pt idx="103">
                  <c:v>-4.0445859872616499</c:v>
                </c:pt>
                <c:pt idx="104">
                  <c:v>-4.0445859872616499</c:v>
                </c:pt>
                <c:pt idx="105">
                  <c:v>-4.0445859872616499</c:v>
                </c:pt>
                <c:pt idx="106">
                  <c:v>-4.0445859872616499</c:v>
                </c:pt>
                <c:pt idx="107">
                  <c:v>-4.0445859872616499</c:v>
                </c:pt>
                <c:pt idx="108">
                  <c:v>-4.0445859872616499</c:v>
                </c:pt>
                <c:pt idx="109">
                  <c:v>-4.0445859872616499</c:v>
                </c:pt>
                <c:pt idx="110">
                  <c:v>-4.0445859872616499</c:v>
                </c:pt>
                <c:pt idx="111">
                  <c:v>-4.0445859872616499</c:v>
                </c:pt>
                <c:pt idx="112">
                  <c:v>-4.0445859872616499</c:v>
                </c:pt>
                <c:pt idx="113">
                  <c:v>-4.0445859872616499</c:v>
                </c:pt>
                <c:pt idx="114">
                  <c:v>-4.0445859872616499</c:v>
                </c:pt>
                <c:pt idx="115">
                  <c:v>-4.0445859872616499</c:v>
                </c:pt>
                <c:pt idx="116">
                  <c:v>-4.0445859872616499</c:v>
                </c:pt>
                <c:pt idx="117">
                  <c:v>-4.0445859872616499</c:v>
                </c:pt>
                <c:pt idx="118">
                  <c:v>-4.0445859872616499</c:v>
                </c:pt>
                <c:pt idx="119">
                  <c:v>-4.0445859872616499</c:v>
                </c:pt>
                <c:pt idx="120">
                  <c:v>-4.0445859872616499</c:v>
                </c:pt>
                <c:pt idx="121">
                  <c:v>-4.0445859872616499</c:v>
                </c:pt>
                <c:pt idx="122">
                  <c:v>-4.0445859872616499</c:v>
                </c:pt>
                <c:pt idx="123">
                  <c:v>-4.0445859872616499</c:v>
                </c:pt>
                <c:pt idx="124">
                  <c:v>-4.0445859872616499</c:v>
                </c:pt>
                <c:pt idx="125">
                  <c:v>-4.0445859872616499</c:v>
                </c:pt>
                <c:pt idx="126">
                  <c:v>-4.0445859872616499</c:v>
                </c:pt>
                <c:pt idx="127">
                  <c:v>-4.0445859872616499</c:v>
                </c:pt>
                <c:pt idx="128">
                  <c:v>-4.0445859872616499</c:v>
                </c:pt>
                <c:pt idx="129">
                  <c:v>-4.0445859872616499</c:v>
                </c:pt>
                <c:pt idx="130">
                  <c:v>-4.0445859872616499</c:v>
                </c:pt>
                <c:pt idx="131">
                  <c:v>-4.0445859872616499</c:v>
                </c:pt>
                <c:pt idx="132">
                  <c:v>-4.0445859872616499</c:v>
                </c:pt>
                <c:pt idx="133">
                  <c:v>-4.0445859872616499</c:v>
                </c:pt>
                <c:pt idx="134">
                  <c:v>-4.0445859872616499</c:v>
                </c:pt>
                <c:pt idx="135">
                  <c:v>-4.0445859872616499</c:v>
                </c:pt>
                <c:pt idx="136">
                  <c:v>-4.0445859872616499</c:v>
                </c:pt>
                <c:pt idx="137">
                  <c:v>-4.0445859872616499</c:v>
                </c:pt>
                <c:pt idx="138">
                  <c:v>-4.0445859872616499</c:v>
                </c:pt>
                <c:pt idx="139">
                  <c:v>-4.0445859872616499</c:v>
                </c:pt>
                <c:pt idx="140">
                  <c:v>-4.0445859872616499</c:v>
                </c:pt>
                <c:pt idx="141">
                  <c:v>-4.0445859872616499</c:v>
                </c:pt>
                <c:pt idx="142">
                  <c:v>-4.0445859872616499</c:v>
                </c:pt>
                <c:pt idx="143">
                  <c:v>-4.0445859872616499</c:v>
                </c:pt>
                <c:pt idx="144">
                  <c:v>-4.0445859872616499</c:v>
                </c:pt>
                <c:pt idx="145">
                  <c:v>-4.0445859872616499</c:v>
                </c:pt>
                <c:pt idx="146">
                  <c:v>-4.0445859872616499</c:v>
                </c:pt>
                <c:pt idx="147">
                  <c:v>-4.0445859872616499</c:v>
                </c:pt>
                <c:pt idx="148">
                  <c:v>-4.0445859872616499</c:v>
                </c:pt>
                <c:pt idx="149">
                  <c:v>-4.0445859872616499</c:v>
                </c:pt>
                <c:pt idx="150">
                  <c:v>-4.0445859872616499</c:v>
                </c:pt>
                <c:pt idx="151">
                  <c:v>-4.0445859872616499</c:v>
                </c:pt>
                <c:pt idx="152">
                  <c:v>-4.0445859872616499</c:v>
                </c:pt>
                <c:pt idx="153">
                  <c:v>-4.0445859872616499</c:v>
                </c:pt>
                <c:pt idx="154">
                  <c:v>-4.0445859872616499</c:v>
                </c:pt>
                <c:pt idx="155">
                  <c:v>-4.0445859872616499</c:v>
                </c:pt>
                <c:pt idx="156">
                  <c:v>-4.0445859872616499</c:v>
                </c:pt>
                <c:pt idx="157">
                  <c:v>-4.0445859872616499</c:v>
                </c:pt>
                <c:pt idx="158">
                  <c:v>-4.0445859872616499</c:v>
                </c:pt>
                <c:pt idx="159">
                  <c:v>-4.0445859872616499</c:v>
                </c:pt>
                <c:pt idx="160">
                  <c:v>-4.0445859872616499</c:v>
                </c:pt>
                <c:pt idx="161">
                  <c:v>-4.0445859872616499</c:v>
                </c:pt>
                <c:pt idx="162">
                  <c:v>-4.0445859872616499</c:v>
                </c:pt>
                <c:pt idx="163">
                  <c:v>-4.0445859872616499</c:v>
                </c:pt>
                <c:pt idx="164">
                  <c:v>-4.0445859872616499</c:v>
                </c:pt>
                <c:pt idx="165">
                  <c:v>-4.0445859872616499</c:v>
                </c:pt>
                <c:pt idx="166">
                  <c:v>-4.0445859872616499</c:v>
                </c:pt>
                <c:pt idx="167">
                  <c:v>-4.0445859872616499</c:v>
                </c:pt>
                <c:pt idx="168">
                  <c:v>-4.0445859872616499</c:v>
                </c:pt>
                <c:pt idx="169">
                  <c:v>-4.0445859872616499</c:v>
                </c:pt>
                <c:pt idx="170">
                  <c:v>-4.0445859872616499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Results!$AC$4:$AC$174</c:f>
              <c:numCache>
                <c:formatCode>0.00</c:formatCode>
                <c:ptCount val="171"/>
                <c:pt idx="0">
                  <c:v>5.9554140127383501</c:v>
                </c:pt>
                <c:pt idx="1">
                  <c:v>5.9554140127383501</c:v>
                </c:pt>
                <c:pt idx="2">
                  <c:v>5.9554140127383501</c:v>
                </c:pt>
                <c:pt idx="3">
                  <c:v>5.9554140127383501</c:v>
                </c:pt>
                <c:pt idx="4">
                  <c:v>5.9554140127383501</c:v>
                </c:pt>
                <c:pt idx="5">
                  <c:v>5.9554140127383501</c:v>
                </c:pt>
                <c:pt idx="6">
                  <c:v>5.9554140127383501</c:v>
                </c:pt>
                <c:pt idx="7">
                  <c:v>5.9554140127383501</c:v>
                </c:pt>
                <c:pt idx="8">
                  <c:v>5.9554140127383501</c:v>
                </c:pt>
                <c:pt idx="9">
                  <c:v>5.9554140127383501</c:v>
                </c:pt>
                <c:pt idx="10">
                  <c:v>5.9554140127383501</c:v>
                </c:pt>
                <c:pt idx="11">
                  <c:v>5.9554140127383501</c:v>
                </c:pt>
                <c:pt idx="12">
                  <c:v>5.9554140127383501</c:v>
                </c:pt>
                <c:pt idx="13">
                  <c:v>5.9554140127383501</c:v>
                </c:pt>
                <c:pt idx="14">
                  <c:v>5.9554140127383501</c:v>
                </c:pt>
                <c:pt idx="15">
                  <c:v>5.9554140127383501</c:v>
                </c:pt>
                <c:pt idx="16">
                  <c:v>5.9554140127383501</c:v>
                </c:pt>
                <c:pt idx="17">
                  <c:v>5.9554140127383501</c:v>
                </c:pt>
                <c:pt idx="18">
                  <c:v>5.9554140127383501</c:v>
                </c:pt>
                <c:pt idx="19">
                  <c:v>5.9554140127383501</c:v>
                </c:pt>
                <c:pt idx="20">
                  <c:v>5.9554140127383501</c:v>
                </c:pt>
                <c:pt idx="21">
                  <c:v>5.9554140127383501</c:v>
                </c:pt>
                <c:pt idx="22">
                  <c:v>5.9554140127383501</c:v>
                </c:pt>
                <c:pt idx="23">
                  <c:v>5.9554140127383501</c:v>
                </c:pt>
                <c:pt idx="24">
                  <c:v>5.9554140127383501</c:v>
                </c:pt>
                <c:pt idx="25">
                  <c:v>5.9554140127383501</c:v>
                </c:pt>
                <c:pt idx="26">
                  <c:v>5.9554140127383501</c:v>
                </c:pt>
                <c:pt idx="27">
                  <c:v>5.9554140127383501</c:v>
                </c:pt>
                <c:pt idx="28">
                  <c:v>5.9554140127383501</c:v>
                </c:pt>
                <c:pt idx="29">
                  <c:v>5.9554140127383501</c:v>
                </c:pt>
                <c:pt idx="30">
                  <c:v>5.9554140127383501</c:v>
                </c:pt>
                <c:pt idx="31">
                  <c:v>5.9554140127383501</c:v>
                </c:pt>
                <c:pt idx="32">
                  <c:v>5.9554140127383501</c:v>
                </c:pt>
                <c:pt idx="33">
                  <c:v>5.9554140127383501</c:v>
                </c:pt>
                <c:pt idx="34">
                  <c:v>5.9554140127383501</c:v>
                </c:pt>
                <c:pt idx="35">
                  <c:v>5.9554140127383501</c:v>
                </c:pt>
                <c:pt idx="36">
                  <c:v>5.9554140127383501</c:v>
                </c:pt>
                <c:pt idx="37">
                  <c:v>5.9554140127383501</c:v>
                </c:pt>
                <c:pt idx="38">
                  <c:v>5.9554140127383501</c:v>
                </c:pt>
                <c:pt idx="39">
                  <c:v>5.9554140127383501</c:v>
                </c:pt>
                <c:pt idx="40">
                  <c:v>5.9554140127383501</c:v>
                </c:pt>
                <c:pt idx="41">
                  <c:v>5.9554140127383501</c:v>
                </c:pt>
                <c:pt idx="42">
                  <c:v>5.9554140127383501</c:v>
                </c:pt>
                <c:pt idx="43">
                  <c:v>5.9554140127383501</c:v>
                </c:pt>
                <c:pt idx="44">
                  <c:v>5.9554140127383501</c:v>
                </c:pt>
                <c:pt idx="45">
                  <c:v>5.9554140127383501</c:v>
                </c:pt>
                <c:pt idx="46">
                  <c:v>5.9554140127383501</c:v>
                </c:pt>
                <c:pt idx="47">
                  <c:v>5.9554140127383501</c:v>
                </c:pt>
                <c:pt idx="48">
                  <c:v>5.9554140127383501</c:v>
                </c:pt>
                <c:pt idx="49">
                  <c:v>5.9554140127383501</c:v>
                </c:pt>
                <c:pt idx="50">
                  <c:v>5.9554140127383501</c:v>
                </c:pt>
                <c:pt idx="51">
                  <c:v>5.9554140127383501</c:v>
                </c:pt>
                <c:pt idx="52">
                  <c:v>5.9554140127383501</c:v>
                </c:pt>
                <c:pt idx="53">
                  <c:v>5.9554140127383501</c:v>
                </c:pt>
                <c:pt idx="54">
                  <c:v>5.9554140127383501</c:v>
                </c:pt>
                <c:pt idx="55">
                  <c:v>5.9554140127383501</c:v>
                </c:pt>
                <c:pt idx="56">
                  <c:v>5.9554140127383501</c:v>
                </c:pt>
                <c:pt idx="57">
                  <c:v>5.9554140127383501</c:v>
                </c:pt>
                <c:pt idx="58">
                  <c:v>5.9554140127383501</c:v>
                </c:pt>
                <c:pt idx="59">
                  <c:v>5.9554140127383501</c:v>
                </c:pt>
                <c:pt idx="60">
                  <c:v>5.9554140127383501</c:v>
                </c:pt>
                <c:pt idx="61">
                  <c:v>5.9554140127383501</c:v>
                </c:pt>
                <c:pt idx="62">
                  <c:v>5.9554140127383501</c:v>
                </c:pt>
                <c:pt idx="63">
                  <c:v>5.9554140127383501</c:v>
                </c:pt>
                <c:pt idx="64">
                  <c:v>5.9554140127383501</c:v>
                </c:pt>
                <c:pt idx="65">
                  <c:v>5.9554140127383501</c:v>
                </c:pt>
                <c:pt idx="66">
                  <c:v>5.9554140127383501</c:v>
                </c:pt>
                <c:pt idx="67">
                  <c:v>5.9554140127383501</c:v>
                </c:pt>
                <c:pt idx="68">
                  <c:v>5.9554140127383501</c:v>
                </c:pt>
                <c:pt idx="69">
                  <c:v>5.9554140127383501</c:v>
                </c:pt>
                <c:pt idx="70">
                  <c:v>5.9554140127383501</c:v>
                </c:pt>
                <c:pt idx="71">
                  <c:v>5.9554140127383501</c:v>
                </c:pt>
                <c:pt idx="72">
                  <c:v>5.9554140127383501</c:v>
                </c:pt>
                <c:pt idx="73">
                  <c:v>5.9554140127383501</c:v>
                </c:pt>
                <c:pt idx="74">
                  <c:v>5.9554140127383501</c:v>
                </c:pt>
                <c:pt idx="75">
                  <c:v>5.9554140127383501</c:v>
                </c:pt>
                <c:pt idx="76">
                  <c:v>5.9554140127383501</c:v>
                </c:pt>
                <c:pt idx="77">
                  <c:v>5.9554140127383501</c:v>
                </c:pt>
                <c:pt idx="78">
                  <c:v>5.9554140127383501</c:v>
                </c:pt>
                <c:pt idx="79">
                  <c:v>5.9554140127383501</c:v>
                </c:pt>
                <c:pt idx="80">
                  <c:v>5.9554140127383501</c:v>
                </c:pt>
                <c:pt idx="81">
                  <c:v>5.9554140127383501</c:v>
                </c:pt>
                <c:pt idx="82">
                  <c:v>5.9554140127383501</c:v>
                </c:pt>
                <c:pt idx="83">
                  <c:v>5.9554140127383501</c:v>
                </c:pt>
                <c:pt idx="84">
                  <c:v>5.9554140127383501</c:v>
                </c:pt>
                <c:pt idx="85">
                  <c:v>5.9554140127383501</c:v>
                </c:pt>
                <c:pt idx="86">
                  <c:v>5.9554140127383501</c:v>
                </c:pt>
                <c:pt idx="87">
                  <c:v>5.9554140127383501</c:v>
                </c:pt>
                <c:pt idx="88">
                  <c:v>5.9554140127383501</c:v>
                </c:pt>
                <c:pt idx="89">
                  <c:v>5.9554140127383501</c:v>
                </c:pt>
                <c:pt idx="90">
                  <c:v>5.9554140127383501</c:v>
                </c:pt>
                <c:pt idx="91">
                  <c:v>5.9554140127383501</c:v>
                </c:pt>
                <c:pt idx="92">
                  <c:v>5.9554140127383501</c:v>
                </c:pt>
                <c:pt idx="93">
                  <c:v>5.9554140127383501</c:v>
                </c:pt>
                <c:pt idx="94">
                  <c:v>5.9554140127383501</c:v>
                </c:pt>
                <c:pt idx="95">
                  <c:v>5.9554140127383501</c:v>
                </c:pt>
                <c:pt idx="96">
                  <c:v>5.9554140127383501</c:v>
                </c:pt>
                <c:pt idx="97">
                  <c:v>5.9554140127383501</c:v>
                </c:pt>
                <c:pt idx="98">
                  <c:v>5.9554140127383501</c:v>
                </c:pt>
                <c:pt idx="99">
                  <c:v>5.9554140127383501</c:v>
                </c:pt>
                <c:pt idx="100">
                  <c:v>5.9554140127383501</c:v>
                </c:pt>
                <c:pt idx="101">
                  <c:v>5.9554140127383501</c:v>
                </c:pt>
                <c:pt idx="102">
                  <c:v>5.9554140127383501</c:v>
                </c:pt>
                <c:pt idx="103">
                  <c:v>5.9554140127383501</c:v>
                </c:pt>
                <c:pt idx="104">
                  <c:v>5.9554140127383501</c:v>
                </c:pt>
                <c:pt idx="105">
                  <c:v>5.9554140127383501</c:v>
                </c:pt>
                <c:pt idx="106">
                  <c:v>5.9554140127383501</c:v>
                </c:pt>
                <c:pt idx="107">
                  <c:v>5.9554140127383501</c:v>
                </c:pt>
                <c:pt idx="108">
                  <c:v>5.9554140127383501</c:v>
                </c:pt>
                <c:pt idx="109">
                  <c:v>5.9554140127383501</c:v>
                </c:pt>
                <c:pt idx="110">
                  <c:v>5.9554140127383501</c:v>
                </c:pt>
                <c:pt idx="111">
                  <c:v>5.9554140127383501</c:v>
                </c:pt>
                <c:pt idx="112">
                  <c:v>5.9554140127383501</c:v>
                </c:pt>
                <c:pt idx="113">
                  <c:v>5.9554140127383501</c:v>
                </c:pt>
                <c:pt idx="114">
                  <c:v>5.9554140127383501</c:v>
                </c:pt>
                <c:pt idx="115">
                  <c:v>5.9554140127383501</c:v>
                </c:pt>
                <c:pt idx="116">
                  <c:v>5.9554140127383501</c:v>
                </c:pt>
                <c:pt idx="117">
                  <c:v>5.9554140127383501</c:v>
                </c:pt>
                <c:pt idx="118">
                  <c:v>5.9554140127383501</c:v>
                </c:pt>
                <c:pt idx="119">
                  <c:v>5.9554140127383501</c:v>
                </c:pt>
                <c:pt idx="120">
                  <c:v>5.9554140127383501</c:v>
                </c:pt>
                <c:pt idx="121">
                  <c:v>5.9554140127383501</c:v>
                </c:pt>
                <c:pt idx="122">
                  <c:v>5.9554140127383501</c:v>
                </c:pt>
                <c:pt idx="123">
                  <c:v>5.9554140127383501</c:v>
                </c:pt>
                <c:pt idx="124">
                  <c:v>5.9554140127383501</c:v>
                </c:pt>
                <c:pt idx="125">
                  <c:v>5.9554140127383501</c:v>
                </c:pt>
                <c:pt idx="126">
                  <c:v>5.9554140127383501</c:v>
                </c:pt>
                <c:pt idx="127">
                  <c:v>5.9554140127383501</c:v>
                </c:pt>
                <c:pt idx="128">
                  <c:v>5.9554140127383501</c:v>
                </c:pt>
                <c:pt idx="129">
                  <c:v>5.9554140127383501</c:v>
                </c:pt>
                <c:pt idx="130">
                  <c:v>5.9554140127383501</c:v>
                </c:pt>
                <c:pt idx="131">
                  <c:v>5.9554140127383501</c:v>
                </c:pt>
                <c:pt idx="132">
                  <c:v>5.9554140127383501</c:v>
                </c:pt>
                <c:pt idx="133">
                  <c:v>5.9554140127383501</c:v>
                </c:pt>
                <c:pt idx="134">
                  <c:v>5.9554140127383501</c:v>
                </c:pt>
                <c:pt idx="135">
                  <c:v>5.9554140127383501</c:v>
                </c:pt>
                <c:pt idx="136">
                  <c:v>5.9554140127383501</c:v>
                </c:pt>
                <c:pt idx="137">
                  <c:v>5.9554140127383501</c:v>
                </c:pt>
                <c:pt idx="138">
                  <c:v>5.9554140127383501</c:v>
                </c:pt>
                <c:pt idx="139">
                  <c:v>5.9554140127383501</c:v>
                </c:pt>
                <c:pt idx="140">
                  <c:v>5.9554140127383501</c:v>
                </c:pt>
                <c:pt idx="141">
                  <c:v>5.9554140127383501</c:v>
                </c:pt>
                <c:pt idx="142">
                  <c:v>5.9554140127383501</c:v>
                </c:pt>
                <c:pt idx="143">
                  <c:v>5.9554140127383501</c:v>
                </c:pt>
                <c:pt idx="144">
                  <c:v>5.9554140127383501</c:v>
                </c:pt>
                <c:pt idx="145">
                  <c:v>5.9554140127383501</c:v>
                </c:pt>
                <c:pt idx="146">
                  <c:v>5.9554140127383501</c:v>
                </c:pt>
                <c:pt idx="147">
                  <c:v>5.9554140127383501</c:v>
                </c:pt>
                <c:pt idx="148">
                  <c:v>5.9554140127383501</c:v>
                </c:pt>
                <c:pt idx="149">
                  <c:v>5.9554140127383501</c:v>
                </c:pt>
                <c:pt idx="150">
                  <c:v>5.9554140127383501</c:v>
                </c:pt>
                <c:pt idx="151">
                  <c:v>5.9554140127383501</c:v>
                </c:pt>
                <c:pt idx="152">
                  <c:v>5.9554140127383501</c:v>
                </c:pt>
                <c:pt idx="153">
                  <c:v>5.9554140127383501</c:v>
                </c:pt>
                <c:pt idx="154">
                  <c:v>5.9554140127383501</c:v>
                </c:pt>
                <c:pt idx="155">
                  <c:v>5.9554140127383501</c:v>
                </c:pt>
                <c:pt idx="156">
                  <c:v>5.9554140127383501</c:v>
                </c:pt>
                <c:pt idx="157">
                  <c:v>5.9554140127383501</c:v>
                </c:pt>
                <c:pt idx="158">
                  <c:v>5.9554140127383501</c:v>
                </c:pt>
                <c:pt idx="159">
                  <c:v>5.9554140127383501</c:v>
                </c:pt>
                <c:pt idx="160">
                  <c:v>5.9554140127383501</c:v>
                </c:pt>
                <c:pt idx="161">
                  <c:v>5.9554140127383501</c:v>
                </c:pt>
                <c:pt idx="162">
                  <c:v>5.9554140127383501</c:v>
                </c:pt>
                <c:pt idx="163">
                  <c:v>5.9554140127383501</c:v>
                </c:pt>
                <c:pt idx="164">
                  <c:v>5.9554140127383501</c:v>
                </c:pt>
                <c:pt idx="165">
                  <c:v>5.9554140127383501</c:v>
                </c:pt>
                <c:pt idx="166">
                  <c:v>5.9554140127383501</c:v>
                </c:pt>
                <c:pt idx="167">
                  <c:v>5.9554140127383501</c:v>
                </c:pt>
                <c:pt idx="168">
                  <c:v>5.9554140127383501</c:v>
                </c:pt>
                <c:pt idx="169">
                  <c:v>5.9554140127383501</c:v>
                </c:pt>
                <c:pt idx="170">
                  <c:v>5.9554140127383501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Results!$AD$4:$AD$174</c:f>
              <c:numCache>
                <c:formatCode>0.00</c:formatCode>
                <c:ptCount val="171"/>
                <c:pt idx="0">
                  <c:v>-7.5581728183602461</c:v>
                </c:pt>
                <c:pt idx="1">
                  <c:v>-7.5581728183602461</c:v>
                </c:pt>
                <c:pt idx="2">
                  <c:v>-7.5581728183602461</c:v>
                </c:pt>
                <c:pt idx="3">
                  <c:v>-7.5581728183602461</c:v>
                </c:pt>
                <c:pt idx="4">
                  <c:v>-7.5581728183602461</c:v>
                </c:pt>
                <c:pt idx="5">
                  <c:v>-7.5581728183602461</c:v>
                </c:pt>
                <c:pt idx="6">
                  <c:v>-7.5581728183602461</c:v>
                </c:pt>
                <c:pt idx="7">
                  <c:v>-7.5581728183602461</c:v>
                </c:pt>
                <c:pt idx="8">
                  <c:v>-7.5581728183602461</c:v>
                </c:pt>
                <c:pt idx="9">
                  <c:v>-7.5581728183602461</c:v>
                </c:pt>
                <c:pt idx="10">
                  <c:v>-7.5581728183602461</c:v>
                </c:pt>
                <c:pt idx="11">
                  <c:v>-7.5581728183602461</c:v>
                </c:pt>
                <c:pt idx="12">
                  <c:v>-7.5581728183602461</c:v>
                </c:pt>
                <c:pt idx="13">
                  <c:v>-7.5581728183602461</c:v>
                </c:pt>
                <c:pt idx="14">
                  <c:v>-7.5581728183602461</c:v>
                </c:pt>
                <c:pt idx="15">
                  <c:v>-7.5581728183602461</c:v>
                </c:pt>
                <c:pt idx="16">
                  <c:v>-7.5581728183602461</c:v>
                </c:pt>
                <c:pt idx="17">
                  <c:v>-7.5581728183602461</c:v>
                </c:pt>
                <c:pt idx="18">
                  <c:v>-7.5581728183602461</c:v>
                </c:pt>
                <c:pt idx="19">
                  <c:v>-7.5581728183602461</c:v>
                </c:pt>
                <c:pt idx="20">
                  <c:v>-7.5581728183602461</c:v>
                </c:pt>
                <c:pt idx="21">
                  <c:v>-7.5581728183602461</c:v>
                </c:pt>
                <c:pt idx="22">
                  <c:v>-7.5581728183602461</c:v>
                </c:pt>
                <c:pt idx="23">
                  <c:v>-7.5581728183602461</c:v>
                </c:pt>
                <c:pt idx="24">
                  <c:v>-7.5581728183602461</c:v>
                </c:pt>
                <c:pt idx="25">
                  <c:v>-7.5581728183602461</c:v>
                </c:pt>
                <c:pt idx="26">
                  <c:v>-7.5581728183602461</c:v>
                </c:pt>
                <c:pt idx="27">
                  <c:v>-7.5581728183602461</c:v>
                </c:pt>
                <c:pt idx="28">
                  <c:v>-7.5581728183602461</c:v>
                </c:pt>
                <c:pt idx="29">
                  <c:v>-7.5581728183602461</c:v>
                </c:pt>
                <c:pt idx="30">
                  <c:v>-7.5581728183602461</c:v>
                </c:pt>
                <c:pt idx="31">
                  <c:v>-7.5581728183602461</c:v>
                </c:pt>
                <c:pt idx="32">
                  <c:v>-7.5581728183602461</c:v>
                </c:pt>
                <c:pt idx="33">
                  <c:v>-7.5581728183602461</c:v>
                </c:pt>
                <c:pt idx="34">
                  <c:v>-7.5581728183602461</c:v>
                </c:pt>
                <c:pt idx="35">
                  <c:v>-7.5581728183602461</c:v>
                </c:pt>
                <c:pt idx="36">
                  <c:v>-7.5581728183602461</c:v>
                </c:pt>
                <c:pt idx="37">
                  <c:v>-7.5581728183602461</c:v>
                </c:pt>
                <c:pt idx="38">
                  <c:v>-7.5581728183602461</c:v>
                </c:pt>
                <c:pt idx="39">
                  <c:v>-7.5581728183602461</c:v>
                </c:pt>
                <c:pt idx="40">
                  <c:v>-7.5581728183602461</c:v>
                </c:pt>
                <c:pt idx="41">
                  <c:v>-7.5581728183602461</c:v>
                </c:pt>
                <c:pt idx="42">
                  <c:v>-7.5581728183602461</c:v>
                </c:pt>
                <c:pt idx="43">
                  <c:v>-7.5581728183602461</c:v>
                </c:pt>
                <c:pt idx="44">
                  <c:v>-7.5581728183602461</c:v>
                </c:pt>
                <c:pt idx="45">
                  <c:v>-7.5581728183602461</c:v>
                </c:pt>
                <c:pt idx="46">
                  <c:v>-7.5581728183602461</c:v>
                </c:pt>
                <c:pt idx="47">
                  <c:v>-7.5581728183602461</c:v>
                </c:pt>
                <c:pt idx="48">
                  <c:v>-7.5581728183602461</c:v>
                </c:pt>
                <c:pt idx="49">
                  <c:v>-7.5581728183602461</c:v>
                </c:pt>
                <c:pt idx="50">
                  <c:v>-7.5581728183602461</c:v>
                </c:pt>
                <c:pt idx="51">
                  <c:v>-7.5581728183602461</c:v>
                </c:pt>
                <c:pt idx="52">
                  <c:v>-7.5581728183602461</c:v>
                </c:pt>
                <c:pt idx="53">
                  <c:v>-7.5581728183602461</c:v>
                </c:pt>
                <c:pt idx="54">
                  <c:v>-7.5581728183602461</c:v>
                </c:pt>
                <c:pt idx="55">
                  <c:v>-7.5581728183602461</c:v>
                </c:pt>
                <c:pt idx="56">
                  <c:v>-7.5581728183602461</c:v>
                </c:pt>
                <c:pt idx="57">
                  <c:v>-7.5581728183602461</c:v>
                </c:pt>
                <c:pt idx="58">
                  <c:v>-7.5581728183602461</c:v>
                </c:pt>
                <c:pt idx="59">
                  <c:v>-7.5581728183602461</c:v>
                </c:pt>
                <c:pt idx="60">
                  <c:v>-7.5581728183602461</c:v>
                </c:pt>
                <c:pt idx="61">
                  <c:v>-7.5581728183602461</c:v>
                </c:pt>
                <c:pt idx="62">
                  <c:v>-7.5581728183602461</c:v>
                </c:pt>
                <c:pt idx="63">
                  <c:v>-7.5581728183602461</c:v>
                </c:pt>
                <c:pt idx="64">
                  <c:v>-7.5581728183602461</c:v>
                </c:pt>
                <c:pt idx="65">
                  <c:v>-7.5581728183602461</c:v>
                </c:pt>
                <c:pt idx="66">
                  <c:v>-7.5581728183602461</c:v>
                </c:pt>
                <c:pt idx="67">
                  <c:v>-7.5581728183602461</c:v>
                </c:pt>
                <c:pt idx="68">
                  <c:v>-7.5581728183602461</c:v>
                </c:pt>
                <c:pt idx="69">
                  <c:v>-7.5581728183602461</c:v>
                </c:pt>
                <c:pt idx="70">
                  <c:v>-7.5581728183602461</c:v>
                </c:pt>
                <c:pt idx="71">
                  <c:v>-7.5581728183602461</c:v>
                </c:pt>
                <c:pt idx="72">
                  <c:v>-7.5581728183602461</c:v>
                </c:pt>
                <c:pt idx="73">
                  <c:v>-7.5581728183602461</c:v>
                </c:pt>
                <c:pt idx="74">
                  <c:v>-7.5581728183602461</c:v>
                </c:pt>
                <c:pt idx="75">
                  <c:v>-7.5581728183602461</c:v>
                </c:pt>
                <c:pt idx="76">
                  <c:v>-7.5581728183602461</c:v>
                </c:pt>
                <c:pt idx="77">
                  <c:v>-7.5581728183602461</c:v>
                </c:pt>
                <c:pt idx="78">
                  <c:v>-7.5581728183602461</c:v>
                </c:pt>
                <c:pt idx="79">
                  <c:v>-7.5581728183602461</c:v>
                </c:pt>
                <c:pt idx="80">
                  <c:v>-7.5581728183602461</c:v>
                </c:pt>
                <c:pt idx="81">
                  <c:v>-7.5581728183602461</c:v>
                </c:pt>
                <c:pt idx="82">
                  <c:v>-7.5581728183602461</c:v>
                </c:pt>
                <c:pt idx="83">
                  <c:v>-7.5581728183602461</c:v>
                </c:pt>
                <c:pt idx="84">
                  <c:v>-7.5581728183602461</c:v>
                </c:pt>
                <c:pt idx="85">
                  <c:v>-7.5581728183602461</c:v>
                </c:pt>
                <c:pt idx="86">
                  <c:v>-7.5581728183602461</c:v>
                </c:pt>
                <c:pt idx="87">
                  <c:v>-7.5581728183602461</c:v>
                </c:pt>
                <c:pt idx="88">
                  <c:v>-7.5581728183602461</c:v>
                </c:pt>
                <c:pt idx="89">
                  <c:v>-7.5581728183602461</c:v>
                </c:pt>
                <c:pt idx="90">
                  <c:v>-7.5581728183602461</c:v>
                </c:pt>
                <c:pt idx="91">
                  <c:v>-7.5581728183602461</c:v>
                </c:pt>
                <c:pt idx="92">
                  <c:v>-7.5581728183602461</c:v>
                </c:pt>
                <c:pt idx="93">
                  <c:v>-7.5581728183602461</c:v>
                </c:pt>
                <c:pt idx="94">
                  <c:v>-7.5581728183602461</c:v>
                </c:pt>
                <c:pt idx="95">
                  <c:v>-7.5581728183602461</c:v>
                </c:pt>
                <c:pt idx="96">
                  <c:v>-7.5581728183602461</c:v>
                </c:pt>
                <c:pt idx="97">
                  <c:v>-7.5581728183602461</c:v>
                </c:pt>
                <c:pt idx="98">
                  <c:v>-7.5581728183602461</c:v>
                </c:pt>
                <c:pt idx="99">
                  <c:v>-7.5581728183602461</c:v>
                </c:pt>
                <c:pt idx="100">
                  <c:v>-7.5581728183602461</c:v>
                </c:pt>
                <c:pt idx="101">
                  <c:v>-7.5581728183602461</c:v>
                </c:pt>
                <c:pt idx="102">
                  <c:v>-7.5581728183602461</c:v>
                </c:pt>
                <c:pt idx="103">
                  <c:v>-7.5581728183602461</c:v>
                </c:pt>
                <c:pt idx="104">
                  <c:v>-7.5581728183602461</c:v>
                </c:pt>
                <c:pt idx="105">
                  <c:v>-7.5581728183602461</c:v>
                </c:pt>
                <c:pt idx="106">
                  <c:v>-7.5581728183602461</c:v>
                </c:pt>
                <c:pt idx="107">
                  <c:v>-7.5581728183602461</c:v>
                </c:pt>
                <c:pt idx="108">
                  <c:v>-7.5581728183602461</c:v>
                </c:pt>
                <c:pt idx="109">
                  <c:v>-7.5581728183602461</c:v>
                </c:pt>
                <c:pt idx="110">
                  <c:v>-7.5581728183602461</c:v>
                </c:pt>
                <c:pt idx="111">
                  <c:v>-7.5581728183602461</c:v>
                </c:pt>
                <c:pt idx="112">
                  <c:v>-7.5581728183602461</c:v>
                </c:pt>
                <c:pt idx="113">
                  <c:v>-7.5581728183602461</c:v>
                </c:pt>
                <c:pt idx="114">
                  <c:v>-7.5581728183602461</c:v>
                </c:pt>
                <c:pt idx="115">
                  <c:v>-7.5581728183602461</c:v>
                </c:pt>
                <c:pt idx="116">
                  <c:v>-7.5581728183602461</c:v>
                </c:pt>
                <c:pt idx="117">
                  <c:v>-7.5581728183602461</c:v>
                </c:pt>
                <c:pt idx="118">
                  <c:v>-7.5581728183602461</c:v>
                </c:pt>
                <c:pt idx="119">
                  <c:v>-7.5581728183602461</c:v>
                </c:pt>
                <c:pt idx="120">
                  <c:v>-7.5581728183602461</c:v>
                </c:pt>
                <c:pt idx="121">
                  <c:v>-7.5581728183602461</c:v>
                </c:pt>
                <c:pt idx="122">
                  <c:v>-7.5581728183602461</c:v>
                </c:pt>
                <c:pt idx="123">
                  <c:v>-7.5581728183602461</c:v>
                </c:pt>
                <c:pt idx="124">
                  <c:v>-7.5581728183602461</c:v>
                </c:pt>
                <c:pt idx="125">
                  <c:v>-7.5581728183602461</c:v>
                </c:pt>
                <c:pt idx="126">
                  <c:v>-7.5581728183602461</c:v>
                </c:pt>
                <c:pt idx="127">
                  <c:v>-7.5581728183602461</c:v>
                </c:pt>
                <c:pt idx="128">
                  <c:v>-7.5581728183602461</c:v>
                </c:pt>
                <c:pt idx="129">
                  <c:v>-7.5581728183602461</c:v>
                </c:pt>
                <c:pt idx="130">
                  <c:v>-7.5581728183602461</c:v>
                </c:pt>
                <c:pt idx="131">
                  <c:v>-7.5581728183602461</c:v>
                </c:pt>
                <c:pt idx="132">
                  <c:v>-7.5581728183602461</c:v>
                </c:pt>
                <c:pt idx="133">
                  <c:v>-7.5581728183602461</c:v>
                </c:pt>
                <c:pt idx="134">
                  <c:v>-7.5581728183602461</c:v>
                </c:pt>
                <c:pt idx="135">
                  <c:v>-7.5581728183602461</c:v>
                </c:pt>
                <c:pt idx="136">
                  <c:v>-7.5581728183602461</c:v>
                </c:pt>
                <c:pt idx="137">
                  <c:v>-7.5581728183602461</c:v>
                </c:pt>
                <c:pt idx="138">
                  <c:v>-7.5581728183602461</c:v>
                </c:pt>
                <c:pt idx="139">
                  <c:v>-7.5581728183602461</c:v>
                </c:pt>
                <c:pt idx="140">
                  <c:v>-7.5581728183602461</c:v>
                </c:pt>
                <c:pt idx="141">
                  <c:v>-7.5581728183602461</c:v>
                </c:pt>
                <c:pt idx="142">
                  <c:v>-7.5581728183602461</c:v>
                </c:pt>
                <c:pt idx="143">
                  <c:v>-7.5581728183602461</c:v>
                </c:pt>
                <c:pt idx="144">
                  <c:v>-7.5581728183602461</c:v>
                </c:pt>
                <c:pt idx="145">
                  <c:v>-7.5581728183602461</c:v>
                </c:pt>
                <c:pt idx="146">
                  <c:v>-7.5581728183602461</c:v>
                </c:pt>
                <c:pt idx="147">
                  <c:v>-7.5581728183602461</c:v>
                </c:pt>
                <c:pt idx="148">
                  <c:v>-7.5581728183602461</c:v>
                </c:pt>
                <c:pt idx="149">
                  <c:v>-7.5581728183602461</c:v>
                </c:pt>
                <c:pt idx="150">
                  <c:v>-7.5581728183602461</c:v>
                </c:pt>
                <c:pt idx="151">
                  <c:v>-7.5581728183602461</c:v>
                </c:pt>
                <c:pt idx="152">
                  <c:v>-7.5581728183602461</c:v>
                </c:pt>
                <c:pt idx="153">
                  <c:v>-7.5581728183602461</c:v>
                </c:pt>
                <c:pt idx="154">
                  <c:v>-7.5581728183602461</c:v>
                </c:pt>
                <c:pt idx="155">
                  <c:v>-7.5581728183602461</c:v>
                </c:pt>
                <c:pt idx="156">
                  <c:v>-7.5581728183602461</c:v>
                </c:pt>
                <c:pt idx="157">
                  <c:v>-7.5581728183602461</c:v>
                </c:pt>
                <c:pt idx="158">
                  <c:v>-7.5581728183602461</c:v>
                </c:pt>
                <c:pt idx="159">
                  <c:v>-7.5581728183602461</c:v>
                </c:pt>
                <c:pt idx="160">
                  <c:v>-7.5581728183602461</c:v>
                </c:pt>
                <c:pt idx="161">
                  <c:v>-7.5581728183602461</c:v>
                </c:pt>
                <c:pt idx="162">
                  <c:v>-7.5581728183602461</c:v>
                </c:pt>
                <c:pt idx="163">
                  <c:v>-7.5581728183602461</c:v>
                </c:pt>
                <c:pt idx="164">
                  <c:v>-7.5581728183602461</c:v>
                </c:pt>
                <c:pt idx="165">
                  <c:v>-7.5581728183602461</c:v>
                </c:pt>
                <c:pt idx="166">
                  <c:v>-7.5581728183602461</c:v>
                </c:pt>
                <c:pt idx="167">
                  <c:v>-7.5581728183602461</c:v>
                </c:pt>
                <c:pt idx="168">
                  <c:v>-7.5581728183602461</c:v>
                </c:pt>
                <c:pt idx="169">
                  <c:v>-7.5581728183602461</c:v>
                </c:pt>
                <c:pt idx="170">
                  <c:v>-7.5581728183602461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Results!$AE$4:$AE$174</c:f>
              <c:numCache>
                <c:formatCode>0.00</c:formatCode>
                <c:ptCount val="171"/>
                <c:pt idx="0">
                  <c:v>9.4690008438369464</c:v>
                </c:pt>
                <c:pt idx="1">
                  <c:v>9.4690008438369464</c:v>
                </c:pt>
                <c:pt idx="2">
                  <c:v>9.4690008438369464</c:v>
                </c:pt>
                <c:pt idx="3">
                  <c:v>9.4690008438369464</c:v>
                </c:pt>
                <c:pt idx="4">
                  <c:v>9.4690008438369464</c:v>
                </c:pt>
                <c:pt idx="5">
                  <c:v>9.4690008438369464</c:v>
                </c:pt>
                <c:pt idx="6">
                  <c:v>9.4690008438369464</c:v>
                </c:pt>
                <c:pt idx="7">
                  <c:v>9.4690008438369464</c:v>
                </c:pt>
                <c:pt idx="8">
                  <c:v>9.4690008438369464</c:v>
                </c:pt>
                <c:pt idx="9">
                  <c:v>9.4690008438369464</c:v>
                </c:pt>
                <c:pt idx="10">
                  <c:v>9.4690008438369464</c:v>
                </c:pt>
                <c:pt idx="11">
                  <c:v>9.4690008438369464</c:v>
                </c:pt>
                <c:pt idx="12">
                  <c:v>9.4690008438369464</c:v>
                </c:pt>
                <c:pt idx="13">
                  <c:v>9.4690008438369464</c:v>
                </c:pt>
                <c:pt idx="14">
                  <c:v>9.4690008438369464</c:v>
                </c:pt>
                <c:pt idx="15">
                  <c:v>9.4690008438369464</c:v>
                </c:pt>
                <c:pt idx="16">
                  <c:v>9.4690008438369464</c:v>
                </c:pt>
                <c:pt idx="17">
                  <c:v>9.4690008438369464</c:v>
                </c:pt>
                <c:pt idx="18">
                  <c:v>9.4690008438369464</c:v>
                </c:pt>
                <c:pt idx="19">
                  <c:v>9.4690008438369464</c:v>
                </c:pt>
                <c:pt idx="20">
                  <c:v>9.4690008438369464</c:v>
                </c:pt>
                <c:pt idx="21">
                  <c:v>9.4690008438369464</c:v>
                </c:pt>
                <c:pt idx="22">
                  <c:v>9.4690008438369464</c:v>
                </c:pt>
                <c:pt idx="23">
                  <c:v>9.4690008438369464</c:v>
                </c:pt>
                <c:pt idx="24">
                  <c:v>9.4690008438369464</c:v>
                </c:pt>
                <c:pt idx="25">
                  <c:v>9.4690008438369464</c:v>
                </c:pt>
                <c:pt idx="26">
                  <c:v>9.4690008438369464</c:v>
                </c:pt>
                <c:pt idx="27">
                  <c:v>9.4690008438369464</c:v>
                </c:pt>
                <c:pt idx="28">
                  <c:v>9.4690008438369464</c:v>
                </c:pt>
                <c:pt idx="29">
                  <c:v>9.4690008438369464</c:v>
                </c:pt>
                <c:pt idx="30">
                  <c:v>9.4690008438369464</c:v>
                </c:pt>
                <c:pt idx="31">
                  <c:v>9.4690008438369464</c:v>
                </c:pt>
                <c:pt idx="32">
                  <c:v>9.4690008438369464</c:v>
                </c:pt>
                <c:pt idx="33">
                  <c:v>9.4690008438369464</c:v>
                </c:pt>
                <c:pt idx="34">
                  <c:v>9.4690008438369464</c:v>
                </c:pt>
                <c:pt idx="35">
                  <c:v>9.4690008438369464</c:v>
                </c:pt>
                <c:pt idx="36">
                  <c:v>9.4690008438369464</c:v>
                </c:pt>
                <c:pt idx="37">
                  <c:v>9.4690008438369464</c:v>
                </c:pt>
                <c:pt idx="38">
                  <c:v>9.4690008438369464</c:v>
                </c:pt>
                <c:pt idx="39">
                  <c:v>9.4690008438369464</c:v>
                </c:pt>
                <c:pt idx="40">
                  <c:v>9.4690008438369464</c:v>
                </c:pt>
                <c:pt idx="41">
                  <c:v>9.4690008438369464</c:v>
                </c:pt>
                <c:pt idx="42">
                  <c:v>9.4690008438369464</c:v>
                </c:pt>
                <c:pt idx="43">
                  <c:v>9.4690008438369464</c:v>
                </c:pt>
                <c:pt idx="44">
                  <c:v>9.4690008438369464</c:v>
                </c:pt>
                <c:pt idx="45">
                  <c:v>9.4690008438369464</c:v>
                </c:pt>
                <c:pt idx="46">
                  <c:v>9.4690008438369464</c:v>
                </c:pt>
                <c:pt idx="47">
                  <c:v>9.4690008438369464</c:v>
                </c:pt>
                <c:pt idx="48">
                  <c:v>9.4690008438369464</c:v>
                </c:pt>
                <c:pt idx="49">
                  <c:v>9.4690008438369464</c:v>
                </c:pt>
                <c:pt idx="50">
                  <c:v>9.4690008438369464</c:v>
                </c:pt>
                <c:pt idx="51">
                  <c:v>9.4690008438369464</c:v>
                </c:pt>
                <c:pt idx="52">
                  <c:v>9.4690008438369464</c:v>
                </c:pt>
                <c:pt idx="53">
                  <c:v>9.4690008438369464</c:v>
                </c:pt>
                <c:pt idx="54">
                  <c:v>9.4690008438369464</c:v>
                </c:pt>
                <c:pt idx="55">
                  <c:v>9.4690008438369464</c:v>
                </c:pt>
                <c:pt idx="56">
                  <c:v>9.4690008438369464</c:v>
                </c:pt>
                <c:pt idx="57">
                  <c:v>9.4690008438369464</c:v>
                </c:pt>
                <c:pt idx="58">
                  <c:v>9.4690008438369464</c:v>
                </c:pt>
                <c:pt idx="59">
                  <c:v>9.4690008438369464</c:v>
                </c:pt>
                <c:pt idx="60">
                  <c:v>9.4690008438369464</c:v>
                </c:pt>
                <c:pt idx="61">
                  <c:v>9.4690008438369464</c:v>
                </c:pt>
                <c:pt idx="62">
                  <c:v>9.4690008438369464</c:v>
                </c:pt>
                <c:pt idx="63">
                  <c:v>9.4690008438369464</c:v>
                </c:pt>
                <c:pt idx="64">
                  <c:v>9.4690008438369464</c:v>
                </c:pt>
                <c:pt idx="65">
                  <c:v>9.4690008438369464</c:v>
                </c:pt>
                <c:pt idx="66">
                  <c:v>9.4690008438369464</c:v>
                </c:pt>
                <c:pt idx="67">
                  <c:v>9.4690008438369464</c:v>
                </c:pt>
                <c:pt idx="68">
                  <c:v>9.4690008438369464</c:v>
                </c:pt>
                <c:pt idx="69">
                  <c:v>9.4690008438369464</c:v>
                </c:pt>
                <c:pt idx="70">
                  <c:v>9.4690008438369464</c:v>
                </c:pt>
                <c:pt idx="71">
                  <c:v>9.4690008438369464</c:v>
                </c:pt>
                <c:pt idx="72">
                  <c:v>9.4690008438369464</c:v>
                </c:pt>
                <c:pt idx="73">
                  <c:v>9.4690008438369464</c:v>
                </c:pt>
                <c:pt idx="74">
                  <c:v>9.4690008438369464</c:v>
                </c:pt>
                <c:pt idx="75">
                  <c:v>9.4690008438369464</c:v>
                </c:pt>
                <c:pt idx="76">
                  <c:v>9.4690008438369464</c:v>
                </c:pt>
                <c:pt idx="77">
                  <c:v>9.4690008438369464</c:v>
                </c:pt>
                <c:pt idx="78">
                  <c:v>9.4690008438369464</c:v>
                </c:pt>
                <c:pt idx="79">
                  <c:v>9.4690008438369464</c:v>
                </c:pt>
                <c:pt idx="80">
                  <c:v>9.4690008438369464</c:v>
                </c:pt>
                <c:pt idx="81">
                  <c:v>9.4690008438369464</c:v>
                </c:pt>
                <c:pt idx="82">
                  <c:v>9.4690008438369464</c:v>
                </c:pt>
                <c:pt idx="83">
                  <c:v>9.4690008438369464</c:v>
                </c:pt>
                <c:pt idx="84">
                  <c:v>9.4690008438369464</c:v>
                </c:pt>
                <c:pt idx="85">
                  <c:v>9.4690008438369464</c:v>
                </c:pt>
                <c:pt idx="86">
                  <c:v>9.4690008438369464</c:v>
                </c:pt>
                <c:pt idx="87">
                  <c:v>9.4690008438369464</c:v>
                </c:pt>
                <c:pt idx="88">
                  <c:v>9.4690008438369464</c:v>
                </c:pt>
                <c:pt idx="89">
                  <c:v>9.4690008438369464</c:v>
                </c:pt>
                <c:pt idx="90">
                  <c:v>9.4690008438369464</c:v>
                </c:pt>
                <c:pt idx="91">
                  <c:v>9.4690008438369464</c:v>
                </c:pt>
                <c:pt idx="92">
                  <c:v>9.4690008438369464</c:v>
                </c:pt>
                <c:pt idx="93">
                  <c:v>9.4690008438369464</c:v>
                </c:pt>
                <c:pt idx="94">
                  <c:v>9.4690008438369464</c:v>
                </c:pt>
                <c:pt idx="95">
                  <c:v>9.4690008438369464</c:v>
                </c:pt>
                <c:pt idx="96">
                  <c:v>9.4690008438369464</c:v>
                </c:pt>
                <c:pt idx="97">
                  <c:v>9.4690008438369464</c:v>
                </c:pt>
                <c:pt idx="98">
                  <c:v>9.4690008438369464</c:v>
                </c:pt>
                <c:pt idx="99">
                  <c:v>9.4690008438369464</c:v>
                </c:pt>
                <c:pt idx="100">
                  <c:v>9.4690008438369464</c:v>
                </c:pt>
                <c:pt idx="101">
                  <c:v>9.4690008438369464</c:v>
                </c:pt>
                <c:pt idx="102">
                  <c:v>9.4690008438369464</c:v>
                </c:pt>
                <c:pt idx="103">
                  <c:v>9.4690008438369464</c:v>
                </c:pt>
                <c:pt idx="104">
                  <c:v>9.4690008438369464</c:v>
                </c:pt>
                <c:pt idx="105">
                  <c:v>9.4690008438369464</c:v>
                </c:pt>
                <c:pt idx="106">
                  <c:v>9.4690008438369464</c:v>
                </c:pt>
                <c:pt idx="107">
                  <c:v>9.4690008438369464</c:v>
                </c:pt>
                <c:pt idx="108">
                  <c:v>9.4690008438369464</c:v>
                </c:pt>
                <c:pt idx="109">
                  <c:v>9.4690008438369464</c:v>
                </c:pt>
                <c:pt idx="110">
                  <c:v>9.4690008438369464</c:v>
                </c:pt>
                <c:pt idx="111">
                  <c:v>9.4690008438369464</c:v>
                </c:pt>
                <c:pt idx="112">
                  <c:v>9.4690008438369464</c:v>
                </c:pt>
                <c:pt idx="113">
                  <c:v>9.4690008438369464</c:v>
                </c:pt>
                <c:pt idx="114">
                  <c:v>9.4690008438369464</c:v>
                </c:pt>
                <c:pt idx="115">
                  <c:v>9.4690008438369464</c:v>
                </c:pt>
                <c:pt idx="116">
                  <c:v>9.4690008438369464</c:v>
                </c:pt>
                <c:pt idx="117">
                  <c:v>9.4690008438369464</c:v>
                </c:pt>
                <c:pt idx="118">
                  <c:v>9.4690008438369464</c:v>
                </c:pt>
                <c:pt idx="119">
                  <c:v>9.4690008438369464</c:v>
                </c:pt>
                <c:pt idx="120">
                  <c:v>9.4690008438369464</c:v>
                </c:pt>
                <c:pt idx="121">
                  <c:v>9.4690008438369464</c:v>
                </c:pt>
                <c:pt idx="122">
                  <c:v>9.4690008438369464</c:v>
                </c:pt>
                <c:pt idx="123">
                  <c:v>9.4690008438369464</c:v>
                </c:pt>
                <c:pt idx="124">
                  <c:v>9.4690008438369464</c:v>
                </c:pt>
                <c:pt idx="125">
                  <c:v>9.4690008438369464</c:v>
                </c:pt>
                <c:pt idx="126">
                  <c:v>9.4690008438369464</c:v>
                </c:pt>
                <c:pt idx="127">
                  <c:v>9.4690008438369464</c:v>
                </c:pt>
                <c:pt idx="128">
                  <c:v>9.4690008438369464</c:v>
                </c:pt>
                <c:pt idx="129">
                  <c:v>9.4690008438369464</c:v>
                </c:pt>
                <c:pt idx="130">
                  <c:v>9.4690008438369464</c:v>
                </c:pt>
                <c:pt idx="131">
                  <c:v>9.4690008438369464</c:v>
                </c:pt>
                <c:pt idx="132">
                  <c:v>9.4690008438369464</c:v>
                </c:pt>
                <c:pt idx="133">
                  <c:v>9.4690008438369464</c:v>
                </c:pt>
                <c:pt idx="134">
                  <c:v>9.4690008438369464</c:v>
                </c:pt>
                <c:pt idx="135">
                  <c:v>9.4690008438369464</c:v>
                </c:pt>
                <c:pt idx="136">
                  <c:v>9.4690008438369464</c:v>
                </c:pt>
                <c:pt idx="137">
                  <c:v>9.4690008438369464</c:v>
                </c:pt>
                <c:pt idx="138">
                  <c:v>9.4690008438369464</c:v>
                </c:pt>
                <c:pt idx="139">
                  <c:v>9.4690008438369464</c:v>
                </c:pt>
                <c:pt idx="140">
                  <c:v>9.4690008438369464</c:v>
                </c:pt>
                <c:pt idx="141">
                  <c:v>9.4690008438369464</c:v>
                </c:pt>
                <c:pt idx="142">
                  <c:v>9.4690008438369464</c:v>
                </c:pt>
                <c:pt idx="143">
                  <c:v>9.4690008438369464</c:v>
                </c:pt>
                <c:pt idx="144">
                  <c:v>9.4690008438369464</c:v>
                </c:pt>
                <c:pt idx="145">
                  <c:v>9.4690008438369464</c:v>
                </c:pt>
                <c:pt idx="146">
                  <c:v>9.4690008438369464</c:v>
                </c:pt>
                <c:pt idx="147">
                  <c:v>9.4690008438369464</c:v>
                </c:pt>
                <c:pt idx="148">
                  <c:v>9.4690008438369464</c:v>
                </c:pt>
                <c:pt idx="149">
                  <c:v>9.4690008438369464</c:v>
                </c:pt>
                <c:pt idx="150">
                  <c:v>9.4690008438369464</c:v>
                </c:pt>
                <c:pt idx="151">
                  <c:v>9.4690008438369464</c:v>
                </c:pt>
                <c:pt idx="152">
                  <c:v>9.4690008438369464</c:v>
                </c:pt>
                <c:pt idx="153">
                  <c:v>9.4690008438369464</c:v>
                </c:pt>
                <c:pt idx="154">
                  <c:v>9.4690008438369464</c:v>
                </c:pt>
                <c:pt idx="155">
                  <c:v>9.4690008438369464</c:v>
                </c:pt>
                <c:pt idx="156">
                  <c:v>9.4690008438369464</c:v>
                </c:pt>
                <c:pt idx="157">
                  <c:v>9.4690008438369464</c:v>
                </c:pt>
                <c:pt idx="158">
                  <c:v>9.4690008438369464</c:v>
                </c:pt>
                <c:pt idx="159">
                  <c:v>9.4690008438369464</c:v>
                </c:pt>
                <c:pt idx="160">
                  <c:v>9.4690008438369464</c:v>
                </c:pt>
                <c:pt idx="161">
                  <c:v>9.4690008438369464</c:v>
                </c:pt>
                <c:pt idx="162">
                  <c:v>9.4690008438369464</c:v>
                </c:pt>
                <c:pt idx="163">
                  <c:v>9.4690008438369464</c:v>
                </c:pt>
                <c:pt idx="164">
                  <c:v>9.4690008438369464</c:v>
                </c:pt>
                <c:pt idx="165">
                  <c:v>9.4690008438369464</c:v>
                </c:pt>
                <c:pt idx="166">
                  <c:v>9.4690008438369464</c:v>
                </c:pt>
                <c:pt idx="167">
                  <c:v>9.4690008438369464</c:v>
                </c:pt>
                <c:pt idx="168">
                  <c:v>9.4690008438369464</c:v>
                </c:pt>
                <c:pt idx="169">
                  <c:v>9.4690008438369464</c:v>
                </c:pt>
                <c:pt idx="170">
                  <c:v>9.4690008438369464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2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2020
Sediment Mass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Results!$S$4:$S$174</c:f>
              <c:numCache>
                <c:formatCode>0.00</c:formatCode>
                <c:ptCount val="171"/>
                <c:pt idx="0">
                  <c:v>-1.1627906976744036</c:v>
                </c:pt>
                <c:pt idx="1">
                  <c:v>-0.59612518628913769</c:v>
                </c:pt>
                <c:pt idx="2">
                  <c:v>-1.5801354401805801</c:v>
                </c:pt>
                <c:pt idx="3">
                  <c:v>-1.7851239669421541</c:v>
                </c:pt>
                <c:pt idx="4">
                  <c:v>-1.1665068712048359</c:v>
                </c:pt>
                <c:pt idx="5">
                  <c:v>-0.29890401859847626</c:v>
                </c:pt>
                <c:pt idx="6">
                  <c:v>-1.3519200420831057</c:v>
                </c:pt>
                <c:pt idx="7">
                  <c:v>-1.697976878612717</c:v>
                </c:pt>
                <c:pt idx="8">
                  <c:v>-1.7998405592690245</c:v>
                </c:pt>
                <c:pt idx="9">
                  <c:v>-2.9411764705882257</c:v>
                </c:pt>
                <c:pt idx="10">
                  <c:v>-2.8700906344410861</c:v>
                </c:pt>
                <c:pt idx="11">
                  <c:v>-2.6256564141035281</c:v>
                </c:pt>
                <c:pt idx="12">
                  <c:v>-1.6572754391779747</c:v>
                </c:pt>
                <c:pt idx="13">
                  <c:v>-0.52910052910054195</c:v>
                </c:pt>
                <c:pt idx="14">
                  <c:v>-1.1211494503102184</c:v>
                </c:pt>
                <c:pt idx="15">
                  <c:v>-5.1661679004567667</c:v>
                </c:pt>
                <c:pt idx="16">
                  <c:v>-5.4993805203628936</c:v>
                </c:pt>
                <c:pt idx="17">
                  <c:v>-2.3904014766958825</c:v>
                </c:pt>
                <c:pt idx="18">
                  <c:v>-1.6548463356974141</c:v>
                </c:pt>
                <c:pt idx="19">
                  <c:v>-0.89820359281437623</c:v>
                </c:pt>
                <c:pt idx="20">
                  <c:v>-2.2539444027047351</c:v>
                </c:pt>
                <c:pt idx="21">
                  <c:v>-2.7230971128609021</c:v>
                </c:pt>
                <c:pt idx="22">
                  <c:v>-1.9888623707239563</c:v>
                </c:pt>
                <c:pt idx="23">
                  <c:v>-3.5426389478150173</c:v>
                </c:pt>
                <c:pt idx="24">
                  <c:v>40.376547094608753</c:v>
                </c:pt>
                <c:pt idx="25">
                  <c:v>-1.370741482965941</c:v>
                </c:pt>
                <c:pt idx="26">
                  <c:v>-27.956527078472309</c:v>
                </c:pt>
                <c:pt idx="27">
                  <c:v>-25.173210161662819</c:v>
                </c:pt>
                <c:pt idx="28">
                  <c:v>-8.6124401913875737</c:v>
                </c:pt>
                <c:pt idx="29">
                  <c:v>-4.562453253552726</c:v>
                </c:pt>
                <c:pt idx="30">
                  <c:v>-2.5345622119815796</c:v>
                </c:pt>
                <c:pt idx="31">
                  <c:v>-0.90894594163610887</c:v>
                </c:pt>
                <c:pt idx="32">
                  <c:v>-1.9851951547779203</c:v>
                </c:pt>
                <c:pt idx="33">
                  <c:v>2.5754697065653462</c:v>
                </c:pt>
                <c:pt idx="34">
                  <c:v>1.7109356305336179</c:v>
                </c:pt>
                <c:pt idx="35">
                  <c:v>0.58380703641111331</c:v>
                </c:pt>
                <c:pt idx="36">
                  <c:v>3.9215686274509736</c:v>
                </c:pt>
                <c:pt idx="37">
                  <c:v>-4.3090638930163445</c:v>
                </c:pt>
                <c:pt idx="38">
                  <c:v>-1.9607843137254837</c:v>
                </c:pt>
                <c:pt idx="39">
                  <c:v>-2.0388030253206306</c:v>
                </c:pt>
                <c:pt idx="40">
                  <c:v>-1.6136763061191879</c:v>
                </c:pt>
                <c:pt idx="41">
                  <c:v>-0.52915885789880124</c:v>
                </c:pt>
                <c:pt idx="42">
                  <c:v>-0.12014835710181106</c:v>
                </c:pt>
                <c:pt idx="43">
                  <c:v>0.33253205128205909</c:v>
                </c:pt>
                <c:pt idx="44">
                  <c:v>-0.19066363244971282</c:v>
                </c:pt>
                <c:pt idx="45">
                  <c:v>-4.6121593291404626</c:v>
                </c:pt>
                <c:pt idx="46">
                  <c:v>-6.7142857142857091</c:v>
                </c:pt>
                <c:pt idx="47">
                  <c:v>-3.2824427480916016</c:v>
                </c:pt>
                <c:pt idx="48">
                  <c:v>-2.3046092184368794</c:v>
                </c:pt>
                <c:pt idx="49">
                  <c:v>-4.95430495430496</c:v>
                </c:pt>
                <c:pt idx="50">
                  <c:v>-3.3654378390346489</c:v>
                </c:pt>
                <c:pt idx="51">
                  <c:v>-0.16572582733439689</c:v>
                </c:pt>
                <c:pt idx="52">
                  <c:v>-0.41147331415785926</c:v>
                </c:pt>
                <c:pt idx="53">
                  <c:v>-0.78340167696921004</c:v>
                </c:pt>
                <c:pt idx="54">
                  <c:v>-5.2747252747252737</c:v>
                </c:pt>
                <c:pt idx="55">
                  <c:v>-6.3609467455621278</c:v>
                </c:pt>
                <c:pt idx="56">
                  <c:v>-8.3591331269349869</c:v>
                </c:pt>
                <c:pt idx="57">
                  <c:v>-5.0196850393700725</c:v>
                </c:pt>
                <c:pt idx="58">
                  <c:v>-2.8820688580775933</c:v>
                </c:pt>
                <c:pt idx="59">
                  <c:v>-2.5349939380579762</c:v>
                </c:pt>
                <c:pt idx="60">
                  <c:v>-2.2807381297947358</c:v>
                </c:pt>
                <c:pt idx="61">
                  <c:v>-0.98422059292318143</c:v>
                </c:pt>
                <c:pt idx="62">
                  <c:v>-1.1446409989594135</c:v>
                </c:pt>
                <c:pt idx="63">
                  <c:v>-4.7505938242280337</c:v>
                </c:pt>
                <c:pt idx="64">
                  <c:v>-1.3636363636363606</c:v>
                </c:pt>
                <c:pt idx="65">
                  <c:v>0.77579519006980069</c:v>
                </c:pt>
                <c:pt idx="66">
                  <c:v>-2.8276779773785603</c:v>
                </c:pt>
                <c:pt idx="67">
                  <c:v>-0.27117562609667173</c:v>
                </c:pt>
                <c:pt idx="68">
                  <c:v>-1.5737559569987798</c:v>
                </c:pt>
                <c:pt idx="69">
                  <c:v>-1.2214605988764651</c:v>
                </c:pt>
                <c:pt idx="70">
                  <c:v>-0.17727639000807427</c:v>
                </c:pt>
                <c:pt idx="71">
                  <c:v>-3.4971062677010334</c:v>
                </c:pt>
                <c:pt idx="72">
                  <c:v>-1.2269938650306673</c:v>
                </c:pt>
                <c:pt idx="73">
                  <c:v>-8.4355828220858964</c:v>
                </c:pt>
                <c:pt idx="74">
                  <c:v>-7.1042471042471034</c:v>
                </c:pt>
                <c:pt idx="75">
                  <c:v>-9.0788601722995477</c:v>
                </c:pt>
                <c:pt idx="76">
                  <c:v>-2.3661071143085586</c:v>
                </c:pt>
                <c:pt idx="77">
                  <c:v>-10.557217237177351</c:v>
                </c:pt>
                <c:pt idx="78">
                  <c:v>-0.6456315734666348</c:v>
                </c:pt>
                <c:pt idx="79">
                  <c:v>-0.13095238095237532</c:v>
                </c:pt>
                <c:pt idx="80">
                  <c:v>-0.5245181751646707</c:v>
                </c:pt>
                <c:pt idx="81">
                  <c:v>-6.2052505966587068</c:v>
                </c:pt>
                <c:pt idx="82">
                  <c:v>-2.8818443804034604</c:v>
                </c:pt>
                <c:pt idx="83">
                  <c:v>-2.5875190258751801</c:v>
                </c:pt>
                <c:pt idx="84">
                  <c:v>-2.6375773363725337</c:v>
                </c:pt>
                <c:pt idx="85">
                  <c:v>-2.070723160242117</c:v>
                </c:pt>
                <c:pt idx="86">
                  <c:v>-3.0366607773851557</c:v>
                </c:pt>
                <c:pt idx="87">
                  <c:v>-0.32672959236593574</c:v>
                </c:pt>
                <c:pt idx="88">
                  <c:v>-0.7350591243208594</c:v>
                </c:pt>
                <c:pt idx="89">
                  <c:v>-0.66059849614904731</c:v>
                </c:pt>
                <c:pt idx="90">
                  <c:v>-2.117647058823541</c:v>
                </c:pt>
                <c:pt idx="91">
                  <c:v>-8.233532934131734</c:v>
                </c:pt>
                <c:pt idx="92">
                  <c:v>-6.5063649222064965</c:v>
                </c:pt>
                <c:pt idx="93">
                  <c:v>-6.9904824417459928</c:v>
                </c:pt>
                <c:pt idx="94">
                  <c:v>-2.7202659815626276</c:v>
                </c:pt>
                <c:pt idx="95">
                  <c:v>-2.5555555555555456</c:v>
                </c:pt>
                <c:pt idx="96">
                  <c:v>-0.53098257552324857</c:v>
                </c:pt>
                <c:pt idx="97">
                  <c:v>-0.88332128804303378</c:v>
                </c:pt>
                <c:pt idx="98">
                  <c:v>-2.0944006838859375</c:v>
                </c:pt>
                <c:pt idx="99">
                  <c:v>2.3404255319123917</c:v>
                </c:pt>
                <c:pt idx="100">
                  <c:v>-1.716738197422023</c:v>
                </c:pt>
                <c:pt idx="101">
                  <c:v>-3.3057851239679961</c:v>
                </c:pt>
                <c:pt idx="102">
                  <c:v>-2.4820378837364454</c:v>
                </c:pt>
                <c:pt idx="103">
                  <c:v>-1.9246190858060428</c:v>
                </c:pt>
                <c:pt idx="104">
                  <c:v>-1.3998444617266783</c:v>
                </c:pt>
                <c:pt idx="105">
                  <c:v>-0.68081063964545763</c:v>
                </c:pt>
                <c:pt idx="106">
                  <c:v>-0.85731295892036152</c:v>
                </c:pt>
                <c:pt idx="107">
                  <c:v>-1.3613974974760266</c:v>
                </c:pt>
                <c:pt idx="108">
                  <c:v>-8.018867924528303</c:v>
                </c:pt>
                <c:pt idx="109">
                  <c:v>-13.244047619047636</c:v>
                </c:pt>
                <c:pt idx="110">
                  <c:v>-5.1459293394777141</c:v>
                </c:pt>
                <c:pt idx="111">
                  <c:v>-4.7884552312233355</c:v>
                </c:pt>
                <c:pt idx="112">
                  <c:v>-1.5722765923311277</c:v>
                </c:pt>
                <c:pt idx="113">
                  <c:v>-0.5445654589908886</c:v>
                </c:pt>
                <c:pt idx="114">
                  <c:v>-2.2888509139868365</c:v>
                </c:pt>
                <c:pt idx="115">
                  <c:v>-0.53675145203285801</c:v>
                </c:pt>
                <c:pt idx="116">
                  <c:v>-0.45299066284551898</c:v>
                </c:pt>
                <c:pt idx="117">
                  <c:v>-2.4449877750611271</c:v>
                </c:pt>
                <c:pt idx="118">
                  <c:v>-11.164274322169069</c:v>
                </c:pt>
                <c:pt idx="119">
                  <c:v>-2.0289855072463747</c:v>
                </c:pt>
                <c:pt idx="120">
                  <c:v>-2.1404682274247362</c:v>
                </c:pt>
                <c:pt idx="121">
                  <c:v>-1.0567823343848644</c:v>
                </c:pt>
                <c:pt idx="122">
                  <c:v>-1.2483281319661155</c:v>
                </c:pt>
                <c:pt idx="123">
                  <c:v>-0.36814978436940649</c:v>
                </c:pt>
                <c:pt idx="124">
                  <c:v>-0.12303540244482777</c:v>
                </c:pt>
                <c:pt idx="125">
                  <c:v>0.44995069033531099</c:v>
                </c:pt>
                <c:pt idx="126">
                  <c:v>1.9512195121951101</c:v>
                </c:pt>
                <c:pt idx="127">
                  <c:v>13.076923076923066</c:v>
                </c:pt>
                <c:pt idx="128">
                  <c:v>3.419452887537997</c:v>
                </c:pt>
                <c:pt idx="129">
                  <c:v>3.9644565960355433</c:v>
                </c:pt>
                <c:pt idx="130">
                  <c:v>2.0172910662824295</c:v>
                </c:pt>
                <c:pt idx="131">
                  <c:v>-0.1442361034061875</c:v>
                </c:pt>
                <c:pt idx="132">
                  <c:v>-0.38794233289646518</c:v>
                </c:pt>
                <c:pt idx="133">
                  <c:v>0.31361651448986883</c:v>
                </c:pt>
                <c:pt idx="134">
                  <c:v>0.64210882054748653</c:v>
                </c:pt>
                <c:pt idx="135">
                  <c:v>-6.6985645933014437</c:v>
                </c:pt>
                <c:pt idx="136">
                  <c:v>-10.944527736131944</c:v>
                </c:pt>
                <c:pt idx="137">
                  <c:v>-2.0361990950226305</c:v>
                </c:pt>
                <c:pt idx="138">
                  <c:v>-3.1893687707641187</c:v>
                </c:pt>
                <c:pt idx="139">
                  <c:v>-5.1620076238881953</c:v>
                </c:pt>
                <c:pt idx="140">
                  <c:v>-1.4823761941363738</c:v>
                </c:pt>
                <c:pt idx="141">
                  <c:v>-1.133025597985724</c:v>
                </c:pt>
                <c:pt idx="142">
                  <c:v>-0.36148407086677153</c:v>
                </c:pt>
                <c:pt idx="143">
                  <c:v>-0.27937156418036246</c:v>
                </c:pt>
                <c:pt idx="144">
                  <c:v>2.5125628140703538</c:v>
                </c:pt>
                <c:pt idx="145">
                  <c:v>-3.2738095238095144</c:v>
                </c:pt>
                <c:pt idx="146">
                  <c:v>-9.3868281604844768</c:v>
                </c:pt>
                <c:pt idx="147">
                  <c:v>-3.7958115183246073</c:v>
                </c:pt>
                <c:pt idx="148">
                  <c:v>-3.1041069723018087</c:v>
                </c:pt>
                <c:pt idx="149">
                  <c:v>-2.1281263712154423</c:v>
                </c:pt>
                <c:pt idx="150">
                  <c:v>-1.5587151132174866</c:v>
                </c:pt>
                <c:pt idx="151">
                  <c:v>-0.86580086580085869</c:v>
                </c:pt>
                <c:pt idx="152">
                  <c:v>-1.2412985892934079</c:v>
                </c:pt>
                <c:pt idx="153">
                  <c:v>-4.5673076923076898</c:v>
                </c:pt>
                <c:pt idx="154">
                  <c:v>-4.9857549857549897</c:v>
                </c:pt>
                <c:pt idx="155">
                  <c:v>-4.0570999248685107</c:v>
                </c:pt>
                <c:pt idx="156">
                  <c:v>-2.2273173927284731</c:v>
                </c:pt>
                <c:pt idx="157">
                  <c:v>-1.9395866454689967</c:v>
                </c:pt>
                <c:pt idx="158">
                  <c:v>-2.2895697378608615</c:v>
                </c:pt>
                <c:pt idx="159">
                  <c:v>-1.621341621341627</c:v>
                </c:pt>
                <c:pt idx="160">
                  <c:v>-0.87950747581355404</c:v>
                </c:pt>
                <c:pt idx="161">
                  <c:v>-1.4041138071190993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(-1.86%)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Results!$AF$4:$AF$174</c:f>
              <c:numCache>
                <c:formatCode>0.00</c:formatCode>
                <c:ptCount val="171"/>
                <c:pt idx="0">
                  <c:v>-1.8622298225375338</c:v>
                </c:pt>
                <c:pt idx="1">
                  <c:v>-1.8622298225375338</c:v>
                </c:pt>
                <c:pt idx="2">
                  <c:v>-1.8622298225375338</c:v>
                </c:pt>
                <c:pt idx="3">
                  <c:v>-1.8622298225375338</c:v>
                </c:pt>
                <c:pt idx="4">
                  <c:v>-1.8622298225375338</c:v>
                </c:pt>
                <c:pt idx="5">
                  <c:v>-1.8622298225375338</c:v>
                </c:pt>
                <c:pt idx="6">
                  <c:v>-1.8622298225375338</c:v>
                </c:pt>
                <c:pt idx="7">
                  <c:v>-1.8622298225375338</c:v>
                </c:pt>
                <c:pt idx="8">
                  <c:v>-1.8622298225375338</c:v>
                </c:pt>
                <c:pt idx="9">
                  <c:v>-1.8622298225375338</c:v>
                </c:pt>
                <c:pt idx="10">
                  <c:v>-1.8622298225375338</c:v>
                </c:pt>
                <c:pt idx="11">
                  <c:v>-1.8622298225375338</c:v>
                </c:pt>
                <c:pt idx="12">
                  <c:v>-1.8622298225375338</c:v>
                </c:pt>
                <c:pt idx="13">
                  <c:v>-1.8622298225375338</c:v>
                </c:pt>
                <c:pt idx="14">
                  <c:v>-1.8622298225375338</c:v>
                </c:pt>
                <c:pt idx="15">
                  <c:v>-1.8622298225375338</c:v>
                </c:pt>
                <c:pt idx="16">
                  <c:v>-1.8622298225375338</c:v>
                </c:pt>
                <c:pt idx="17">
                  <c:v>-1.8622298225375338</c:v>
                </c:pt>
                <c:pt idx="18">
                  <c:v>-1.8622298225375338</c:v>
                </c:pt>
                <c:pt idx="19">
                  <c:v>-1.8622298225375338</c:v>
                </c:pt>
                <c:pt idx="20">
                  <c:v>-1.8622298225375338</c:v>
                </c:pt>
                <c:pt idx="21">
                  <c:v>-1.8622298225375338</c:v>
                </c:pt>
                <c:pt idx="22">
                  <c:v>-1.8622298225375338</c:v>
                </c:pt>
                <c:pt idx="23">
                  <c:v>-1.8622298225375338</c:v>
                </c:pt>
                <c:pt idx="24">
                  <c:v>-1.8622298225375338</c:v>
                </c:pt>
                <c:pt idx="25">
                  <c:v>-1.8622298225375338</c:v>
                </c:pt>
                <c:pt idx="26">
                  <c:v>-1.8622298225375338</c:v>
                </c:pt>
                <c:pt idx="27">
                  <c:v>-1.8622298225375338</c:v>
                </c:pt>
                <c:pt idx="28">
                  <c:v>-1.8622298225375338</c:v>
                </c:pt>
                <c:pt idx="29">
                  <c:v>-1.8622298225375338</c:v>
                </c:pt>
                <c:pt idx="30">
                  <c:v>-1.8622298225375338</c:v>
                </c:pt>
                <c:pt idx="31">
                  <c:v>-1.8622298225375338</c:v>
                </c:pt>
                <c:pt idx="32">
                  <c:v>-1.8622298225375338</c:v>
                </c:pt>
                <c:pt idx="33">
                  <c:v>-1.8622298225375338</c:v>
                </c:pt>
                <c:pt idx="34">
                  <c:v>-1.8622298225375338</c:v>
                </c:pt>
                <c:pt idx="35">
                  <c:v>-1.8622298225375338</c:v>
                </c:pt>
                <c:pt idx="36">
                  <c:v>-1.8622298225375338</c:v>
                </c:pt>
                <c:pt idx="37">
                  <c:v>-1.8622298225375338</c:v>
                </c:pt>
                <c:pt idx="38">
                  <c:v>-1.8622298225375338</c:v>
                </c:pt>
                <c:pt idx="39">
                  <c:v>-1.8622298225375338</c:v>
                </c:pt>
                <c:pt idx="40">
                  <c:v>-1.8622298225375338</c:v>
                </c:pt>
                <c:pt idx="41">
                  <c:v>-1.8622298225375338</c:v>
                </c:pt>
                <c:pt idx="42">
                  <c:v>-1.8622298225375338</c:v>
                </c:pt>
                <c:pt idx="43">
                  <c:v>-1.8622298225375338</c:v>
                </c:pt>
                <c:pt idx="44">
                  <c:v>-1.8622298225375338</c:v>
                </c:pt>
                <c:pt idx="45">
                  <c:v>-1.8622298225375338</c:v>
                </c:pt>
                <c:pt idx="46">
                  <c:v>-1.8622298225375338</c:v>
                </c:pt>
                <c:pt idx="47">
                  <c:v>-1.8622298225375338</c:v>
                </c:pt>
                <c:pt idx="48">
                  <c:v>-1.8622298225375338</c:v>
                </c:pt>
                <c:pt idx="49">
                  <c:v>-1.8622298225375338</c:v>
                </c:pt>
                <c:pt idx="50">
                  <c:v>-1.8622298225375338</c:v>
                </c:pt>
                <c:pt idx="51">
                  <c:v>-1.8622298225375338</c:v>
                </c:pt>
                <c:pt idx="52">
                  <c:v>-1.8622298225375338</c:v>
                </c:pt>
                <c:pt idx="53">
                  <c:v>-1.8622298225375338</c:v>
                </c:pt>
                <c:pt idx="54">
                  <c:v>-1.8622298225375338</c:v>
                </c:pt>
                <c:pt idx="55">
                  <c:v>-1.8622298225375338</c:v>
                </c:pt>
                <c:pt idx="56">
                  <c:v>-1.8622298225375338</c:v>
                </c:pt>
                <c:pt idx="57">
                  <c:v>-1.8622298225375338</c:v>
                </c:pt>
                <c:pt idx="58">
                  <c:v>-1.8622298225375338</c:v>
                </c:pt>
                <c:pt idx="59">
                  <c:v>-1.8622298225375338</c:v>
                </c:pt>
                <c:pt idx="60">
                  <c:v>-1.8622298225375338</c:v>
                </c:pt>
                <c:pt idx="61">
                  <c:v>-1.8622298225375338</c:v>
                </c:pt>
                <c:pt idx="62">
                  <c:v>-1.8622298225375338</c:v>
                </c:pt>
                <c:pt idx="63">
                  <c:v>-1.8622298225375338</c:v>
                </c:pt>
                <c:pt idx="64">
                  <c:v>-1.8622298225375338</c:v>
                </c:pt>
                <c:pt idx="65">
                  <c:v>-1.8622298225375338</c:v>
                </c:pt>
                <c:pt idx="66">
                  <c:v>-1.8622298225375338</c:v>
                </c:pt>
                <c:pt idx="67">
                  <c:v>-1.8622298225375338</c:v>
                </c:pt>
                <c:pt idx="68">
                  <c:v>-1.8622298225375338</c:v>
                </c:pt>
                <c:pt idx="69">
                  <c:v>-1.8622298225375338</c:v>
                </c:pt>
                <c:pt idx="70">
                  <c:v>-1.8622298225375338</c:v>
                </c:pt>
                <c:pt idx="71">
                  <c:v>-1.8622298225375338</c:v>
                </c:pt>
                <c:pt idx="72">
                  <c:v>-1.8622298225375338</c:v>
                </c:pt>
                <c:pt idx="73">
                  <c:v>-1.8622298225375338</c:v>
                </c:pt>
                <c:pt idx="74">
                  <c:v>-1.8622298225375338</c:v>
                </c:pt>
                <c:pt idx="75">
                  <c:v>-1.8622298225375338</c:v>
                </c:pt>
                <c:pt idx="76">
                  <c:v>-1.8622298225375338</c:v>
                </c:pt>
                <c:pt idx="77">
                  <c:v>-1.8622298225375338</c:v>
                </c:pt>
                <c:pt idx="78">
                  <c:v>-1.8622298225375338</c:v>
                </c:pt>
                <c:pt idx="79">
                  <c:v>-1.8622298225375338</c:v>
                </c:pt>
                <c:pt idx="80">
                  <c:v>-1.8622298225375338</c:v>
                </c:pt>
                <c:pt idx="81">
                  <c:v>-1.8622298225375338</c:v>
                </c:pt>
                <c:pt idx="82">
                  <c:v>-1.8622298225375338</c:v>
                </c:pt>
                <c:pt idx="83">
                  <c:v>-1.8622298225375338</c:v>
                </c:pt>
                <c:pt idx="84">
                  <c:v>-1.8622298225375338</c:v>
                </c:pt>
                <c:pt idx="85">
                  <c:v>-1.8622298225375338</c:v>
                </c:pt>
                <c:pt idx="86">
                  <c:v>-1.8622298225375338</c:v>
                </c:pt>
                <c:pt idx="87">
                  <c:v>-1.8622298225375338</c:v>
                </c:pt>
                <c:pt idx="88">
                  <c:v>-1.8622298225375338</c:v>
                </c:pt>
                <c:pt idx="89">
                  <c:v>-1.8622298225375338</c:v>
                </c:pt>
                <c:pt idx="90">
                  <c:v>-1.8622298225375338</c:v>
                </c:pt>
                <c:pt idx="91">
                  <c:v>-1.8622298225375338</c:v>
                </c:pt>
                <c:pt idx="92">
                  <c:v>-1.8622298225375338</c:v>
                </c:pt>
                <c:pt idx="93">
                  <c:v>-1.8622298225375338</c:v>
                </c:pt>
                <c:pt idx="94">
                  <c:v>-1.8622298225375338</c:v>
                </c:pt>
                <c:pt idx="95">
                  <c:v>-1.8622298225375338</c:v>
                </c:pt>
                <c:pt idx="96">
                  <c:v>-1.8622298225375338</c:v>
                </c:pt>
                <c:pt idx="97">
                  <c:v>-1.8622298225375338</c:v>
                </c:pt>
                <c:pt idx="98">
                  <c:v>-1.8622298225375338</c:v>
                </c:pt>
                <c:pt idx="99">
                  <c:v>-1.8622298225375338</c:v>
                </c:pt>
                <c:pt idx="100">
                  <c:v>-1.8622298225375338</c:v>
                </c:pt>
                <c:pt idx="101">
                  <c:v>-1.8622298225375338</c:v>
                </c:pt>
                <c:pt idx="102">
                  <c:v>-1.8622298225375338</c:v>
                </c:pt>
                <c:pt idx="103">
                  <c:v>-1.8622298225375338</c:v>
                </c:pt>
                <c:pt idx="104">
                  <c:v>-1.8622298225375338</c:v>
                </c:pt>
                <c:pt idx="105">
                  <c:v>-1.8622298225375338</c:v>
                </c:pt>
                <c:pt idx="106">
                  <c:v>-1.8622298225375338</c:v>
                </c:pt>
                <c:pt idx="107">
                  <c:v>-1.8622298225375338</c:v>
                </c:pt>
                <c:pt idx="108">
                  <c:v>-1.8622298225375338</c:v>
                </c:pt>
                <c:pt idx="109">
                  <c:v>-1.8622298225375338</c:v>
                </c:pt>
                <c:pt idx="110">
                  <c:v>-1.8622298225375338</c:v>
                </c:pt>
                <c:pt idx="111">
                  <c:v>-1.8622298225375338</c:v>
                </c:pt>
                <c:pt idx="112">
                  <c:v>-1.8622298225375338</c:v>
                </c:pt>
                <c:pt idx="113">
                  <c:v>-1.8622298225375338</c:v>
                </c:pt>
                <c:pt idx="114">
                  <c:v>-1.8622298225375338</c:v>
                </c:pt>
                <c:pt idx="115">
                  <c:v>-1.8622298225375338</c:v>
                </c:pt>
                <c:pt idx="116">
                  <c:v>-1.8622298225375338</c:v>
                </c:pt>
                <c:pt idx="117">
                  <c:v>-1.8622298225375338</c:v>
                </c:pt>
                <c:pt idx="118">
                  <c:v>-1.8622298225375338</c:v>
                </c:pt>
                <c:pt idx="119">
                  <c:v>-1.8622298225375338</c:v>
                </c:pt>
                <c:pt idx="120">
                  <c:v>-1.8622298225375338</c:v>
                </c:pt>
                <c:pt idx="121">
                  <c:v>-1.8622298225375338</c:v>
                </c:pt>
                <c:pt idx="122">
                  <c:v>-1.8622298225375338</c:v>
                </c:pt>
                <c:pt idx="123">
                  <c:v>-1.8622298225375338</c:v>
                </c:pt>
                <c:pt idx="124">
                  <c:v>-1.8622298225375338</c:v>
                </c:pt>
                <c:pt idx="125">
                  <c:v>-1.8622298225375338</c:v>
                </c:pt>
                <c:pt idx="126">
                  <c:v>-1.8622298225375338</c:v>
                </c:pt>
                <c:pt idx="127">
                  <c:v>-1.8622298225375338</c:v>
                </c:pt>
                <c:pt idx="128">
                  <c:v>-1.8622298225375338</c:v>
                </c:pt>
                <c:pt idx="129">
                  <c:v>-1.8622298225375338</c:v>
                </c:pt>
                <c:pt idx="130">
                  <c:v>-1.8622298225375338</c:v>
                </c:pt>
                <c:pt idx="131">
                  <c:v>-1.8622298225375338</c:v>
                </c:pt>
                <c:pt idx="132">
                  <c:v>-1.8622298225375338</c:v>
                </c:pt>
                <c:pt idx="133">
                  <c:v>-1.8622298225375338</c:v>
                </c:pt>
                <c:pt idx="134">
                  <c:v>-1.8622298225375338</c:v>
                </c:pt>
                <c:pt idx="135">
                  <c:v>-1.8622298225375338</c:v>
                </c:pt>
                <c:pt idx="136">
                  <c:v>-1.8622298225375338</c:v>
                </c:pt>
                <c:pt idx="137">
                  <c:v>-1.8622298225375338</c:v>
                </c:pt>
                <c:pt idx="138">
                  <c:v>-1.8622298225375338</c:v>
                </c:pt>
                <c:pt idx="139">
                  <c:v>-1.8622298225375338</c:v>
                </c:pt>
                <c:pt idx="140">
                  <c:v>-1.8622298225375338</c:v>
                </c:pt>
                <c:pt idx="141">
                  <c:v>-1.8622298225375338</c:v>
                </c:pt>
                <c:pt idx="142">
                  <c:v>-1.8622298225375338</c:v>
                </c:pt>
                <c:pt idx="143">
                  <c:v>-1.8622298225375338</c:v>
                </c:pt>
                <c:pt idx="144">
                  <c:v>-1.8622298225375338</c:v>
                </c:pt>
                <c:pt idx="145">
                  <c:v>-1.8622298225375338</c:v>
                </c:pt>
                <c:pt idx="146">
                  <c:v>-1.8622298225375338</c:v>
                </c:pt>
                <c:pt idx="147">
                  <c:v>-1.8622298225375338</c:v>
                </c:pt>
                <c:pt idx="148">
                  <c:v>-1.8622298225375338</c:v>
                </c:pt>
                <c:pt idx="149">
                  <c:v>-1.8622298225375338</c:v>
                </c:pt>
                <c:pt idx="150">
                  <c:v>-1.8622298225375338</c:v>
                </c:pt>
                <c:pt idx="151">
                  <c:v>-1.8622298225375338</c:v>
                </c:pt>
                <c:pt idx="152">
                  <c:v>-1.8622298225375338</c:v>
                </c:pt>
                <c:pt idx="153">
                  <c:v>-1.8622298225375338</c:v>
                </c:pt>
                <c:pt idx="154">
                  <c:v>-1.8622298225375338</c:v>
                </c:pt>
                <c:pt idx="155">
                  <c:v>-1.8622298225375338</c:v>
                </c:pt>
                <c:pt idx="156">
                  <c:v>-1.8622298225375338</c:v>
                </c:pt>
                <c:pt idx="157">
                  <c:v>-1.8622298225375338</c:v>
                </c:pt>
                <c:pt idx="158">
                  <c:v>-1.8622298225375338</c:v>
                </c:pt>
                <c:pt idx="159">
                  <c:v>-1.8622298225375338</c:v>
                </c:pt>
                <c:pt idx="160">
                  <c:v>-1.8622298225375338</c:v>
                </c:pt>
                <c:pt idx="161">
                  <c:v>-1.8622298225375338</c:v>
                </c:pt>
                <c:pt idx="162">
                  <c:v>-1.8622298225375338</c:v>
                </c:pt>
                <c:pt idx="163">
                  <c:v>-1.8622298225375338</c:v>
                </c:pt>
                <c:pt idx="164">
                  <c:v>-1.8622298225375338</c:v>
                </c:pt>
                <c:pt idx="165">
                  <c:v>-1.8622298225375338</c:v>
                </c:pt>
                <c:pt idx="166">
                  <c:v>-1.8622298225375338</c:v>
                </c:pt>
                <c:pt idx="167">
                  <c:v>-1.8622298225375338</c:v>
                </c:pt>
                <c:pt idx="168">
                  <c:v>-1.8622298225375338</c:v>
                </c:pt>
                <c:pt idx="169">
                  <c:v>-1.8622298225375338</c:v>
                </c:pt>
                <c:pt idx="170">
                  <c:v>-1.8622298225375338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Results!$AG$4:$AG$174</c:f>
              <c:numCache>
                <c:formatCode>0.00</c:formatCode>
                <c:ptCount val="171"/>
                <c:pt idx="0">
                  <c:v>-6.8622298225375342</c:v>
                </c:pt>
                <c:pt idx="1">
                  <c:v>-6.8622298225375342</c:v>
                </c:pt>
                <c:pt idx="2">
                  <c:v>-6.8622298225375342</c:v>
                </c:pt>
                <c:pt idx="3">
                  <c:v>-6.8622298225375342</c:v>
                </c:pt>
                <c:pt idx="4">
                  <c:v>-6.8622298225375342</c:v>
                </c:pt>
                <c:pt idx="5">
                  <c:v>-6.8622298225375342</c:v>
                </c:pt>
                <c:pt idx="6">
                  <c:v>-6.8622298225375342</c:v>
                </c:pt>
                <c:pt idx="7">
                  <c:v>-6.8622298225375342</c:v>
                </c:pt>
                <c:pt idx="8">
                  <c:v>-6.8622298225375342</c:v>
                </c:pt>
                <c:pt idx="9">
                  <c:v>-6.8622298225375342</c:v>
                </c:pt>
                <c:pt idx="10">
                  <c:v>-6.8622298225375342</c:v>
                </c:pt>
                <c:pt idx="11">
                  <c:v>-6.8622298225375342</c:v>
                </c:pt>
                <c:pt idx="12">
                  <c:v>-6.8622298225375342</c:v>
                </c:pt>
                <c:pt idx="13">
                  <c:v>-6.8622298225375342</c:v>
                </c:pt>
                <c:pt idx="14">
                  <c:v>-6.8622298225375342</c:v>
                </c:pt>
                <c:pt idx="15">
                  <c:v>-6.8622298225375342</c:v>
                </c:pt>
                <c:pt idx="16">
                  <c:v>-6.8622298225375342</c:v>
                </c:pt>
                <c:pt idx="17">
                  <c:v>-6.8622298225375342</c:v>
                </c:pt>
                <c:pt idx="18">
                  <c:v>-6.8622298225375342</c:v>
                </c:pt>
                <c:pt idx="19">
                  <c:v>-6.8622298225375342</c:v>
                </c:pt>
                <c:pt idx="20">
                  <c:v>-6.8622298225375342</c:v>
                </c:pt>
                <c:pt idx="21">
                  <c:v>-6.8622298225375342</c:v>
                </c:pt>
                <c:pt idx="22">
                  <c:v>-6.8622298225375342</c:v>
                </c:pt>
                <c:pt idx="23">
                  <c:v>-6.8622298225375342</c:v>
                </c:pt>
                <c:pt idx="24">
                  <c:v>-6.8622298225375342</c:v>
                </c:pt>
                <c:pt idx="25">
                  <c:v>-6.8622298225375342</c:v>
                </c:pt>
                <c:pt idx="26">
                  <c:v>-6.8622298225375342</c:v>
                </c:pt>
                <c:pt idx="27">
                  <c:v>-6.8622298225375342</c:v>
                </c:pt>
                <c:pt idx="28">
                  <c:v>-6.8622298225375342</c:v>
                </c:pt>
                <c:pt idx="29">
                  <c:v>-6.8622298225375342</c:v>
                </c:pt>
                <c:pt idx="30">
                  <c:v>-6.8622298225375342</c:v>
                </c:pt>
                <c:pt idx="31">
                  <c:v>-6.8622298225375342</c:v>
                </c:pt>
                <c:pt idx="32">
                  <c:v>-6.8622298225375342</c:v>
                </c:pt>
                <c:pt idx="33">
                  <c:v>-6.8622298225375342</c:v>
                </c:pt>
                <c:pt idx="34">
                  <c:v>-6.8622298225375342</c:v>
                </c:pt>
                <c:pt idx="35">
                  <c:v>-6.8622298225375342</c:v>
                </c:pt>
                <c:pt idx="36">
                  <c:v>-6.8622298225375342</c:v>
                </c:pt>
                <c:pt idx="37">
                  <c:v>-6.8622298225375342</c:v>
                </c:pt>
                <c:pt idx="38">
                  <c:v>-6.8622298225375342</c:v>
                </c:pt>
                <c:pt idx="39">
                  <c:v>-6.8622298225375342</c:v>
                </c:pt>
                <c:pt idx="40">
                  <c:v>-6.8622298225375342</c:v>
                </c:pt>
                <c:pt idx="41">
                  <c:v>-6.8622298225375342</c:v>
                </c:pt>
                <c:pt idx="42">
                  <c:v>-6.8622298225375342</c:v>
                </c:pt>
                <c:pt idx="43">
                  <c:v>-6.8622298225375342</c:v>
                </c:pt>
                <c:pt idx="44">
                  <c:v>-6.8622298225375342</c:v>
                </c:pt>
                <c:pt idx="45">
                  <c:v>-6.8622298225375342</c:v>
                </c:pt>
                <c:pt idx="46">
                  <c:v>-6.8622298225375342</c:v>
                </c:pt>
                <c:pt idx="47">
                  <c:v>-6.8622298225375342</c:v>
                </c:pt>
                <c:pt idx="48">
                  <c:v>-6.8622298225375342</c:v>
                </c:pt>
                <c:pt idx="49">
                  <c:v>-6.8622298225375342</c:v>
                </c:pt>
                <c:pt idx="50">
                  <c:v>-6.8622298225375342</c:v>
                </c:pt>
                <c:pt idx="51">
                  <c:v>-6.8622298225375342</c:v>
                </c:pt>
                <c:pt idx="52">
                  <c:v>-6.8622298225375342</c:v>
                </c:pt>
                <c:pt idx="53">
                  <c:v>-6.8622298225375342</c:v>
                </c:pt>
                <c:pt idx="54">
                  <c:v>-6.8622298225375342</c:v>
                </c:pt>
                <c:pt idx="55">
                  <c:v>-6.8622298225375342</c:v>
                </c:pt>
                <c:pt idx="56">
                  <c:v>-6.8622298225375342</c:v>
                </c:pt>
                <c:pt idx="57">
                  <c:v>-6.8622298225375342</c:v>
                </c:pt>
                <c:pt idx="58">
                  <c:v>-6.8622298225375342</c:v>
                </c:pt>
                <c:pt idx="59">
                  <c:v>-6.8622298225375342</c:v>
                </c:pt>
                <c:pt idx="60">
                  <c:v>-6.8622298225375342</c:v>
                </c:pt>
                <c:pt idx="61">
                  <c:v>-6.8622298225375342</c:v>
                </c:pt>
                <c:pt idx="62">
                  <c:v>-6.8622298225375342</c:v>
                </c:pt>
                <c:pt idx="63">
                  <c:v>-6.8622298225375342</c:v>
                </c:pt>
                <c:pt idx="64">
                  <c:v>-6.8622298225375342</c:v>
                </c:pt>
                <c:pt idx="65">
                  <c:v>-6.8622298225375342</c:v>
                </c:pt>
                <c:pt idx="66">
                  <c:v>-6.8622298225375342</c:v>
                </c:pt>
                <c:pt idx="67">
                  <c:v>-6.8622298225375342</c:v>
                </c:pt>
                <c:pt idx="68">
                  <c:v>-6.8622298225375342</c:v>
                </c:pt>
                <c:pt idx="69">
                  <c:v>-6.8622298225375342</c:v>
                </c:pt>
                <c:pt idx="70">
                  <c:v>-6.8622298225375342</c:v>
                </c:pt>
                <c:pt idx="71">
                  <c:v>-6.8622298225375342</c:v>
                </c:pt>
                <c:pt idx="72">
                  <c:v>-6.8622298225375342</c:v>
                </c:pt>
                <c:pt idx="73">
                  <c:v>-6.8622298225375342</c:v>
                </c:pt>
                <c:pt idx="74">
                  <c:v>-6.8622298225375342</c:v>
                </c:pt>
                <c:pt idx="75">
                  <c:v>-6.8622298225375342</c:v>
                </c:pt>
                <c:pt idx="76">
                  <c:v>-6.8622298225375342</c:v>
                </c:pt>
                <c:pt idx="77">
                  <c:v>-6.8622298225375342</c:v>
                </c:pt>
                <c:pt idx="78">
                  <c:v>-6.8622298225375342</c:v>
                </c:pt>
                <c:pt idx="79">
                  <c:v>-6.8622298225375342</c:v>
                </c:pt>
                <c:pt idx="80">
                  <c:v>-6.8622298225375342</c:v>
                </c:pt>
                <c:pt idx="81">
                  <c:v>-6.8622298225375342</c:v>
                </c:pt>
                <c:pt idx="82">
                  <c:v>-6.8622298225375342</c:v>
                </c:pt>
                <c:pt idx="83">
                  <c:v>-6.8622298225375342</c:v>
                </c:pt>
                <c:pt idx="84">
                  <c:v>-6.8622298225375342</c:v>
                </c:pt>
                <c:pt idx="85">
                  <c:v>-6.8622298225375342</c:v>
                </c:pt>
                <c:pt idx="86">
                  <c:v>-6.8622298225375342</c:v>
                </c:pt>
                <c:pt idx="87">
                  <c:v>-6.8622298225375342</c:v>
                </c:pt>
                <c:pt idx="88">
                  <c:v>-6.8622298225375342</c:v>
                </c:pt>
                <c:pt idx="89">
                  <c:v>-6.8622298225375342</c:v>
                </c:pt>
                <c:pt idx="90">
                  <c:v>-6.8622298225375342</c:v>
                </c:pt>
                <c:pt idx="91">
                  <c:v>-6.8622298225375342</c:v>
                </c:pt>
                <c:pt idx="92">
                  <c:v>-6.8622298225375342</c:v>
                </c:pt>
                <c:pt idx="93">
                  <c:v>-6.8622298225375342</c:v>
                </c:pt>
                <c:pt idx="94">
                  <c:v>-6.8622298225375342</c:v>
                </c:pt>
                <c:pt idx="95">
                  <c:v>-6.8622298225375342</c:v>
                </c:pt>
                <c:pt idx="96">
                  <c:v>-6.8622298225375342</c:v>
                </c:pt>
                <c:pt idx="97">
                  <c:v>-6.8622298225375342</c:v>
                </c:pt>
                <c:pt idx="98">
                  <c:v>-6.8622298225375342</c:v>
                </c:pt>
                <c:pt idx="99">
                  <c:v>-6.8622298225375342</c:v>
                </c:pt>
                <c:pt idx="100">
                  <c:v>-6.8622298225375342</c:v>
                </c:pt>
                <c:pt idx="101">
                  <c:v>-6.8622298225375342</c:v>
                </c:pt>
                <c:pt idx="102">
                  <c:v>-6.8622298225375342</c:v>
                </c:pt>
                <c:pt idx="103">
                  <c:v>-6.8622298225375342</c:v>
                </c:pt>
                <c:pt idx="104">
                  <c:v>-6.8622298225375342</c:v>
                </c:pt>
                <c:pt idx="105">
                  <c:v>-6.8622298225375342</c:v>
                </c:pt>
                <c:pt idx="106">
                  <c:v>-6.8622298225375342</c:v>
                </c:pt>
                <c:pt idx="107">
                  <c:v>-6.8622298225375342</c:v>
                </c:pt>
                <c:pt idx="108">
                  <c:v>-6.8622298225375342</c:v>
                </c:pt>
                <c:pt idx="109">
                  <c:v>-6.8622298225375342</c:v>
                </c:pt>
                <c:pt idx="110">
                  <c:v>-6.8622298225375342</c:v>
                </c:pt>
                <c:pt idx="111">
                  <c:v>-6.8622298225375342</c:v>
                </c:pt>
                <c:pt idx="112">
                  <c:v>-6.8622298225375342</c:v>
                </c:pt>
                <c:pt idx="113">
                  <c:v>-6.8622298225375342</c:v>
                </c:pt>
                <c:pt idx="114">
                  <c:v>-6.8622298225375342</c:v>
                </c:pt>
                <c:pt idx="115">
                  <c:v>-6.8622298225375342</c:v>
                </c:pt>
                <c:pt idx="116">
                  <c:v>-6.8622298225375342</c:v>
                </c:pt>
                <c:pt idx="117">
                  <c:v>-6.8622298225375342</c:v>
                </c:pt>
                <c:pt idx="118">
                  <c:v>-6.8622298225375342</c:v>
                </c:pt>
                <c:pt idx="119">
                  <c:v>-6.8622298225375342</c:v>
                </c:pt>
                <c:pt idx="120">
                  <c:v>-6.8622298225375342</c:v>
                </c:pt>
                <c:pt idx="121">
                  <c:v>-6.8622298225375342</c:v>
                </c:pt>
                <c:pt idx="122">
                  <c:v>-6.8622298225375342</c:v>
                </c:pt>
                <c:pt idx="123">
                  <c:v>-6.8622298225375342</c:v>
                </c:pt>
                <c:pt idx="124">
                  <c:v>-6.8622298225375342</c:v>
                </c:pt>
                <c:pt idx="125">
                  <c:v>-6.8622298225375342</c:v>
                </c:pt>
                <c:pt idx="126">
                  <c:v>-6.8622298225375342</c:v>
                </c:pt>
                <c:pt idx="127">
                  <c:v>-6.8622298225375342</c:v>
                </c:pt>
                <c:pt idx="128">
                  <c:v>-6.8622298225375342</c:v>
                </c:pt>
                <c:pt idx="129">
                  <c:v>-6.8622298225375342</c:v>
                </c:pt>
                <c:pt idx="130">
                  <c:v>-6.8622298225375342</c:v>
                </c:pt>
                <c:pt idx="131">
                  <c:v>-6.8622298225375342</c:v>
                </c:pt>
                <c:pt idx="132">
                  <c:v>-6.8622298225375342</c:v>
                </c:pt>
                <c:pt idx="133">
                  <c:v>-6.8622298225375342</c:v>
                </c:pt>
                <c:pt idx="134">
                  <c:v>-6.8622298225375342</c:v>
                </c:pt>
                <c:pt idx="135">
                  <c:v>-6.8622298225375342</c:v>
                </c:pt>
                <c:pt idx="136">
                  <c:v>-6.8622298225375342</c:v>
                </c:pt>
                <c:pt idx="137">
                  <c:v>-6.8622298225375342</c:v>
                </c:pt>
                <c:pt idx="138">
                  <c:v>-6.8622298225375342</c:v>
                </c:pt>
                <c:pt idx="139">
                  <c:v>-6.8622298225375342</c:v>
                </c:pt>
                <c:pt idx="140">
                  <c:v>-6.8622298225375342</c:v>
                </c:pt>
                <c:pt idx="141">
                  <c:v>-6.8622298225375342</c:v>
                </c:pt>
                <c:pt idx="142">
                  <c:v>-6.8622298225375342</c:v>
                </c:pt>
                <c:pt idx="143">
                  <c:v>-6.8622298225375342</c:v>
                </c:pt>
                <c:pt idx="144">
                  <c:v>-6.8622298225375342</c:v>
                </c:pt>
                <c:pt idx="145">
                  <c:v>-6.8622298225375342</c:v>
                </c:pt>
                <c:pt idx="146">
                  <c:v>-6.8622298225375342</c:v>
                </c:pt>
                <c:pt idx="147">
                  <c:v>-6.8622298225375342</c:v>
                </c:pt>
                <c:pt idx="148">
                  <c:v>-6.8622298225375342</c:v>
                </c:pt>
                <c:pt idx="149">
                  <c:v>-6.8622298225375342</c:v>
                </c:pt>
                <c:pt idx="150">
                  <c:v>-6.8622298225375342</c:v>
                </c:pt>
                <c:pt idx="151">
                  <c:v>-6.8622298225375342</c:v>
                </c:pt>
                <c:pt idx="152">
                  <c:v>-6.8622298225375342</c:v>
                </c:pt>
                <c:pt idx="153">
                  <c:v>-6.8622298225375342</c:v>
                </c:pt>
                <c:pt idx="154">
                  <c:v>-6.8622298225375342</c:v>
                </c:pt>
                <c:pt idx="155">
                  <c:v>-6.8622298225375342</c:v>
                </c:pt>
                <c:pt idx="156">
                  <c:v>-6.8622298225375342</c:v>
                </c:pt>
                <c:pt idx="157">
                  <c:v>-6.8622298225375342</c:v>
                </c:pt>
                <c:pt idx="158">
                  <c:v>-6.8622298225375342</c:v>
                </c:pt>
                <c:pt idx="159">
                  <c:v>-6.8622298225375342</c:v>
                </c:pt>
                <c:pt idx="160">
                  <c:v>-6.8622298225375342</c:v>
                </c:pt>
                <c:pt idx="161">
                  <c:v>-6.8622298225375342</c:v>
                </c:pt>
                <c:pt idx="162">
                  <c:v>-6.8622298225375342</c:v>
                </c:pt>
                <c:pt idx="163">
                  <c:v>-6.8622298225375342</c:v>
                </c:pt>
                <c:pt idx="164">
                  <c:v>-6.8622298225375342</c:v>
                </c:pt>
                <c:pt idx="165">
                  <c:v>-6.8622298225375342</c:v>
                </c:pt>
                <c:pt idx="166">
                  <c:v>-6.8622298225375342</c:v>
                </c:pt>
                <c:pt idx="167">
                  <c:v>-6.8622298225375342</c:v>
                </c:pt>
                <c:pt idx="168">
                  <c:v>-6.8622298225375342</c:v>
                </c:pt>
                <c:pt idx="169">
                  <c:v>-6.8622298225375342</c:v>
                </c:pt>
                <c:pt idx="170">
                  <c:v>-6.8622298225375342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Results!$AH$4:$AH$174</c:f>
              <c:numCache>
                <c:formatCode>0.00</c:formatCode>
                <c:ptCount val="171"/>
                <c:pt idx="0">
                  <c:v>3.1377701774624662</c:v>
                </c:pt>
                <c:pt idx="1">
                  <c:v>3.1377701774624662</c:v>
                </c:pt>
                <c:pt idx="2">
                  <c:v>3.1377701774624662</c:v>
                </c:pt>
                <c:pt idx="3">
                  <c:v>3.1377701774624662</c:v>
                </c:pt>
                <c:pt idx="4">
                  <c:v>3.1377701774624662</c:v>
                </c:pt>
                <c:pt idx="5">
                  <c:v>3.1377701774624662</c:v>
                </c:pt>
                <c:pt idx="6">
                  <c:v>3.1377701774624662</c:v>
                </c:pt>
                <c:pt idx="7">
                  <c:v>3.1377701774624662</c:v>
                </c:pt>
                <c:pt idx="8">
                  <c:v>3.1377701774624662</c:v>
                </c:pt>
                <c:pt idx="9">
                  <c:v>3.1377701774624662</c:v>
                </c:pt>
                <c:pt idx="10">
                  <c:v>3.1377701774624662</c:v>
                </c:pt>
                <c:pt idx="11">
                  <c:v>3.1377701774624662</c:v>
                </c:pt>
                <c:pt idx="12">
                  <c:v>3.1377701774624662</c:v>
                </c:pt>
                <c:pt idx="13">
                  <c:v>3.1377701774624662</c:v>
                </c:pt>
                <c:pt idx="14">
                  <c:v>3.1377701774624662</c:v>
                </c:pt>
                <c:pt idx="15">
                  <c:v>3.1377701774624662</c:v>
                </c:pt>
                <c:pt idx="16">
                  <c:v>3.1377701774624662</c:v>
                </c:pt>
                <c:pt idx="17">
                  <c:v>3.1377701774624662</c:v>
                </c:pt>
                <c:pt idx="18">
                  <c:v>3.1377701774624662</c:v>
                </c:pt>
                <c:pt idx="19">
                  <c:v>3.1377701774624662</c:v>
                </c:pt>
                <c:pt idx="20">
                  <c:v>3.1377701774624662</c:v>
                </c:pt>
                <c:pt idx="21">
                  <c:v>3.1377701774624662</c:v>
                </c:pt>
                <c:pt idx="22">
                  <c:v>3.1377701774624662</c:v>
                </c:pt>
                <c:pt idx="23">
                  <c:v>3.1377701774624662</c:v>
                </c:pt>
                <c:pt idx="24">
                  <c:v>3.1377701774624662</c:v>
                </c:pt>
                <c:pt idx="25">
                  <c:v>3.1377701774624662</c:v>
                </c:pt>
                <c:pt idx="26">
                  <c:v>3.1377701774624662</c:v>
                </c:pt>
                <c:pt idx="27">
                  <c:v>3.1377701774624662</c:v>
                </c:pt>
                <c:pt idx="28">
                  <c:v>3.1377701774624662</c:v>
                </c:pt>
                <c:pt idx="29">
                  <c:v>3.1377701774624662</c:v>
                </c:pt>
                <c:pt idx="30">
                  <c:v>3.1377701774624662</c:v>
                </c:pt>
                <c:pt idx="31">
                  <c:v>3.1377701774624662</c:v>
                </c:pt>
                <c:pt idx="32">
                  <c:v>3.1377701774624662</c:v>
                </c:pt>
                <c:pt idx="33">
                  <c:v>3.1377701774624662</c:v>
                </c:pt>
                <c:pt idx="34">
                  <c:v>3.1377701774624662</c:v>
                </c:pt>
                <c:pt idx="35">
                  <c:v>3.1377701774624662</c:v>
                </c:pt>
                <c:pt idx="36">
                  <c:v>3.1377701774624662</c:v>
                </c:pt>
                <c:pt idx="37">
                  <c:v>3.1377701774624662</c:v>
                </c:pt>
                <c:pt idx="38">
                  <c:v>3.1377701774624662</c:v>
                </c:pt>
                <c:pt idx="39">
                  <c:v>3.1377701774624662</c:v>
                </c:pt>
                <c:pt idx="40">
                  <c:v>3.1377701774624662</c:v>
                </c:pt>
                <c:pt idx="41">
                  <c:v>3.1377701774624662</c:v>
                </c:pt>
                <c:pt idx="42">
                  <c:v>3.1377701774624662</c:v>
                </c:pt>
                <c:pt idx="43">
                  <c:v>3.1377701774624662</c:v>
                </c:pt>
                <c:pt idx="44">
                  <c:v>3.1377701774624662</c:v>
                </c:pt>
                <c:pt idx="45">
                  <c:v>3.1377701774624662</c:v>
                </c:pt>
                <c:pt idx="46">
                  <c:v>3.1377701774624662</c:v>
                </c:pt>
                <c:pt idx="47">
                  <c:v>3.1377701774624662</c:v>
                </c:pt>
                <c:pt idx="48">
                  <c:v>3.1377701774624662</c:v>
                </c:pt>
                <c:pt idx="49">
                  <c:v>3.1377701774624662</c:v>
                </c:pt>
                <c:pt idx="50">
                  <c:v>3.1377701774624662</c:v>
                </c:pt>
                <c:pt idx="51">
                  <c:v>3.1377701774624662</c:v>
                </c:pt>
                <c:pt idx="52">
                  <c:v>3.1377701774624662</c:v>
                </c:pt>
                <c:pt idx="53">
                  <c:v>3.1377701774624662</c:v>
                </c:pt>
                <c:pt idx="54">
                  <c:v>3.1377701774624662</c:v>
                </c:pt>
                <c:pt idx="55">
                  <c:v>3.1377701774624662</c:v>
                </c:pt>
                <c:pt idx="56">
                  <c:v>3.1377701774624662</c:v>
                </c:pt>
                <c:pt idx="57">
                  <c:v>3.1377701774624662</c:v>
                </c:pt>
                <c:pt idx="58">
                  <c:v>3.1377701774624662</c:v>
                </c:pt>
                <c:pt idx="59">
                  <c:v>3.1377701774624662</c:v>
                </c:pt>
                <c:pt idx="60">
                  <c:v>3.1377701774624662</c:v>
                </c:pt>
                <c:pt idx="61">
                  <c:v>3.1377701774624662</c:v>
                </c:pt>
                <c:pt idx="62">
                  <c:v>3.1377701774624662</c:v>
                </c:pt>
                <c:pt idx="63">
                  <c:v>3.1377701774624662</c:v>
                </c:pt>
                <c:pt idx="64">
                  <c:v>3.1377701774624662</c:v>
                </c:pt>
                <c:pt idx="65">
                  <c:v>3.1377701774624662</c:v>
                </c:pt>
                <c:pt idx="66">
                  <c:v>3.1377701774624662</c:v>
                </c:pt>
                <c:pt idx="67">
                  <c:v>3.1377701774624662</c:v>
                </c:pt>
                <c:pt idx="68">
                  <c:v>3.1377701774624662</c:v>
                </c:pt>
                <c:pt idx="69">
                  <c:v>3.1377701774624662</c:v>
                </c:pt>
                <c:pt idx="70">
                  <c:v>3.1377701774624662</c:v>
                </c:pt>
                <c:pt idx="71">
                  <c:v>3.1377701774624662</c:v>
                </c:pt>
                <c:pt idx="72">
                  <c:v>3.1377701774624662</c:v>
                </c:pt>
                <c:pt idx="73">
                  <c:v>3.1377701774624662</c:v>
                </c:pt>
                <c:pt idx="74">
                  <c:v>3.1377701774624662</c:v>
                </c:pt>
                <c:pt idx="75">
                  <c:v>3.1377701774624662</c:v>
                </c:pt>
                <c:pt idx="76">
                  <c:v>3.1377701774624662</c:v>
                </c:pt>
                <c:pt idx="77">
                  <c:v>3.1377701774624662</c:v>
                </c:pt>
                <c:pt idx="78">
                  <c:v>3.1377701774624662</c:v>
                </c:pt>
                <c:pt idx="79">
                  <c:v>3.1377701774624662</c:v>
                </c:pt>
                <c:pt idx="80">
                  <c:v>3.1377701774624662</c:v>
                </c:pt>
                <c:pt idx="81">
                  <c:v>3.1377701774624662</c:v>
                </c:pt>
                <c:pt idx="82">
                  <c:v>3.1377701774624662</c:v>
                </c:pt>
                <c:pt idx="83">
                  <c:v>3.1377701774624662</c:v>
                </c:pt>
                <c:pt idx="84">
                  <c:v>3.1377701774624662</c:v>
                </c:pt>
                <c:pt idx="85">
                  <c:v>3.1377701774624662</c:v>
                </c:pt>
                <c:pt idx="86">
                  <c:v>3.1377701774624662</c:v>
                </c:pt>
                <c:pt idx="87">
                  <c:v>3.1377701774624662</c:v>
                </c:pt>
                <c:pt idx="88">
                  <c:v>3.1377701774624662</c:v>
                </c:pt>
                <c:pt idx="89">
                  <c:v>3.1377701774624662</c:v>
                </c:pt>
                <c:pt idx="90">
                  <c:v>3.1377701774624662</c:v>
                </c:pt>
                <c:pt idx="91">
                  <c:v>3.1377701774624662</c:v>
                </c:pt>
                <c:pt idx="92">
                  <c:v>3.1377701774624662</c:v>
                </c:pt>
                <c:pt idx="93">
                  <c:v>3.1377701774624662</c:v>
                </c:pt>
                <c:pt idx="94">
                  <c:v>3.1377701774624662</c:v>
                </c:pt>
                <c:pt idx="95">
                  <c:v>3.1377701774624662</c:v>
                </c:pt>
                <c:pt idx="96">
                  <c:v>3.1377701774624662</c:v>
                </c:pt>
                <c:pt idx="97">
                  <c:v>3.1377701774624662</c:v>
                </c:pt>
                <c:pt idx="98">
                  <c:v>3.1377701774624662</c:v>
                </c:pt>
                <c:pt idx="99">
                  <c:v>3.1377701774624662</c:v>
                </c:pt>
                <c:pt idx="100">
                  <c:v>3.1377701774624662</c:v>
                </c:pt>
                <c:pt idx="101">
                  <c:v>3.1377701774624662</c:v>
                </c:pt>
                <c:pt idx="102">
                  <c:v>3.1377701774624662</c:v>
                </c:pt>
                <c:pt idx="103">
                  <c:v>3.1377701774624662</c:v>
                </c:pt>
                <c:pt idx="104">
                  <c:v>3.1377701774624662</c:v>
                </c:pt>
                <c:pt idx="105">
                  <c:v>3.1377701774624662</c:v>
                </c:pt>
                <c:pt idx="106">
                  <c:v>3.1377701774624662</c:v>
                </c:pt>
                <c:pt idx="107">
                  <c:v>3.1377701774624662</c:v>
                </c:pt>
                <c:pt idx="108">
                  <c:v>3.1377701774624662</c:v>
                </c:pt>
                <c:pt idx="109">
                  <c:v>3.1377701774624662</c:v>
                </c:pt>
                <c:pt idx="110">
                  <c:v>3.1377701774624662</c:v>
                </c:pt>
                <c:pt idx="111">
                  <c:v>3.1377701774624662</c:v>
                </c:pt>
                <c:pt idx="112">
                  <c:v>3.1377701774624662</c:v>
                </c:pt>
                <c:pt idx="113">
                  <c:v>3.1377701774624662</c:v>
                </c:pt>
                <c:pt idx="114">
                  <c:v>3.1377701774624662</c:v>
                </c:pt>
                <c:pt idx="115">
                  <c:v>3.1377701774624662</c:v>
                </c:pt>
                <c:pt idx="116">
                  <c:v>3.1377701774624662</c:v>
                </c:pt>
                <c:pt idx="117">
                  <c:v>3.1377701774624662</c:v>
                </c:pt>
                <c:pt idx="118">
                  <c:v>3.1377701774624662</c:v>
                </c:pt>
                <c:pt idx="119">
                  <c:v>3.1377701774624662</c:v>
                </c:pt>
                <c:pt idx="120">
                  <c:v>3.1377701774624662</c:v>
                </c:pt>
                <c:pt idx="121">
                  <c:v>3.1377701774624662</c:v>
                </c:pt>
                <c:pt idx="122">
                  <c:v>3.1377701774624662</c:v>
                </c:pt>
                <c:pt idx="123">
                  <c:v>3.1377701774624662</c:v>
                </c:pt>
                <c:pt idx="124">
                  <c:v>3.1377701774624662</c:v>
                </c:pt>
                <c:pt idx="125">
                  <c:v>3.1377701774624662</c:v>
                </c:pt>
                <c:pt idx="126">
                  <c:v>3.1377701774624662</c:v>
                </c:pt>
                <c:pt idx="127">
                  <c:v>3.1377701774624662</c:v>
                </c:pt>
                <c:pt idx="128">
                  <c:v>3.1377701774624662</c:v>
                </c:pt>
                <c:pt idx="129">
                  <c:v>3.1377701774624662</c:v>
                </c:pt>
                <c:pt idx="130">
                  <c:v>3.1377701774624662</c:v>
                </c:pt>
                <c:pt idx="131">
                  <c:v>3.1377701774624662</c:v>
                </c:pt>
                <c:pt idx="132">
                  <c:v>3.1377701774624662</c:v>
                </c:pt>
                <c:pt idx="133">
                  <c:v>3.1377701774624662</c:v>
                </c:pt>
                <c:pt idx="134">
                  <c:v>3.1377701774624662</c:v>
                </c:pt>
                <c:pt idx="135">
                  <c:v>3.1377701774624662</c:v>
                </c:pt>
                <c:pt idx="136">
                  <c:v>3.1377701774624662</c:v>
                </c:pt>
                <c:pt idx="137">
                  <c:v>3.1377701774624662</c:v>
                </c:pt>
                <c:pt idx="138">
                  <c:v>3.1377701774624662</c:v>
                </c:pt>
                <c:pt idx="139">
                  <c:v>3.1377701774624662</c:v>
                </c:pt>
                <c:pt idx="140">
                  <c:v>3.1377701774624662</c:v>
                </c:pt>
                <c:pt idx="141">
                  <c:v>3.1377701774624662</c:v>
                </c:pt>
                <c:pt idx="142">
                  <c:v>3.1377701774624662</c:v>
                </c:pt>
                <c:pt idx="143">
                  <c:v>3.1377701774624662</c:v>
                </c:pt>
                <c:pt idx="144">
                  <c:v>3.1377701774624662</c:v>
                </c:pt>
                <c:pt idx="145">
                  <c:v>3.1377701774624662</c:v>
                </c:pt>
                <c:pt idx="146">
                  <c:v>3.1377701774624662</c:v>
                </c:pt>
                <c:pt idx="147">
                  <c:v>3.1377701774624662</c:v>
                </c:pt>
                <c:pt idx="148">
                  <c:v>3.1377701774624662</c:v>
                </c:pt>
                <c:pt idx="149">
                  <c:v>3.1377701774624662</c:v>
                </c:pt>
                <c:pt idx="150">
                  <c:v>3.1377701774624662</c:v>
                </c:pt>
                <c:pt idx="151">
                  <c:v>3.1377701774624662</c:v>
                </c:pt>
                <c:pt idx="152">
                  <c:v>3.1377701774624662</c:v>
                </c:pt>
                <c:pt idx="153">
                  <c:v>3.1377701774624662</c:v>
                </c:pt>
                <c:pt idx="154">
                  <c:v>3.1377701774624662</c:v>
                </c:pt>
                <c:pt idx="155">
                  <c:v>3.1377701774624662</c:v>
                </c:pt>
                <c:pt idx="156">
                  <c:v>3.1377701774624662</c:v>
                </c:pt>
                <c:pt idx="157">
                  <c:v>3.1377701774624662</c:v>
                </c:pt>
                <c:pt idx="158">
                  <c:v>3.1377701774624662</c:v>
                </c:pt>
                <c:pt idx="159">
                  <c:v>3.1377701774624662</c:v>
                </c:pt>
                <c:pt idx="160">
                  <c:v>3.1377701774624662</c:v>
                </c:pt>
                <c:pt idx="161">
                  <c:v>3.1377701774624662</c:v>
                </c:pt>
                <c:pt idx="162">
                  <c:v>3.1377701774624662</c:v>
                </c:pt>
                <c:pt idx="163">
                  <c:v>3.1377701774624662</c:v>
                </c:pt>
                <c:pt idx="164">
                  <c:v>3.1377701774624662</c:v>
                </c:pt>
                <c:pt idx="165">
                  <c:v>3.1377701774624662</c:v>
                </c:pt>
                <c:pt idx="166">
                  <c:v>3.1377701774624662</c:v>
                </c:pt>
                <c:pt idx="167">
                  <c:v>3.1377701774624662</c:v>
                </c:pt>
                <c:pt idx="168">
                  <c:v>3.1377701774624662</c:v>
                </c:pt>
                <c:pt idx="169">
                  <c:v>3.1377701774624662</c:v>
                </c:pt>
                <c:pt idx="170">
                  <c:v>3.1377701774624662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Results!$AI$4:$AI$174</c:f>
              <c:numCache>
                <c:formatCode>0.00</c:formatCode>
                <c:ptCount val="171"/>
                <c:pt idx="0">
                  <c:v>-7.7130329460746179</c:v>
                </c:pt>
                <c:pt idx="1">
                  <c:v>-7.7130329460746179</c:v>
                </c:pt>
                <c:pt idx="2">
                  <c:v>-7.7130329460746179</c:v>
                </c:pt>
                <c:pt idx="3">
                  <c:v>-7.7130329460746179</c:v>
                </c:pt>
                <c:pt idx="4">
                  <c:v>-7.7130329460746179</c:v>
                </c:pt>
                <c:pt idx="5">
                  <c:v>-7.7130329460746179</c:v>
                </c:pt>
                <c:pt idx="6">
                  <c:v>-7.7130329460746179</c:v>
                </c:pt>
                <c:pt idx="7">
                  <c:v>-7.7130329460746179</c:v>
                </c:pt>
                <c:pt idx="8">
                  <c:v>-7.7130329460746179</c:v>
                </c:pt>
                <c:pt idx="9">
                  <c:v>-7.7130329460746179</c:v>
                </c:pt>
                <c:pt idx="10">
                  <c:v>-7.7130329460746179</c:v>
                </c:pt>
                <c:pt idx="11">
                  <c:v>-7.7130329460746179</c:v>
                </c:pt>
                <c:pt idx="12">
                  <c:v>-7.7130329460746179</c:v>
                </c:pt>
                <c:pt idx="13">
                  <c:v>-7.7130329460746179</c:v>
                </c:pt>
                <c:pt idx="14">
                  <c:v>-7.7130329460746179</c:v>
                </c:pt>
                <c:pt idx="15">
                  <c:v>-7.7130329460746179</c:v>
                </c:pt>
                <c:pt idx="16">
                  <c:v>-7.7130329460746179</c:v>
                </c:pt>
                <c:pt idx="17">
                  <c:v>-7.7130329460746179</c:v>
                </c:pt>
                <c:pt idx="18">
                  <c:v>-7.7130329460746179</c:v>
                </c:pt>
                <c:pt idx="19">
                  <c:v>-7.7130329460746179</c:v>
                </c:pt>
                <c:pt idx="20">
                  <c:v>-7.7130329460746179</c:v>
                </c:pt>
                <c:pt idx="21">
                  <c:v>-7.7130329460746179</c:v>
                </c:pt>
                <c:pt idx="22">
                  <c:v>-7.7130329460746179</c:v>
                </c:pt>
                <c:pt idx="23">
                  <c:v>-7.7130329460746179</c:v>
                </c:pt>
                <c:pt idx="24">
                  <c:v>-7.7130329460746179</c:v>
                </c:pt>
                <c:pt idx="25">
                  <c:v>-7.7130329460746179</c:v>
                </c:pt>
                <c:pt idx="26">
                  <c:v>-7.7130329460746179</c:v>
                </c:pt>
                <c:pt idx="27">
                  <c:v>-7.7130329460746179</c:v>
                </c:pt>
                <c:pt idx="28">
                  <c:v>-7.7130329460746179</c:v>
                </c:pt>
                <c:pt idx="29">
                  <c:v>-7.7130329460746179</c:v>
                </c:pt>
                <c:pt idx="30">
                  <c:v>-7.7130329460746179</c:v>
                </c:pt>
                <c:pt idx="31">
                  <c:v>-7.7130329460746179</c:v>
                </c:pt>
                <c:pt idx="32">
                  <c:v>-7.7130329460746179</c:v>
                </c:pt>
                <c:pt idx="33">
                  <c:v>-7.7130329460746179</c:v>
                </c:pt>
                <c:pt idx="34">
                  <c:v>-7.7130329460746179</c:v>
                </c:pt>
                <c:pt idx="35">
                  <c:v>-7.7130329460746179</c:v>
                </c:pt>
                <c:pt idx="36">
                  <c:v>-7.7130329460746179</c:v>
                </c:pt>
                <c:pt idx="37">
                  <c:v>-7.7130329460746179</c:v>
                </c:pt>
                <c:pt idx="38">
                  <c:v>-7.7130329460746179</c:v>
                </c:pt>
                <c:pt idx="39">
                  <c:v>-7.7130329460746179</c:v>
                </c:pt>
                <c:pt idx="40">
                  <c:v>-7.7130329460746179</c:v>
                </c:pt>
                <c:pt idx="41">
                  <c:v>-7.7130329460746179</c:v>
                </c:pt>
                <c:pt idx="42">
                  <c:v>-7.7130329460746179</c:v>
                </c:pt>
                <c:pt idx="43">
                  <c:v>-7.7130329460746179</c:v>
                </c:pt>
                <c:pt idx="44">
                  <c:v>-7.7130329460746179</c:v>
                </c:pt>
                <c:pt idx="45">
                  <c:v>-7.7130329460746179</c:v>
                </c:pt>
                <c:pt idx="46">
                  <c:v>-7.7130329460746179</c:v>
                </c:pt>
                <c:pt idx="47">
                  <c:v>-7.7130329460746179</c:v>
                </c:pt>
                <c:pt idx="48">
                  <c:v>-7.7130329460746179</c:v>
                </c:pt>
                <c:pt idx="49">
                  <c:v>-7.7130329460746179</c:v>
                </c:pt>
                <c:pt idx="50">
                  <c:v>-7.7130329460746179</c:v>
                </c:pt>
                <c:pt idx="51">
                  <c:v>-7.7130329460746179</c:v>
                </c:pt>
                <c:pt idx="52">
                  <c:v>-7.7130329460746179</c:v>
                </c:pt>
                <c:pt idx="53">
                  <c:v>-7.7130329460746179</c:v>
                </c:pt>
                <c:pt idx="54">
                  <c:v>-7.7130329460746179</c:v>
                </c:pt>
                <c:pt idx="55">
                  <c:v>-7.7130329460746179</c:v>
                </c:pt>
                <c:pt idx="56">
                  <c:v>-7.7130329460746179</c:v>
                </c:pt>
                <c:pt idx="57">
                  <c:v>-7.7130329460746179</c:v>
                </c:pt>
                <c:pt idx="58">
                  <c:v>-7.7130329460746179</c:v>
                </c:pt>
                <c:pt idx="59">
                  <c:v>-7.7130329460746179</c:v>
                </c:pt>
                <c:pt idx="60">
                  <c:v>-7.7130329460746179</c:v>
                </c:pt>
                <c:pt idx="61">
                  <c:v>-7.7130329460746179</c:v>
                </c:pt>
                <c:pt idx="62">
                  <c:v>-7.7130329460746179</c:v>
                </c:pt>
                <c:pt idx="63">
                  <c:v>-7.7130329460746179</c:v>
                </c:pt>
                <c:pt idx="64">
                  <c:v>-7.7130329460746179</c:v>
                </c:pt>
                <c:pt idx="65">
                  <c:v>-7.7130329460746179</c:v>
                </c:pt>
                <c:pt idx="66">
                  <c:v>-7.7130329460746179</c:v>
                </c:pt>
                <c:pt idx="67">
                  <c:v>-7.7130329460746179</c:v>
                </c:pt>
                <c:pt idx="68">
                  <c:v>-7.7130329460746179</c:v>
                </c:pt>
                <c:pt idx="69">
                  <c:v>-7.7130329460746179</c:v>
                </c:pt>
                <c:pt idx="70">
                  <c:v>-7.7130329460746179</c:v>
                </c:pt>
                <c:pt idx="71">
                  <c:v>-7.7130329460746179</c:v>
                </c:pt>
                <c:pt idx="72">
                  <c:v>-7.7130329460746179</c:v>
                </c:pt>
                <c:pt idx="73">
                  <c:v>-7.7130329460746179</c:v>
                </c:pt>
                <c:pt idx="74">
                  <c:v>-7.7130329460746179</c:v>
                </c:pt>
                <c:pt idx="75">
                  <c:v>-7.7130329460746179</c:v>
                </c:pt>
                <c:pt idx="76">
                  <c:v>-7.7130329460746179</c:v>
                </c:pt>
                <c:pt idx="77">
                  <c:v>-7.7130329460746179</c:v>
                </c:pt>
                <c:pt idx="78">
                  <c:v>-7.7130329460746179</c:v>
                </c:pt>
                <c:pt idx="79">
                  <c:v>-7.7130329460746179</c:v>
                </c:pt>
                <c:pt idx="80">
                  <c:v>-7.7130329460746179</c:v>
                </c:pt>
                <c:pt idx="81">
                  <c:v>-7.7130329460746179</c:v>
                </c:pt>
                <c:pt idx="82">
                  <c:v>-7.7130329460746179</c:v>
                </c:pt>
                <c:pt idx="83">
                  <c:v>-7.7130329460746179</c:v>
                </c:pt>
                <c:pt idx="84">
                  <c:v>-7.7130329460746179</c:v>
                </c:pt>
                <c:pt idx="85">
                  <c:v>-7.7130329460746179</c:v>
                </c:pt>
                <c:pt idx="86">
                  <c:v>-7.7130329460746179</c:v>
                </c:pt>
                <c:pt idx="87">
                  <c:v>-7.7130329460746179</c:v>
                </c:pt>
                <c:pt idx="88">
                  <c:v>-7.7130329460746179</c:v>
                </c:pt>
                <c:pt idx="89">
                  <c:v>-7.7130329460746179</c:v>
                </c:pt>
                <c:pt idx="90">
                  <c:v>-7.7130329460746179</c:v>
                </c:pt>
                <c:pt idx="91">
                  <c:v>-7.7130329460746179</c:v>
                </c:pt>
                <c:pt idx="92">
                  <c:v>-7.7130329460746179</c:v>
                </c:pt>
                <c:pt idx="93">
                  <c:v>-7.7130329460746179</c:v>
                </c:pt>
                <c:pt idx="94">
                  <c:v>-7.7130329460746179</c:v>
                </c:pt>
                <c:pt idx="95">
                  <c:v>-7.7130329460746179</c:v>
                </c:pt>
                <c:pt idx="96">
                  <c:v>-7.7130329460746179</c:v>
                </c:pt>
                <c:pt idx="97">
                  <c:v>-7.7130329460746179</c:v>
                </c:pt>
                <c:pt idx="98">
                  <c:v>-7.7130329460746179</c:v>
                </c:pt>
                <c:pt idx="99">
                  <c:v>-7.7130329460746179</c:v>
                </c:pt>
                <c:pt idx="100">
                  <c:v>-7.7130329460746179</c:v>
                </c:pt>
                <c:pt idx="101">
                  <c:v>-7.7130329460746179</c:v>
                </c:pt>
                <c:pt idx="102">
                  <c:v>-7.7130329460746179</c:v>
                </c:pt>
                <c:pt idx="103">
                  <c:v>-7.7130329460746179</c:v>
                </c:pt>
                <c:pt idx="104">
                  <c:v>-7.7130329460746179</c:v>
                </c:pt>
                <c:pt idx="105">
                  <c:v>-7.7130329460746179</c:v>
                </c:pt>
                <c:pt idx="106">
                  <c:v>-7.7130329460746179</c:v>
                </c:pt>
                <c:pt idx="107">
                  <c:v>-7.7130329460746179</c:v>
                </c:pt>
                <c:pt idx="108">
                  <c:v>-7.7130329460746179</c:v>
                </c:pt>
                <c:pt idx="109">
                  <c:v>-7.7130329460746179</c:v>
                </c:pt>
                <c:pt idx="110">
                  <c:v>-7.7130329460746179</c:v>
                </c:pt>
                <c:pt idx="111">
                  <c:v>-7.7130329460746179</c:v>
                </c:pt>
                <c:pt idx="112">
                  <c:v>-7.7130329460746179</c:v>
                </c:pt>
                <c:pt idx="113">
                  <c:v>-7.7130329460746179</c:v>
                </c:pt>
                <c:pt idx="114">
                  <c:v>-7.7130329460746179</c:v>
                </c:pt>
                <c:pt idx="115">
                  <c:v>-7.7130329460746179</c:v>
                </c:pt>
                <c:pt idx="116">
                  <c:v>-7.7130329460746179</c:v>
                </c:pt>
                <c:pt idx="117">
                  <c:v>-7.7130329460746179</c:v>
                </c:pt>
                <c:pt idx="118">
                  <c:v>-7.7130329460746179</c:v>
                </c:pt>
                <c:pt idx="119">
                  <c:v>-7.7130329460746179</c:v>
                </c:pt>
                <c:pt idx="120">
                  <c:v>-7.7130329460746179</c:v>
                </c:pt>
                <c:pt idx="121">
                  <c:v>-7.7130329460746179</c:v>
                </c:pt>
                <c:pt idx="122">
                  <c:v>-7.7130329460746179</c:v>
                </c:pt>
                <c:pt idx="123">
                  <c:v>-7.7130329460746179</c:v>
                </c:pt>
                <c:pt idx="124">
                  <c:v>-7.7130329460746179</c:v>
                </c:pt>
                <c:pt idx="125">
                  <c:v>-7.7130329460746179</c:v>
                </c:pt>
                <c:pt idx="126">
                  <c:v>-7.7130329460746179</c:v>
                </c:pt>
                <c:pt idx="127">
                  <c:v>-7.7130329460746179</c:v>
                </c:pt>
                <c:pt idx="128">
                  <c:v>-7.7130329460746179</c:v>
                </c:pt>
                <c:pt idx="129">
                  <c:v>-7.7130329460746179</c:v>
                </c:pt>
                <c:pt idx="130">
                  <c:v>-7.7130329460746179</c:v>
                </c:pt>
                <c:pt idx="131">
                  <c:v>-7.7130329460746179</c:v>
                </c:pt>
                <c:pt idx="132">
                  <c:v>-7.7130329460746179</c:v>
                </c:pt>
                <c:pt idx="133">
                  <c:v>-7.7130329460746179</c:v>
                </c:pt>
                <c:pt idx="134">
                  <c:v>-7.7130329460746179</c:v>
                </c:pt>
                <c:pt idx="135">
                  <c:v>-7.7130329460746179</c:v>
                </c:pt>
                <c:pt idx="136">
                  <c:v>-7.7130329460746179</c:v>
                </c:pt>
                <c:pt idx="137">
                  <c:v>-7.7130329460746179</c:v>
                </c:pt>
                <c:pt idx="138">
                  <c:v>-7.7130329460746179</c:v>
                </c:pt>
                <c:pt idx="139">
                  <c:v>-7.7130329460746179</c:v>
                </c:pt>
                <c:pt idx="140">
                  <c:v>-7.7130329460746179</c:v>
                </c:pt>
                <c:pt idx="141">
                  <c:v>-7.7130329460746179</c:v>
                </c:pt>
                <c:pt idx="142">
                  <c:v>-7.7130329460746179</c:v>
                </c:pt>
                <c:pt idx="143">
                  <c:v>-7.7130329460746179</c:v>
                </c:pt>
                <c:pt idx="144">
                  <c:v>-7.7130329460746179</c:v>
                </c:pt>
                <c:pt idx="145">
                  <c:v>-7.7130329460746179</c:v>
                </c:pt>
                <c:pt idx="146">
                  <c:v>-7.7130329460746179</c:v>
                </c:pt>
                <c:pt idx="147">
                  <c:v>-7.7130329460746179</c:v>
                </c:pt>
                <c:pt idx="148">
                  <c:v>-7.7130329460746179</c:v>
                </c:pt>
                <c:pt idx="149">
                  <c:v>-7.7130329460746179</c:v>
                </c:pt>
                <c:pt idx="150">
                  <c:v>-7.7130329460746179</c:v>
                </c:pt>
                <c:pt idx="151">
                  <c:v>-7.7130329460746179</c:v>
                </c:pt>
                <c:pt idx="152">
                  <c:v>-7.7130329460746179</c:v>
                </c:pt>
                <c:pt idx="153">
                  <c:v>-7.7130329460746179</c:v>
                </c:pt>
                <c:pt idx="154">
                  <c:v>-7.7130329460746179</c:v>
                </c:pt>
                <c:pt idx="155">
                  <c:v>-7.7130329460746179</c:v>
                </c:pt>
                <c:pt idx="156">
                  <c:v>-7.7130329460746179</c:v>
                </c:pt>
                <c:pt idx="157">
                  <c:v>-7.7130329460746179</c:v>
                </c:pt>
                <c:pt idx="158">
                  <c:v>-7.7130329460746179</c:v>
                </c:pt>
                <c:pt idx="159">
                  <c:v>-7.7130329460746179</c:v>
                </c:pt>
                <c:pt idx="160">
                  <c:v>-7.7130329460746179</c:v>
                </c:pt>
                <c:pt idx="161">
                  <c:v>-7.7130329460746179</c:v>
                </c:pt>
                <c:pt idx="162">
                  <c:v>-7.7130329460746179</c:v>
                </c:pt>
                <c:pt idx="163">
                  <c:v>-7.7130329460746179</c:v>
                </c:pt>
                <c:pt idx="164">
                  <c:v>-7.7130329460746179</c:v>
                </c:pt>
                <c:pt idx="165">
                  <c:v>-7.7130329460746179</c:v>
                </c:pt>
                <c:pt idx="166">
                  <c:v>-7.7130329460746179</c:v>
                </c:pt>
                <c:pt idx="167">
                  <c:v>-7.7130329460746179</c:v>
                </c:pt>
                <c:pt idx="168">
                  <c:v>-7.7130329460746179</c:v>
                </c:pt>
                <c:pt idx="169">
                  <c:v>-7.7130329460746179</c:v>
                </c:pt>
                <c:pt idx="170">
                  <c:v>-7.7130329460746179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Results!$AJ$4:$AJ$174</c:f>
              <c:numCache>
                <c:formatCode>0.00</c:formatCode>
                <c:ptCount val="171"/>
                <c:pt idx="0">
                  <c:v>3.9885733009995499</c:v>
                </c:pt>
                <c:pt idx="1">
                  <c:v>3.9885733009995499</c:v>
                </c:pt>
                <c:pt idx="2">
                  <c:v>3.9885733009995499</c:v>
                </c:pt>
                <c:pt idx="3">
                  <c:v>3.9885733009995499</c:v>
                </c:pt>
                <c:pt idx="4">
                  <c:v>3.9885733009995499</c:v>
                </c:pt>
                <c:pt idx="5">
                  <c:v>3.9885733009995499</c:v>
                </c:pt>
                <c:pt idx="6">
                  <c:v>3.9885733009995499</c:v>
                </c:pt>
                <c:pt idx="7">
                  <c:v>3.9885733009995499</c:v>
                </c:pt>
                <c:pt idx="8">
                  <c:v>3.9885733009995499</c:v>
                </c:pt>
                <c:pt idx="9">
                  <c:v>3.9885733009995499</c:v>
                </c:pt>
                <c:pt idx="10">
                  <c:v>3.9885733009995499</c:v>
                </c:pt>
                <c:pt idx="11">
                  <c:v>3.9885733009995499</c:v>
                </c:pt>
                <c:pt idx="12">
                  <c:v>3.9885733009995499</c:v>
                </c:pt>
                <c:pt idx="13">
                  <c:v>3.9885733009995499</c:v>
                </c:pt>
                <c:pt idx="14">
                  <c:v>3.9885733009995499</c:v>
                </c:pt>
                <c:pt idx="15">
                  <c:v>3.9885733009995499</c:v>
                </c:pt>
                <c:pt idx="16">
                  <c:v>3.9885733009995499</c:v>
                </c:pt>
                <c:pt idx="17">
                  <c:v>3.9885733009995499</c:v>
                </c:pt>
                <c:pt idx="18">
                  <c:v>3.9885733009995499</c:v>
                </c:pt>
                <c:pt idx="19">
                  <c:v>3.9885733009995499</c:v>
                </c:pt>
                <c:pt idx="20">
                  <c:v>3.9885733009995499</c:v>
                </c:pt>
                <c:pt idx="21">
                  <c:v>3.9885733009995499</c:v>
                </c:pt>
                <c:pt idx="22">
                  <c:v>3.9885733009995499</c:v>
                </c:pt>
                <c:pt idx="23">
                  <c:v>3.9885733009995499</c:v>
                </c:pt>
                <c:pt idx="24">
                  <c:v>3.9885733009995499</c:v>
                </c:pt>
                <c:pt idx="25">
                  <c:v>3.9885733009995499</c:v>
                </c:pt>
                <c:pt idx="26">
                  <c:v>3.9885733009995499</c:v>
                </c:pt>
                <c:pt idx="27">
                  <c:v>3.9885733009995499</c:v>
                </c:pt>
                <c:pt idx="28">
                  <c:v>3.9885733009995499</c:v>
                </c:pt>
                <c:pt idx="29">
                  <c:v>3.9885733009995499</c:v>
                </c:pt>
                <c:pt idx="30">
                  <c:v>3.9885733009995499</c:v>
                </c:pt>
                <c:pt idx="31">
                  <c:v>3.9885733009995499</c:v>
                </c:pt>
                <c:pt idx="32">
                  <c:v>3.9885733009995499</c:v>
                </c:pt>
                <c:pt idx="33">
                  <c:v>3.9885733009995499</c:v>
                </c:pt>
                <c:pt idx="34">
                  <c:v>3.9885733009995499</c:v>
                </c:pt>
                <c:pt idx="35">
                  <c:v>3.9885733009995499</c:v>
                </c:pt>
                <c:pt idx="36">
                  <c:v>3.9885733009995499</c:v>
                </c:pt>
                <c:pt idx="37">
                  <c:v>3.9885733009995499</c:v>
                </c:pt>
                <c:pt idx="38">
                  <c:v>3.9885733009995499</c:v>
                </c:pt>
                <c:pt idx="39">
                  <c:v>3.9885733009995499</c:v>
                </c:pt>
                <c:pt idx="40">
                  <c:v>3.9885733009995499</c:v>
                </c:pt>
                <c:pt idx="41">
                  <c:v>3.9885733009995499</c:v>
                </c:pt>
                <c:pt idx="42">
                  <c:v>3.9885733009995499</c:v>
                </c:pt>
                <c:pt idx="43">
                  <c:v>3.9885733009995499</c:v>
                </c:pt>
                <c:pt idx="44">
                  <c:v>3.9885733009995499</c:v>
                </c:pt>
                <c:pt idx="45">
                  <c:v>3.9885733009995499</c:v>
                </c:pt>
                <c:pt idx="46">
                  <c:v>3.9885733009995499</c:v>
                </c:pt>
                <c:pt idx="47">
                  <c:v>3.9885733009995499</c:v>
                </c:pt>
                <c:pt idx="48">
                  <c:v>3.9885733009995499</c:v>
                </c:pt>
                <c:pt idx="49">
                  <c:v>3.9885733009995499</c:v>
                </c:pt>
                <c:pt idx="50">
                  <c:v>3.9885733009995499</c:v>
                </c:pt>
                <c:pt idx="51">
                  <c:v>3.9885733009995499</c:v>
                </c:pt>
                <c:pt idx="52">
                  <c:v>3.9885733009995499</c:v>
                </c:pt>
                <c:pt idx="53">
                  <c:v>3.9885733009995499</c:v>
                </c:pt>
                <c:pt idx="54">
                  <c:v>3.9885733009995499</c:v>
                </c:pt>
                <c:pt idx="55">
                  <c:v>3.9885733009995499</c:v>
                </c:pt>
                <c:pt idx="56">
                  <c:v>3.9885733009995499</c:v>
                </c:pt>
                <c:pt idx="57">
                  <c:v>3.9885733009995499</c:v>
                </c:pt>
                <c:pt idx="58">
                  <c:v>3.9885733009995499</c:v>
                </c:pt>
                <c:pt idx="59">
                  <c:v>3.9885733009995499</c:v>
                </c:pt>
                <c:pt idx="60">
                  <c:v>3.9885733009995499</c:v>
                </c:pt>
                <c:pt idx="61">
                  <c:v>3.9885733009995499</c:v>
                </c:pt>
                <c:pt idx="62">
                  <c:v>3.9885733009995499</c:v>
                </c:pt>
                <c:pt idx="63">
                  <c:v>3.9885733009995499</c:v>
                </c:pt>
                <c:pt idx="64">
                  <c:v>3.9885733009995499</c:v>
                </c:pt>
                <c:pt idx="65">
                  <c:v>3.9885733009995499</c:v>
                </c:pt>
                <c:pt idx="66">
                  <c:v>3.9885733009995499</c:v>
                </c:pt>
                <c:pt idx="67">
                  <c:v>3.9885733009995499</c:v>
                </c:pt>
                <c:pt idx="68">
                  <c:v>3.9885733009995499</c:v>
                </c:pt>
                <c:pt idx="69">
                  <c:v>3.9885733009995499</c:v>
                </c:pt>
                <c:pt idx="70">
                  <c:v>3.9885733009995499</c:v>
                </c:pt>
                <c:pt idx="71">
                  <c:v>3.9885733009995499</c:v>
                </c:pt>
                <c:pt idx="72">
                  <c:v>3.9885733009995499</c:v>
                </c:pt>
                <c:pt idx="73">
                  <c:v>3.9885733009995499</c:v>
                </c:pt>
                <c:pt idx="74">
                  <c:v>3.9885733009995499</c:v>
                </c:pt>
                <c:pt idx="75">
                  <c:v>3.9885733009995499</c:v>
                </c:pt>
                <c:pt idx="76">
                  <c:v>3.9885733009995499</c:v>
                </c:pt>
                <c:pt idx="77">
                  <c:v>3.9885733009995499</c:v>
                </c:pt>
                <c:pt idx="78">
                  <c:v>3.9885733009995499</c:v>
                </c:pt>
                <c:pt idx="79">
                  <c:v>3.9885733009995499</c:v>
                </c:pt>
                <c:pt idx="80">
                  <c:v>3.9885733009995499</c:v>
                </c:pt>
                <c:pt idx="81">
                  <c:v>3.9885733009995499</c:v>
                </c:pt>
                <c:pt idx="82">
                  <c:v>3.9885733009995499</c:v>
                </c:pt>
                <c:pt idx="83">
                  <c:v>3.9885733009995499</c:v>
                </c:pt>
                <c:pt idx="84">
                  <c:v>3.9885733009995499</c:v>
                </c:pt>
                <c:pt idx="85">
                  <c:v>3.9885733009995499</c:v>
                </c:pt>
                <c:pt idx="86">
                  <c:v>3.9885733009995499</c:v>
                </c:pt>
                <c:pt idx="87">
                  <c:v>3.9885733009995499</c:v>
                </c:pt>
                <c:pt idx="88">
                  <c:v>3.9885733009995499</c:v>
                </c:pt>
                <c:pt idx="89">
                  <c:v>3.9885733009995499</c:v>
                </c:pt>
                <c:pt idx="90">
                  <c:v>3.9885733009995499</c:v>
                </c:pt>
                <c:pt idx="91">
                  <c:v>3.9885733009995499</c:v>
                </c:pt>
                <c:pt idx="92">
                  <c:v>3.9885733009995499</c:v>
                </c:pt>
                <c:pt idx="93">
                  <c:v>3.9885733009995499</c:v>
                </c:pt>
                <c:pt idx="94">
                  <c:v>3.9885733009995499</c:v>
                </c:pt>
                <c:pt idx="95">
                  <c:v>3.9885733009995499</c:v>
                </c:pt>
                <c:pt idx="96">
                  <c:v>3.9885733009995499</c:v>
                </c:pt>
                <c:pt idx="97">
                  <c:v>3.9885733009995499</c:v>
                </c:pt>
                <c:pt idx="98">
                  <c:v>3.9885733009995499</c:v>
                </c:pt>
                <c:pt idx="99">
                  <c:v>3.9885733009995499</c:v>
                </c:pt>
                <c:pt idx="100">
                  <c:v>3.9885733009995499</c:v>
                </c:pt>
                <c:pt idx="101">
                  <c:v>3.9885733009995499</c:v>
                </c:pt>
                <c:pt idx="102">
                  <c:v>3.9885733009995499</c:v>
                </c:pt>
                <c:pt idx="103">
                  <c:v>3.9885733009995499</c:v>
                </c:pt>
                <c:pt idx="104">
                  <c:v>3.9885733009995499</c:v>
                </c:pt>
                <c:pt idx="105">
                  <c:v>3.9885733009995499</c:v>
                </c:pt>
                <c:pt idx="106">
                  <c:v>3.9885733009995499</c:v>
                </c:pt>
                <c:pt idx="107">
                  <c:v>3.9885733009995499</c:v>
                </c:pt>
                <c:pt idx="108">
                  <c:v>3.9885733009995499</c:v>
                </c:pt>
                <c:pt idx="109">
                  <c:v>3.9885733009995499</c:v>
                </c:pt>
                <c:pt idx="110">
                  <c:v>3.9885733009995499</c:v>
                </c:pt>
                <c:pt idx="111">
                  <c:v>3.9885733009995499</c:v>
                </c:pt>
                <c:pt idx="112">
                  <c:v>3.9885733009995499</c:v>
                </c:pt>
                <c:pt idx="113">
                  <c:v>3.9885733009995499</c:v>
                </c:pt>
                <c:pt idx="114">
                  <c:v>3.9885733009995499</c:v>
                </c:pt>
                <c:pt idx="115">
                  <c:v>3.9885733009995499</c:v>
                </c:pt>
                <c:pt idx="116">
                  <c:v>3.9885733009995499</c:v>
                </c:pt>
                <c:pt idx="117">
                  <c:v>3.9885733009995499</c:v>
                </c:pt>
                <c:pt idx="118">
                  <c:v>3.9885733009995499</c:v>
                </c:pt>
                <c:pt idx="119">
                  <c:v>3.9885733009995499</c:v>
                </c:pt>
                <c:pt idx="120">
                  <c:v>3.9885733009995499</c:v>
                </c:pt>
                <c:pt idx="121">
                  <c:v>3.9885733009995499</c:v>
                </c:pt>
                <c:pt idx="122">
                  <c:v>3.9885733009995499</c:v>
                </c:pt>
                <c:pt idx="123">
                  <c:v>3.9885733009995499</c:v>
                </c:pt>
                <c:pt idx="124">
                  <c:v>3.9885733009995499</c:v>
                </c:pt>
                <c:pt idx="125">
                  <c:v>3.9885733009995499</c:v>
                </c:pt>
                <c:pt idx="126">
                  <c:v>3.9885733009995499</c:v>
                </c:pt>
                <c:pt idx="127">
                  <c:v>3.9885733009995499</c:v>
                </c:pt>
                <c:pt idx="128">
                  <c:v>3.9885733009995499</c:v>
                </c:pt>
                <c:pt idx="129">
                  <c:v>3.9885733009995499</c:v>
                </c:pt>
                <c:pt idx="130">
                  <c:v>3.9885733009995499</c:v>
                </c:pt>
                <c:pt idx="131">
                  <c:v>3.9885733009995499</c:v>
                </c:pt>
                <c:pt idx="132">
                  <c:v>3.9885733009995499</c:v>
                </c:pt>
                <c:pt idx="133">
                  <c:v>3.9885733009995499</c:v>
                </c:pt>
                <c:pt idx="134">
                  <c:v>3.9885733009995499</c:v>
                </c:pt>
                <c:pt idx="135">
                  <c:v>3.9885733009995499</c:v>
                </c:pt>
                <c:pt idx="136">
                  <c:v>3.9885733009995499</c:v>
                </c:pt>
                <c:pt idx="137">
                  <c:v>3.9885733009995499</c:v>
                </c:pt>
                <c:pt idx="138">
                  <c:v>3.9885733009995499</c:v>
                </c:pt>
                <c:pt idx="139">
                  <c:v>3.9885733009995499</c:v>
                </c:pt>
                <c:pt idx="140">
                  <c:v>3.9885733009995499</c:v>
                </c:pt>
                <c:pt idx="141">
                  <c:v>3.9885733009995499</c:v>
                </c:pt>
                <c:pt idx="142">
                  <c:v>3.9885733009995499</c:v>
                </c:pt>
                <c:pt idx="143">
                  <c:v>3.9885733009995499</c:v>
                </c:pt>
                <c:pt idx="144">
                  <c:v>3.9885733009995499</c:v>
                </c:pt>
                <c:pt idx="145">
                  <c:v>3.9885733009995499</c:v>
                </c:pt>
                <c:pt idx="146">
                  <c:v>3.9885733009995499</c:v>
                </c:pt>
                <c:pt idx="147">
                  <c:v>3.9885733009995499</c:v>
                </c:pt>
                <c:pt idx="148">
                  <c:v>3.9885733009995499</c:v>
                </c:pt>
                <c:pt idx="149">
                  <c:v>3.9885733009995499</c:v>
                </c:pt>
                <c:pt idx="150">
                  <c:v>3.9885733009995499</c:v>
                </c:pt>
                <c:pt idx="151">
                  <c:v>3.9885733009995499</c:v>
                </c:pt>
                <c:pt idx="152">
                  <c:v>3.9885733009995499</c:v>
                </c:pt>
                <c:pt idx="153">
                  <c:v>3.9885733009995499</c:v>
                </c:pt>
                <c:pt idx="154">
                  <c:v>3.9885733009995499</c:v>
                </c:pt>
                <c:pt idx="155">
                  <c:v>3.9885733009995499</c:v>
                </c:pt>
                <c:pt idx="156">
                  <c:v>3.9885733009995499</c:v>
                </c:pt>
                <c:pt idx="157">
                  <c:v>3.9885733009995499</c:v>
                </c:pt>
                <c:pt idx="158">
                  <c:v>3.9885733009995499</c:v>
                </c:pt>
                <c:pt idx="159">
                  <c:v>3.9885733009995499</c:v>
                </c:pt>
                <c:pt idx="160">
                  <c:v>3.9885733009995499</c:v>
                </c:pt>
                <c:pt idx="161">
                  <c:v>3.9885733009995499</c:v>
                </c:pt>
                <c:pt idx="162">
                  <c:v>3.9885733009995499</c:v>
                </c:pt>
                <c:pt idx="163">
                  <c:v>3.9885733009995499</c:v>
                </c:pt>
                <c:pt idx="164">
                  <c:v>3.9885733009995499</c:v>
                </c:pt>
                <c:pt idx="165">
                  <c:v>3.9885733009995499</c:v>
                </c:pt>
                <c:pt idx="166">
                  <c:v>3.9885733009995499</c:v>
                </c:pt>
                <c:pt idx="167">
                  <c:v>3.9885733009995499</c:v>
                </c:pt>
                <c:pt idx="168">
                  <c:v>3.9885733009995499</c:v>
                </c:pt>
                <c:pt idx="169">
                  <c:v>3.9885733009995499</c:v>
                </c:pt>
                <c:pt idx="170">
                  <c:v>3.9885733009995499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2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2020
Suspended Sediment Concentration Percent Difference Results</a:t>
            </a:r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Results!$T$4:$T$174</c:f>
              <c:numCache>
                <c:formatCode>0.00</c:formatCode>
                <c:ptCount val="171"/>
                <c:pt idx="0">
                  <c:v>-1.073356809721068</c:v>
                </c:pt>
                <c:pt idx="1">
                  <c:v>-0.77216833809180085</c:v>
                </c:pt>
                <c:pt idx="2">
                  <c:v>-1.5423341850054431</c:v>
                </c:pt>
                <c:pt idx="3">
                  <c:v>-1.7857759873128234</c:v>
                </c:pt>
                <c:pt idx="4">
                  <c:v>-1.1509239035126995</c:v>
                </c:pt>
                <c:pt idx="5">
                  <c:v>-0.23920186167797572</c:v>
                </c:pt>
                <c:pt idx="6">
                  <c:v>-1.3112706124575442</c:v>
                </c:pt>
                <c:pt idx="7">
                  <c:v>-1.6509426494253916</c:v>
                </c:pt>
                <c:pt idx="8">
                  <c:v>-1.7447763401663257</c:v>
                </c:pt>
                <c:pt idx="9">
                  <c:v>-2.9417238182145344</c:v>
                </c:pt>
                <c:pt idx="10">
                  <c:v>-2.6458238238618716</c:v>
                </c:pt>
                <c:pt idx="11">
                  <c:v>-2.7059781413817552</c:v>
                </c:pt>
                <c:pt idx="12">
                  <c:v>-1.7230169442044807</c:v>
                </c:pt>
                <c:pt idx="13">
                  <c:v>-0.45897329841872836</c:v>
                </c:pt>
                <c:pt idx="14">
                  <c:v>-1.0505280988062808</c:v>
                </c:pt>
                <c:pt idx="15">
                  <c:v>-5.1331008476317264</c:v>
                </c:pt>
                <c:pt idx="16">
                  <c:v>-5.4876843114320595</c:v>
                </c:pt>
                <c:pt idx="17">
                  <c:v>-2.3300203037831797</c:v>
                </c:pt>
                <c:pt idx="18">
                  <c:v>-1.6632372325191145</c:v>
                </c:pt>
                <c:pt idx="19">
                  <c:v>-1.0175981018474878</c:v>
                </c:pt>
                <c:pt idx="20">
                  <c:v>-2.1800267631046455</c:v>
                </c:pt>
                <c:pt idx="21">
                  <c:v>-2.5924612219064644</c:v>
                </c:pt>
                <c:pt idx="22">
                  <c:v>-1.8663084252623334</c:v>
                </c:pt>
                <c:pt idx="23">
                  <c:v>-3.4965403523483376</c:v>
                </c:pt>
                <c:pt idx="24">
                  <c:v>40.628718387693993</c:v>
                </c:pt>
                <c:pt idx="25">
                  <c:v>-1.3177466874474919</c:v>
                </c:pt>
                <c:pt idx="26">
                  <c:v>-28.013309802437718</c:v>
                </c:pt>
                <c:pt idx="27">
                  <c:v>-25.576769283043721</c:v>
                </c:pt>
                <c:pt idx="28">
                  <c:v>-8.5298196955844361</c:v>
                </c:pt>
                <c:pt idx="29">
                  <c:v>-4.5416790287700923</c:v>
                </c:pt>
                <c:pt idx="30">
                  <c:v>-2.4462834111834622</c:v>
                </c:pt>
                <c:pt idx="31">
                  <c:v>-0.85637594337036027</c:v>
                </c:pt>
                <c:pt idx="32">
                  <c:v>-1.9677967507457685</c:v>
                </c:pt>
                <c:pt idx="33">
                  <c:v>2.6417508825500335</c:v>
                </c:pt>
                <c:pt idx="34">
                  <c:v>1.7571810813381119</c:v>
                </c:pt>
                <c:pt idx="35">
                  <c:v>0.63405898098460234</c:v>
                </c:pt>
                <c:pt idx="36">
                  <c:v>3.9365307041719735</c:v>
                </c:pt>
                <c:pt idx="37">
                  <c:v>-4.3006574186471287</c:v>
                </c:pt>
                <c:pt idx="38">
                  <c:v>-1.9275318098617749</c:v>
                </c:pt>
                <c:pt idx="39">
                  <c:v>-2.0151298172429488</c:v>
                </c:pt>
                <c:pt idx="40">
                  <c:v>-1.6044457890257615</c:v>
                </c:pt>
                <c:pt idx="41">
                  <c:v>-0.50527051437967052</c:v>
                </c:pt>
                <c:pt idx="42">
                  <c:v>-0.10055818477317112</c:v>
                </c:pt>
                <c:pt idx="43">
                  <c:v>0.35355169571357908</c:v>
                </c:pt>
                <c:pt idx="44">
                  <c:v>-0.18076669694758282</c:v>
                </c:pt>
                <c:pt idx="45">
                  <c:v>-7.1288055091849074</c:v>
                </c:pt>
                <c:pt idx="46">
                  <c:v>-6.777661771638452</c:v>
                </c:pt>
                <c:pt idx="47">
                  <c:v>-3.1758505240754347</c:v>
                </c:pt>
                <c:pt idx="48">
                  <c:v>-2.2283237687212418</c:v>
                </c:pt>
                <c:pt idx="49">
                  <c:v>-4.8872919479253794</c:v>
                </c:pt>
                <c:pt idx="50">
                  <c:v>-3.3574660478287219</c:v>
                </c:pt>
                <c:pt idx="51">
                  <c:v>-0.14165888421487619</c:v>
                </c:pt>
                <c:pt idx="52">
                  <c:v>-0.39347136692366536</c:v>
                </c:pt>
                <c:pt idx="53">
                  <c:v>-0.74661710196245423</c:v>
                </c:pt>
                <c:pt idx="54">
                  <c:v>-5.5672958931983878</c:v>
                </c:pt>
                <c:pt idx="55">
                  <c:v>-6.0283679197909921</c:v>
                </c:pt>
                <c:pt idx="56">
                  <c:v>-8.3740847346118397</c:v>
                </c:pt>
                <c:pt idx="57">
                  <c:v>-4.9875902746762248</c:v>
                </c:pt>
                <c:pt idx="58">
                  <c:v>-2.860777584027665</c:v>
                </c:pt>
                <c:pt idx="59">
                  <c:v>-2.4824341087238611</c:v>
                </c:pt>
                <c:pt idx="60">
                  <c:v>-1.8870488036597608</c:v>
                </c:pt>
                <c:pt idx="61">
                  <c:v>-0.92976520103653615</c:v>
                </c:pt>
                <c:pt idx="62">
                  <c:v>-1.0782110852494331</c:v>
                </c:pt>
                <c:pt idx="63">
                  <c:v>-4.3618981729543034</c:v>
                </c:pt>
                <c:pt idx="64">
                  <c:v>-1.1272721612488659</c:v>
                </c:pt>
                <c:pt idx="65">
                  <c:v>0.91756815523283464</c:v>
                </c:pt>
                <c:pt idx="66">
                  <c:v>-2.850970201224249</c:v>
                </c:pt>
                <c:pt idx="67">
                  <c:v>-0.24461059486191825</c:v>
                </c:pt>
                <c:pt idx="68">
                  <c:v>-1.5445710266348955</c:v>
                </c:pt>
                <c:pt idx="69">
                  <c:v>-1.2702248860315128</c:v>
                </c:pt>
                <c:pt idx="70">
                  <c:v>-0.17578069603793162</c:v>
                </c:pt>
                <c:pt idx="71">
                  <c:v>-1.9571141181124403</c:v>
                </c:pt>
                <c:pt idx="72">
                  <c:v>-1.1061108664321317</c:v>
                </c:pt>
                <c:pt idx="73">
                  <c:v>-8.7441704995104814</c:v>
                </c:pt>
                <c:pt idx="74">
                  <c:v>-7.123466792506095</c:v>
                </c:pt>
                <c:pt idx="75">
                  <c:v>-9.0368376008812437</c:v>
                </c:pt>
                <c:pt idx="76">
                  <c:v>-2.37947120766745</c:v>
                </c:pt>
                <c:pt idx="77">
                  <c:v>-10.532235592305048</c:v>
                </c:pt>
                <c:pt idx="78">
                  <c:v>-0.65117003905686088</c:v>
                </c:pt>
                <c:pt idx="79">
                  <c:v>-0.13565951832448683</c:v>
                </c:pt>
                <c:pt idx="80">
                  <c:v>-0.53041850432417503</c:v>
                </c:pt>
                <c:pt idx="81">
                  <c:v>-6.0408013065938144</c:v>
                </c:pt>
                <c:pt idx="82">
                  <c:v>-2.6644448838514809</c:v>
                </c:pt>
                <c:pt idx="83">
                  <c:v>-2.7038040662515903</c:v>
                </c:pt>
                <c:pt idx="84">
                  <c:v>-2.6149551578339501</c:v>
                </c:pt>
                <c:pt idx="85">
                  <c:v>-2.1296567002765303</c:v>
                </c:pt>
                <c:pt idx="86">
                  <c:v>-3.1516142809007892</c:v>
                </c:pt>
                <c:pt idx="87">
                  <c:v>-0.58243667480752137</c:v>
                </c:pt>
                <c:pt idx="88">
                  <c:v>-1.0569637192766106</c:v>
                </c:pt>
                <c:pt idx="89">
                  <c:v>-1.0925676871569767</c:v>
                </c:pt>
                <c:pt idx="90">
                  <c:v>-1.9971918068247101</c:v>
                </c:pt>
                <c:pt idx="91">
                  <c:v>-8.2718533327467565</c:v>
                </c:pt>
                <c:pt idx="92">
                  <c:v>-6.4680953493518736</c:v>
                </c:pt>
                <c:pt idx="93">
                  <c:v>-6.9340328418890831</c:v>
                </c:pt>
                <c:pt idx="94">
                  <c:v>-2.6373756336082743</c:v>
                </c:pt>
                <c:pt idx="95">
                  <c:v>-2.462004633446103</c:v>
                </c:pt>
                <c:pt idx="96">
                  <c:v>-0.32470983604822212</c:v>
                </c:pt>
                <c:pt idx="97">
                  <c:v>-0.64783291945661592</c:v>
                </c:pt>
                <c:pt idx="98">
                  <c:v>-1.7950036360163228</c:v>
                </c:pt>
                <c:pt idx="99">
                  <c:v>1.9848272609611983</c:v>
                </c:pt>
                <c:pt idx="100">
                  <c:v>-1.9275519325062489</c:v>
                </c:pt>
                <c:pt idx="101">
                  <c:v>-3.4168175322940977</c:v>
                </c:pt>
                <c:pt idx="102">
                  <c:v>-2.4530249244481128</c:v>
                </c:pt>
                <c:pt idx="103">
                  <c:v>-2.2781013864193493</c:v>
                </c:pt>
                <c:pt idx="104">
                  <c:v>-1.4202469986852744</c:v>
                </c:pt>
                <c:pt idx="105">
                  <c:v>-0.66998940352442182</c:v>
                </c:pt>
                <c:pt idx="106">
                  <c:v>-0.9069933282614524</c:v>
                </c:pt>
                <c:pt idx="107">
                  <c:v>-1.3368183310109325</c:v>
                </c:pt>
                <c:pt idx="108">
                  <c:v>-8.0051867348599099</c:v>
                </c:pt>
                <c:pt idx="109">
                  <c:v>-13.25351966146183</c:v>
                </c:pt>
                <c:pt idx="110">
                  <c:v>-5.1434193843919331</c:v>
                </c:pt>
                <c:pt idx="111">
                  <c:v>-4.8083369090403343</c:v>
                </c:pt>
                <c:pt idx="112">
                  <c:v>-1.6354386010965907</c:v>
                </c:pt>
                <c:pt idx="113">
                  <c:v>-0.62433103414399138</c:v>
                </c:pt>
                <c:pt idx="114">
                  <c:v>-2.5283335502159292</c:v>
                </c:pt>
                <c:pt idx="115">
                  <c:v>-0.85842008460064212</c:v>
                </c:pt>
                <c:pt idx="116">
                  <c:v>-0.877133104363928</c:v>
                </c:pt>
                <c:pt idx="117">
                  <c:v>-2.4965989445191585</c:v>
                </c:pt>
                <c:pt idx="118">
                  <c:v>-11.233353279219491</c:v>
                </c:pt>
                <c:pt idx="119">
                  <c:v>-2.0876438920817337</c:v>
                </c:pt>
                <c:pt idx="120">
                  <c:v>-2.2242589317191586</c:v>
                </c:pt>
                <c:pt idx="121">
                  <c:v>-1.2073801072291894</c:v>
                </c:pt>
                <c:pt idx="122">
                  <c:v>-1.4378877404893713</c:v>
                </c:pt>
                <c:pt idx="123">
                  <c:v>-0.69671615248525753</c:v>
                </c:pt>
                <c:pt idx="124">
                  <c:v>-0.55954468402876156</c:v>
                </c:pt>
                <c:pt idx="125">
                  <c:v>-4.3753402972432874E-2</c:v>
                </c:pt>
                <c:pt idx="126">
                  <c:v>1.948731635031677</c:v>
                </c:pt>
                <c:pt idx="127">
                  <c:v>13.069581056357226</c:v>
                </c:pt>
                <c:pt idx="128">
                  <c:v>3.4159757414219736</c:v>
                </c:pt>
                <c:pt idx="129">
                  <c:v>3.9168407371026679</c:v>
                </c:pt>
                <c:pt idx="130">
                  <c:v>1.9241646517441024</c:v>
                </c:pt>
                <c:pt idx="131">
                  <c:v>-0.30462996141422005</c:v>
                </c:pt>
                <c:pt idx="132">
                  <c:v>-0.6204112237037247</c:v>
                </c:pt>
                <c:pt idx="133">
                  <c:v>-2.0838722245409898E-2</c:v>
                </c:pt>
                <c:pt idx="134">
                  <c:v>0.22058110532153205</c:v>
                </c:pt>
                <c:pt idx="135">
                  <c:v>-6.2210106713370532</c:v>
                </c:pt>
                <c:pt idx="136">
                  <c:v>-10.528305834007865</c:v>
                </c:pt>
                <c:pt idx="137">
                  <c:v>-1.2804539170656208</c:v>
                </c:pt>
                <c:pt idx="138">
                  <c:v>-2.8053273348845971</c:v>
                </c:pt>
                <c:pt idx="139">
                  <c:v>-4.4923573939674224</c:v>
                </c:pt>
                <c:pt idx="140">
                  <c:v>-0.93298225080400909</c:v>
                </c:pt>
                <c:pt idx="141">
                  <c:v>-0.4381190510355783</c:v>
                </c:pt>
                <c:pt idx="142">
                  <c:v>5.2162822949254832E-2</c:v>
                </c:pt>
                <c:pt idx="143">
                  <c:v>0.13970177974461481</c:v>
                </c:pt>
                <c:pt idx="144">
                  <c:v>4.3238545717191847</c:v>
                </c:pt>
                <c:pt idx="145">
                  <c:v>-3.6950746039652511</c:v>
                </c:pt>
                <c:pt idx="146">
                  <c:v>-10.195206232285949</c:v>
                </c:pt>
                <c:pt idx="147">
                  <c:v>-4.0728245978763589</c:v>
                </c:pt>
                <c:pt idx="148">
                  <c:v>-3.3543694681041645</c:v>
                </c:pt>
                <c:pt idx="149">
                  <c:v>-2.3774048288270819</c:v>
                </c:pt>
                <c:pt idx="150">
                  <c:v>-1.0020706633730223</c:v>
                </c:pt>
                <c:pt idx="151">
                  <c:v>-1.2386945580916238</c:v>
                </c:pt>
                <c:pt idx="152">
                  <c:v>-1.7178227362274663</c:v>
                </c:pt>
                <c:pt idx="153">
                  <c:v>-4.590131853079372</c:v>
                </c:pt>
                <c:pt idx="154">
                  <c:v>-4.9633636575371156</c:v>
                </c:pt>
                <c:pt idx="155">
                  <c:v>-4.0353754242079827</c:v>
                </c:pt>
                <c:pt idx="156">
                  <c:v>-2.1648026887664695</c:v>
                </c:pt>
                <c:pt idx="157">
                  <c:v>-1.8885191439750415</c:v>
                </c:pt>
                <c:pt idx="158">
                  <c:v>-2.197105802612751</c:v>
                </c:pt>
                <c:pt idx="159">
                  <c:v>-1.4685707926435216</c:v>
                </c:pt>
                <c:pt idx="160">
                  <c:v>-0.6531649153007516</c:v>
                </c:pt>
                <c:pt idx="161">
                  <c:v>-1.1226465618949475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(-1.79%)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Results!$AK$4:$AK$174</c:f>
              <c:numCache>
                <c:formatCode>0.00</c:formatCode>
                <c:ptCount val="171"/>
                <c:pt idx="0">
                  <c:v>-1.7903898116645731</c:v>
                </c:pt>
                <c:pt idx="1">
                  <c:v>-1.7903898116645731</c:v>
                </c:pt>
                <c:pt idx="2">
                  <c:v>-1.7903898116645731</c:v>
                </c:pt>
                <c:pt idx="3">
                  <c:v>-1.7903898116645731</c:v>
                </c:pt>
                <c:pt idx="4">
                  <c:v>-1.7903898116645731</c:v>
                </c:pt>
                <c:pt idx="5">
                  <c:v>-1.7903898116645731</c:v>
                </c:pt>
                <c:pt idx="6">
                  <c:v>-1.7903898116645731</c:v>
                </c:pt>
                <c:pt idx="7">
                  <c:v>-1.7903898116645731</c:v>
                </c:pt>
                <c:pt idx="8">
                  <c:v>-1.7903898116645731</c:v>
                </c:pt>
                <c:pt idx="9">
                  <c:v>-1.7903898116645731</c:v>
                </c:pt>
                <c:pt idx="10">
                  <c:v>-1.7903898116645731</c:v>
                </c:pt>
                <c:pt idx="11">
                  <c:v>-1.7903898116645731</c:v>
                </c:pt>
                <c:pt idx="12">
                  <c:v>-1.7903898116645731</c:v>
                </c:pt>
                <c:pt idx="13">
                  <c:v>-1.7903898116645731</c:v>
                </c:pt>
                <c:pt idx="14">
                  <c:v>-1.7903898116645731</c:v>
                </c:pt>
                <c:pt idx="15">
                  <c:v>-1.7903898116645731</c:v>
                </c:pt>
                <c:pt idx="16">
                  <c:v>-1.7903898116645731</c:v>
                </c:pt>
                <c:pt idx="17">
                  <c:v>-1.7903898116645731</c:v>
                </c:pt>
                <c:pt idx="18">
                  <c:v>-1.7903898116645731</c:v>
                </c:pt>
                <c:pt idx="19">
                  <c:v>-1.7903898116645731</c:v>
                </c:pt>
                <c:pt idx="20">
                  <c:v>-1.7903898116645731</c:v>
                </c:pt>
                <c:pt idx="21">
                  <c:v>-1.7903898116645731</c:v>
                </c:pt>
                <c:pt idx="22">
                  <c:v>-1.7903898116645731</c:v>
                </c:pt>
                <c:pt idx="23">
                  <c:v>-1.7903898116645731</c:v>
                </c:pt>
                <c:pt idx="24">
                  <c:v>-1.7903898116645731</c:v>
                </c:pt>
                <c:pt idx="25">
                  <c:v>-1.7903898116645731</c:v>
                </c:pt>
                <c:pt idx="26">
                  <c:v>-1.7903898116645731</c:v>
                </c:pt>
                <c:pt idx="27">
                  <c:v>-1.7903898116645731</c:v>
                </c:pt>
                <c:pt idx="28">
                  <c:v>-1.7903898116645731</c:v>
                </c:pt>
                <c:pt idx="29">
                  <c:v>-1.7903898116645731</c:v>
                </c:pt>
                <c:pt idx="30">
                  <c:v>-1.7903898116645731</c:v>
                </c:pt>
                <c:pt idx="31">
                  <c:v>-1.7903898116645731</c:v>
                </c:pt>
                <c:pt idx="32">
                  <c:v>-1.7903898116645731</c:v>
                </c:pt>
                <c:pt idx="33">
                  <c:v>-1.7903898116645731</c:v>
                </c:pt>
                <c:pt idx="34">
                  <c:v>-1.7903898116645731</c:v>
                </c:pt>
                <c:pt idx="35">
                  <c:v>-1.7903898116645731</c:v>
                </c:pt>
                <c:pt idx="36">
                  <c:v>-1.7903898116645731</c:v>
                </c:pt>
                <c:pt idx="37">
                  <c:v>-1.7903898116645731</c:v>
                </c:pt>
                <c:pt idx="38">
                  <c:v>-1.7903898116645731</c:v>
                </c:pt>
                <c:pt idx="39">
                  <c:v>-1.7903898116645731</c:v>
                </c:pt>
                <c:pt idx="40">
                  <c:v>-1.7903898116645731</c:v>
                </c:pt>
                <c:pt idx="41">
                  <c:v>-1.7903898116645731</c:v>
                </c:pt>
                <c:pt idx="42">
                  <c:v>-1.7903898116645731</c:v>
                </c:pt>
                <c:pt idx="43">
                  <c:v>-1.7903898116645731</c:v>
                </c:pt>
                <c:pt idx="44">
                  <c:v>-1.7903898116645731</c:v>
                </c:pt>
                <c:pt idx="45">
                  <c:v>-1.7903898116645731</c:v>
                </c:pt>
                <c:pt idx="46">
                  <c:v>-1.7903898116645731</c:v>
                </c:pt>
                <c:pt idx="47">
                  <c:v>-1.7903898116645731</c:v>
                </c:pt>
                <c:pt idx="48">
                  <c:v>-1.7903898116645731</c:v>
                </c:pt>
                <c:pt idx="49">
                  <c:v>-1.7903898116645731</c:v>
                </c:pt>
                <c:pt idx="50">
                  <c:v>-1.7903898116645731</c:v>
                </c:pt>
                <c:pt idx="51">
                  <c:v>-1.7903898116645731</c:v>
                </c:pt>
                <c:pt idx="52">
                  <c:v>-1.7903898116645731</c:v>
                </c:pt>
                <c:pt idx="53">
                  <c:v>-1.7903898116645731</c:v>
                </c:pt>
                <c:pt idx="54">
                  <c:v>-1.7903898116645731</c:v>
                </c:pt>
                <c:pt idx="55">
                  <c:v>-1.7903898116645731</c:v>
                </c:pt>
                <c:pt idx="56">
                  <c:v>-1.7903898116645731</c:v>
                </c:pt>
                <c:pt idx="57">
                  <c:v>-1.7903898116645731</c:v>
                </c:pt>
                <c:pt idx="58">
                  <c:v>-1.7903898116645731</c:v>
                </c:pt>
                <c:pt idx="59">
                  <c:v>-1.7903898116645731</c:v>
                </c:pt>
                <c:pt idx="60">
                  <c:v>-1.7903898116645731</c:v>
                </c:pt>
                <c:pt idx="61">
                  <c:v>-1.7903898116645731</c:v>
                </c:pt>
                <c:pt idx="62">
                  <c:v>-1.7903898116645731</c:v>
                </c:pt>
                <c:pt idx="63">
                  <c:v>-1.7903898116645731</c:v>
                </c:pt>
                <c:pt idx="64">
                  <c:v>-1.7903898116645731</c:v>
                </c:pt>
                <c:pt idx="65">
                  <c:v>-1.7903898116645731</c:v>
                </c:pt>
                <c:pt idx="66">
                  <c:v>-1.7903898116645731</c:v>
                </c:pt>
                <c:pt idx="67">
                  <c:v>-1.7903898116645731</c:v>
                </c:pt>
                <c:pt idx="68">
                  <c:v>-1.7903898116645731</c:v>
                </c:pt>
                <c:pt idx="69">
                  <c:v>-1.7903898116645731</c:v>
                </c:pt>
                <c:pt idx="70">
                  <c:v>-1.7903898116645731</c:v>
                </c:pt>
                <c:pt idx="71">
                  <c:v>-1.7903898116645731</c:v>
                </c:pt>
                <c:pt idx="72">
                  <c:v>-1.7903898116645731</c:v>
                </c:pt>
                <c:pt idx="73">
                  <c:v>-1.7903898116645731</c:v>
                </c:pt>
                <c:pt idx="74">
                  <c:v>-1.7903898116645731</c:v>
                </c:pt>
                <c:pt idx="75">
                  <c:v>-1.7903898116645731</c:v>
                </c:pt>
                <c:pt idx="76">
                  <c:v>-1.7903898116645731</c:v>
                </c:pt>
                <c:pt idx="77">
                  <c:v>-1.7903898116645731</c:v>
                </c:pt>
                <c:pt idx="78">
                  <c:v>-1.7903898116645731</c:v>
                </c:pt>
                <c:pt idx="79">
                  <c:v>-1.7903898116645731</c:v>
                </c:pt>
                <c:pt idx="80">
                  <c:v>-1.7903898116645731</c:v>
                </c:pt>
                <c:pt idx="81">
                  <c:v>-1.7903898116645731</c:v>
                </c:pt>
                <c:pt idx="82">
                  <c:v>-1.7903898116645731</c:v>
                </c:pt>
                <c:pt idx="83">
                  <c:v>-1.7903898116645731</c:v>
                </c:pt>
                <c:pt idx="84">
                  <c:v>-1.7903898116645731</c:v>
                </c:pt>
                <c:pt idx="85">
                  <c:v>-1.7903898116645731</c:v>
                </c:pt>
                <c:pt idx="86">
                  <c:v>-1.7903898116645731</c:v>
                </c:pt>
                <c:pt idx="87">
                  <c:v>-1.7903898116645731</c:v>
                </c:pt>
                <c:pt idx="88">
                  <c:v>-1.7903898116645731</c:v>
                </c:pt>
                <c:pt idx="89">
                  <c:v>-1.7903898116645731</c:v>
                </c:pt>
                <c:pt idx="90">
                  <c:v>-1.7903898116645731</c:v>
                </c:pt>
                <c:pt idx="91">
                  <c:v>-1.7903898116645731</c:v>
                </c:pt>
                <c:pt idx="92">
                  <c:v>-1.7903898116645731</c:v>
                </c:pt>
                <c:pt idx="93">
                  <c:v>-1.7903898116645731</c:v>
                </c:pt>
                <c:pt idx="94">
                  <c:v>-1.7903898116645731</c:v>
                </c:pt>
                <c:pt idx="95">
                  <c:v>-1.7903898116645731</c:v>
                </c:pt>
                <c:pt idx="96">
                  <c:v>-1.7903898116645731</c:v>
                </c:pt>
                <c:pt idx="97">
                  <c:v>-1.7903898116645731</c:v>
                </c:pt>
                <c:pt idx="98">
                  <c:v>-1.7903898116645731</c:v>
                </c:pt>
                <c:pt idx="99">
                  <c:v>-1.7903898116645731</c:v>
                </c:pt>
                <c:pt idx="100">
                  <c:v>-1.7903898116645731</c:v>
                </c:pt>
                <c:pt idx="101">
                  <c:v>-1.7903898116645731</c:v>
                </c:pt>
                <c:pt idx="102">
                  <c:v>-1.7903898116645731</c:v>
                </c:pt>
                <c:pt idx="103">
                  <c:v>-1.7903898116645731</c:v>
                </c:pt>
                <c:pt idx="104">
                  <c:v>-1.7903898116645731</c:v>
                </c:pt>
                <c:pt idx="105">
                  <c:v>-1.7903898116645731</c:v>
                </c:pt>
                <c:pt idx="106">
                  <c:v>-1.7903898116645731</c:v>
                </c:pt>
                <c:pt idx="107">
                  <c:v>-1.7903898116645731</c:v>
                </c:pt>
                <c:pt idx="108">
                  <c:v>-1.7903898116645731</c:v>
                </c:pt>
                <c:pt idx="109">
                  <c:v>-1.7903898116645731</c:v>
                </c:pt>
                <c:pt idx="110">
                  <c:v>-1.7903898116645731</c:v>
                </c:pt>
                <c:pt idx="111">
                  <c:v>-1.7903898116645731</c:v>
                </c:pt>
                <c:pt idx="112">
                  <c:v>-1.7903898116645731</c:v>
                </c:pt>
                <c:pt idx="113">
                  <c:v>-1.7903898116645731</c:v>
                </c:pt>
                <c:pt idx="114">
                  <c:v>-1.7903898116645731</c:v>
                </c:pt>
                <c:pt idx="115">
                  <c:v>-1.7903898116645731</c:v>
                </c:pt>
                <c:pt idx="116">
                  <c:v>-1.7903898116645731</c:v>
                </c:pt>
                <c:pt idx="117">
                  <c:v>-1.7903898116645731</c:v>
                </c:pt>
                <c:pt idx="118">
                  <c:v>-1.7903898116645731</c:v>
                </c:pt>
                <c:pt idx="119">
                  <c:v>-1.7903898116645731</c:v>
                </c:pt>
                <c:pt idx="120">
                  <c:v>-1.7903898116645731</c:v>
                </c:pt>
                <c:pt idx="121">
                  <c:v>-1.7903898116645731</c:v>
                </c:pt>
                <c:pt idx="122">
                  <c:v>-1.7903898116645731</c:v>
                </c:pt>
                <c:pt idx="123">
                  <c:v>-1.7903898116645731</c:v>
                </c:pt>
                <c:pt idx="124">
                  <c:v>-1.7903898116645731</c:v>
                </c:pt>
                <c:pt idx="125">
                  <c:v>-1.7903898116645731</c:v>
                </c:pt>
                <c:pt idx="126">
                  <c:v>-1.7903898116645731</c:v>
                </c:pt>
                <c:pt idx="127">
                  <c:v>-1.7903898116645731</c:v>
                </c:pt>
                <c:pt idx="128">
                  <c:v>-1.7903898116645731</c:v>
                </c:pt>
                <c:pt idx="129">
                  <c:v>-1.7903898116645731</c:v>
                </c:pt>
                <c:pt idx="130">
                  <c:v>-1.7903898116645731</c:v>
                </c:pt>
                <c:pt idx="131">
                  <c:v>-1.7903898116645731</c:v>
                </c:pt>
                <c:pt idx="132">
                  <c:v>-1.7903898116645731</c:v>
                </c:pt>
                <c:pt idx="133">
                  <c:v>-1.7903898116645731</c:v>
                </c:pt>
                <c:pt idx="134">
                  <c:v>-1.7903898116645731</c:v>
                </c:pt>
                <c:pt idx="135">
                  <c:v>-1.7903898116645731</c:v>
                </c:pt>
                <c:pt idx="136">
                  <c:v>-1.7903898116645731</c:v>
                </c:pt>
                <c:pt idx="137">
                  <c:v>-1.7903898116645731</c:v>
                </c:pt>
                <c:pt idx="138">
                  <c:v>-1.7903898116645731</c:v>
                </c:pt>
                <c:pt idx="139">
                  <c:v>-1.7903898116645731</c:v>
                </c:pt>
                <c:pt idx="140">
                  <c:v>-1.7903898116645731</c:v>
                </c:pt>
                <c:pt idx="141">
                  <c:v>-1.7903898116645731</c:v>
                </c:pt>
                <c:pt idx="142">
                  <c:v>-1.7903898116645731</c:v>
                </c:pt>
                <c:pt idx="143">
                  <c:v>-1.7903898116645731</c:v>
                </c:pt>
                <c:pt idx="144">
                  <c:v>-1.7903898116645731</c:v>
                </c:pt>
                <c:pt idx="145">
                  <c:v>-1.7903898116645731</c:v>
                </c:pt>
                <c:pt idx="146">
                  <c:v>-1.7903898116645731</c:v>
                </c:pt>
                <c:pt idx="147">
                  <c:v>-1.7903898116645731</c:v>
                </c:pt>
                <c:pt idx="148">
                  <c:v>-1.7903898116645731</c:v>
                </c:pt>
                <c:pt idx="149">
                  <c:v>-1.7903898116645731</c:v>
                </c:pt>
                <c:pt idx="150">
                  <c:v>-1.7903898116645731</c:v>
                </c:pt>
                <c:pt idx="151">
                  <c:v>-1.7903898116645731</c:v>
                </c:pt>
                <c:pt idx="152">
                  <c:v>-1.7903898116645731</c:v>
                </c:pt>
                <c:pt idx="153">
                  <c:v>-1.7903898116645731</c:v>
                </c:pt>
                <c:pt idx="154">
                  <c:v>-1.7903898116645731</c:v>
                </c:pt>
                <c:pt idx="155">
                  <c:v>-1.7903898116645731</c:v>
                </c:pt>
                <c:pt idx="156">
                  <c:v>-1.7903898116645731</c:v>
                </c:pt>
                <c:pt idx="157">
                  <c:v>-1.7903898116645731</c:v>
                </c:pt>
                <c:pt idx="158">
                  <c:v>-1.7903898116645731</c:v>
                </c:pt>
                <c:pt idx="159">
                  <c:v>-1.7903898116645731</c:v>
                </c:pt>
                <c:pt idx="160">
                  <c:v>-1.7903898116645731</c:v>
                </c:pt>
                <c:pt idx="161">
                  <c:v>-1.7903898116645731</c:v>
                </c:pt>
                <c:pt idx="162">
                  <c:v>-1.7903898116645731</c:v>
                </c:pt>
                <c:pt idx="163">
                  <c:v>-1.7903898116645731</c:v>
                </c:pt>
                <c:pt idx="164">
                  <c:v>-1.7903898116645731</c:v>
                </c:pt>
                <c:pt idx="165">
                  <c:v>-1.7903898116645731</c:v>
                </c:pt>
                <c:pt idx="166">
                  <c:v>-1.7903898116645731</c:v>
                </c:pt>
                <c:pt idx="167">
                  <c:v>-1.7903898116645731</c:v>
                </c:pt>
                <c:pt idx="168">
                  <c:v>-1.7903898116645731</c:v>
                </c:pt>
                <c:pt idx="169">
                  <c:v>-1.7903898116645731</c:v>
                </c:pt>
                <c:pt idx="170">
                  <c:v>-1.7903898116645731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Results!$AL$4:$AL$174</c:f>
              <c:numCache>
                <c:formatCode>0.00</c:formatCode>
                <c:ptCount val="171"/>
                <c:pt idx="0">
                  <c:v>-6.7903898116645731</c:v>
                </c:pt>
                <c:pt idx="1">
                  <c:v>-6.7903898116645731</c:v>
                </c:pt>
                <c:pt idx="2">
                  <c:v>-6.7903898116645731</c:v>
                </c:pt>
                <c:pt idx="3">
                  <c:v>-6.7903898116645731</c:v>
                </c:pt>
                <c:pt idx="4">
                  <c:v>-6.7903898116645731</c:v>
                </c:pt>
                <c:pt idx="5">
                  <c:v>-6.7903898116645731</c:v>
                </c:pt>
                <c:pt idx="6">
                  <c:v>-6.7903898116645731</c:v>
                </c:pt>
                <c:pt idx="7">
                  <c:v>-6.7903898116645731</c:v>
                </c:pt>
                <c:pt idx="8">
                  <c:v>-6.7903898116645731</c:v>
                </c:pt>
                <c:pt idx="9">
                  <c:v>-6.7903898116645731</c:v>
                </c:pt>
                <c:pt idx="10">
                  <c:v>-6.7903898116645731</c:v>
                </c:pt>
                <c:pt idx="11">
                  <c:v>-6.7903898116645731</c:v>
                </c:pt>
                <c:pt idx="12">
                  <c:v>-6.7903898116645731</c:v>
                </c:pt>
                <c:pt idx="13">
                  <c:v>-6.7903898116645731</c:v>
                </c:pt>
                <c:pt idx="14">
                  <c:v>-6.7903898116645731</c:v>
                </c:pt>
                <c:pt idx="15">
                  <c:v>-6.7903898116645731</c:v>
                </c:pt>
                <c:pt idx="16">
                  <c:v>-6.7903898116645731</c:v>
                </c:pt>
                <c:pt idx="17">
                  <c:v>-6.7903898116645731</c:v>
                </c:pt>
                <c:pt idx="18">
                  <c:v>-6.7903898116645731</c:v>
                </c:pt>
                <c:pt idx="19">
                  <c:v>-6.7903898116645731</c:v>
                </c:pt>
                <c:pt idx="20">
                  <c:v>-6.7903898116645731</c:v>
                </c:pt>
                <c:pt idx="21">
                  <c:v>-6.7903898116645731</c:v>
                </c:pt>
                <c:pt idx="22">
                  <c:v>-6.7903898116645731</c:v>
                </c:pt>
                <c:pt idx="23">
                  <c:v>-6.7903898116645731</c:v>
                </c:pt>
                <c:pt idx="24">
                  <c:v>-6.7903898116645731</c:v>
                </c:pt>
                <c:pt idx="25">
                  <c:v>-6.7903898116645731</c:v>
                </c:pt>
                <c:pt idx="26">
                  <c:v>-6.7903898116645731</c:v>
                </c:pt>
                <c:pt idx="27">
                  <c:v>-6.7903898116645731</c:v>
                </c:pt>
                <c:pt idx="28">
                  <c:v>-6.7903898116645731</c:v>
                </c:pt>
                <c:pt idx="29">
                  <c:v>-6.7903898116645731</c:v>
                </c:pt>
                <c:pt idx="30">
                  <c:v>-6.7903898116645731</c:v>
                </c:pt>
                <c:pt idx="31">
                  <c:v>-6.7903898116645731</c:v>
                </c:pt>
                <c:pt idx="32">
                  <c:v>-6.7903898116645731</c:v>
                </c:pt>
                <c:pt idx="33">
                  <c:v>-6.7903898116645731</c:v>
                </c:pt>
                <c:pt idx="34">
                  <c:v>-6.7903898116645731</c:v>
                </c:pt>
                <c:pt idx="35">
                  <c:v>-6.7903898116645731</c:v>
                </c:pt>
                <c:pt idx="36">
                  <c:v>-6.7903898116645731</c:v>
                </c:pt>
                <c:pt idx="37">
                  <c:v>-6.7903898116645731</c:v>
                </c:pt>
                <c:pt idx="38">
                  <c:v>-6.7903898116645731</c:v>
                </c:pt>
                <c:pt idx="39">
                  <c:v>-6.7903898116645731</c:v>
                </c:pt>
                <c:pt idx="40">
                  <c:v>-6.7903898116645731</c:v>
                </c:pt>
                <c:pt idx="41">
                  <c:v>-6.7903898116645731</c:v>
                </c:pt>
                <c:pt idx="42">
                  <c:v>-6.7903898116645731</c:v>
                </c:pt>
                <c:pt idx="43">
                  <c:v>-6.7903898116645731</c:v>
                </c:pt>
                <c:pt idx="44">
                  <c:v>-6.7903898116645731</c:v>
                </c:pt>
                <c:pt idx="45">
                  <c:v>-6.7903898116645731</c:v>
                </c:pt>
                <c:pt idx="46">
                  <c:v>-6.7903898116645731</c:v>
                </c:pt>
                <c:pt idx="47">
                  <c:v>-6.7903898116645731</c:v>
                </c:pt>
                <c:pt idx="48">
                  <c:v>-6.7903898116645731</c:v>
                </c:pt>
                <c:pt idx="49">
                  <c:v>-6.7903898116645731</c:v>
                </c:pt>
                <c:pt idx="50">
                  <c:v>-6.7903898116645731</c:v>
                </c:pt>
                <c:pt idx="51">
                  <c:v>-6.7903898116645731</c:v>
                </c:pt>
                <c:pt idx="52">
                  <c:v>-6.7903898116645731</c:v>
                </c:pt>
                <c:pt idx="53">
                  <c:v>-6.7903898116645731</c:v>
                </c:pt>
                <c:pt idx="54">
                  <c:v>-6.7903898116645731</c:v>
                </c:pt>
                <c:pt idx="55">
                  <c:v>-6.7903898116645731</c:v>
                </c:pt>
                <c:pt idx="56">
                  <c:v>-6.7903898116645731</c:v>
                </c:pt>
                <c:pt idx="57">
                  <c:v>-6.7903898116645731</c:v>
                </c:pt>
                <c:pt idx="58">
                  <c:v>-6.7903898116645731</c:v>
                </c:pt>
                <c:pt idx="59">
                  <c:v>-6.7903898116645731</c:v>
                </c:pt>
                <c:pt idx="60">
                  <c:v>-6.7903898116645731</c:v>
                </c:pt>
                <c:pt idx="61">
                  <c:v>-6.7903898116645731</c:v>
                </c:pt>
                <c:pt idx="62">
                  <c:v>-6.7903898116645731</c:v>
                </c:pt>
                <c:pt idx="63">
                  <c:v>-6.7903898116645731</c:v>
                </c:pt>
                <c:pt idx="64">
                  <c:v>-6.7903898116645731</c:v>
                </c:pt>
                <c:pt idx="65">
                  <c:v>-6.7903898116645731</c:v>
                </c:pt>
                <c:pt idx="66">
                  <c:v>-6.7903898116645731</c:v>
                </c:pt>
                <c:pt idx="67">
                  <c:v>-6.7903898116645731</c:v>
                </c:pt>
                <c:pt idx="68">
                  <c:v>-6.7903898116645731</c:v>
                </c:pt>
                <c:pt idx="69">
                  <c:v>-6.7903898116645731</c:v>
                </c:pt>
                <c:pt idx="70">
                  <c:v>-6.7903898116645731</c:v>
                </c:pt>
                <c:pt idx="71">
                  <c:v>-6.7903898116645731</c:v>
                </c:pt>
                <c:pt idx="72">
                  <c:v>-6.7903898116645731</c:v>
                </c:pt>
                <c:pt idx="73">
                  <c:v>-6.7903898116645731</c:v>
                </c:pt>
                <c:pt idx="74">
                  <c:v>-6.7903898116645731</c:v>
                </c:pt>
                <c:pt idx="75">
                  <c:v>-6.7903898116645731</c:v>
                </c:pt>
                <c:pt idx="76">
                  <c:v>-6.7903898116645731</c:v>
                </c:pt>
                <c:pt idx="77">
                  <c:v>-6.7903898116645731</c:v>
                </c:pt>
                <c:pt idx="78">
                  <c:v>-6.7903898116645731</c:v>
                </c:pt>
                <c:pt idx="79">
                  <c:v>-6.7903898116645731</c:v>
                </c:pt>
                <c:pt idx="80">
                  <c:v>-6.7903898116645731</c:v>
                </c:pt>
                <c:pt idx="81">
                  <c:v>-6.7903898116645731</c:v>
                </c:pt>
                <c:pt idx="82">
                  <c:v>-6.7903898116645731</c:v>
                </c:pt>
                <c:pt idx="83">
                  <c:v>-6.7903898116645731</c:v>
                </c:pt>
                <c:pt idx="84">
                  <c:v>-6.7903898116645731</c:v>
                </c:pt>
                <c:pt idx="85">
                  <c:v>-6.7903898116645731</c:v>
                </c:pt>
                <c:pt idx="86">
                  <c:v>-6.7903898116645731</c:v>
                </c:pt>
                <c:pt idx="87">
                  <c:v>-6.7903898116645731</c:v>
                </c:pt>
                <c:pt idx="88">
                  <c:v>-6.7903898116645731</c:v>
                </c:pt>
                <c:pt idx="89">
                  <c:v>-6.7903898116645731</c:v>
                </c:pt>
                <c:pt idx="90">
                  <c:v>-6.7903898116645731</c:v>
                </c:pt>
                <c:pt idx="91">
                  <c:v>-6.7903898116645731</c:v>
                </c:pt>
                <c:pt idx="92">
                  <c:v>-6.7903898116645731</c:v>
                </c:pt>
                <c:pt idx="93">
                  <c:v>-6.7903898116645731</c:v>
                </c:pt>
                <c:pt idx="94">
                  <c:v>-6.7903898116645731</c:v>
                </c:pt>
                <c:pt idx="95">
                  <c:v>-6.7903898116645731</c:v>
                </c:pt>
                <c:pt idx="96">
                  <c:v>-6.7903898116645731</c:v>
                </c:pt>
                <c:pt idx="97">
                  <c:v>-6.7903898116645731</c:v>
                </c:pt>
                <c:pt idx="98">
                  <c:v>-6.7903898116645731</c:v>
                </c:pt>
                <c:pt idx="99">
                  <c:v>-6.7903898116645731</c:v>
                </c:pt>
                <c:pt idx="100">
                  <c:v>-6.7903898116645731</c:v>
                </c:pt>
                <c:pt idx="101">
                  <c:v>-6.7903898116645731</c:v>
                </c:pt>
                <c:pt idx="102">
                  <c:v>-6.7903898116645731</c:v>
                </c:pt>
                <c:pt idx="103">
                  <c:v>-6.7903898116645731</c:v>
                </c:pt>
                <c:pt idx="104">
                  <c:v>-6.7903898116645731</c:v>
                </c:pt>
                <c:pt idx="105">
                  <c:v>-6.7903898116645731</c:v>
                </c:pt>
                <c:pt idx="106">
                  <c:v>-6.7903898116645731</c:v>
                </c:pt>
                <c:pt idx="107">
                  <c:v>-6.7903898116645731</c:v>
                </c:pt>
                <c:pt idx="108">
                  <c:v>-6.7903898116645731</c:v>
                </c:pt>
                <c:pt idx="109">
                  <c:v>-6.7903898116645731</c:v>
                </c:pt>
                <c:pt idx="110">
                  <c:v>-6.7903898116645731</c:v>
                </c:pt>
                <c:pt idx="111">
                  <c:v>-6.7903898116645731</c:v>
                </c:pt>
                <c:pt idx="112">
                  <c:v>-6.7903898116645731</c:v>
                </c:pt>
                <c:pt idx="113">
                  <c:v>-6.7903898116645731</c:v>
                </c:pt>
                <c:pt idx="114">
                  <c:v>-6.7903898116645731</c:v>
                </c:pt>
                <c:pt idx="115">
                  <c:v>-6.7903898116645731</c:v>
                </c:pt>
                <c:pt idx="116">
                  <c:v>-6.7903898116645731</c:v>
                </c:pt>
                <c:pt idx="117">
                  <c:v>-6.7903898116645731</c:v>
                </c:pt>
                <c:pt idx="118">
                  <c:v>-6.7903898116645731</c:v>
                </c:pt>
                <c:pt idx="119">
                  <c:v>-6.7903898116645731</c:v>
                </c:pt>
                <c:pt idx="120">
                  <c:v>-6.7903898116645731</c:v>
                </c:pt>
                <c:pt idx="121">
                  <c:v>-6.7903898116645731</c:v>
                </c:pt>
                <c:pt idx="122">
                  <c:v>-6.7903898116645731</c:v>
                </c:pt>
                <c:pt idx="123">
                  <c:v>-6.7903898116645731</c:v>
                </c:pt>
                <c:pt idx="124">
                  <c:v>-6.7903898116645731</c:v>
                </c:pt>
                <c:pt idx="125">
                  <c:v>-6.7903898116645731</c:v>
                </c:pt>
                <c:pt idx="126">
                  <c:v>-6.7903898116645731</c:v>
                </c:pt>
                <c:pt idx="127">
                  <c:v>-6.7903898116645731</c:v>
                </c:pt>
                <c:pt idx="128">
                  <c:v>-6.7903898116645731</c:v>
                </c:pt>
                <c:pt idx="129">
                  <c:v>-6.7903898116645731</c:v>
                </c:pt>
                <c:pt idx="130">
                  <c:v>-6.7903898116645731</c:v>
                </c:pt>
                <c:pt idx="131">
                  <c:v>-6.7903898116645731</c:v>
                </c:pt>
                <c:pt idx="132">
                  <c:v>-6.7903898116645731</c:v>
                </c:pt>
                <c:pt idx="133">
                  <c:v>-6.7903898116645731</c:v>
                </c:pt>
                <c:pt idx="134">
                  <c:v>-6.7903898116645731</c:v>
                </c:pt>
                <c:pt idx="135">
                  <c:v>-6.7903898116645731</c:v>
                </c:pt>
                <c:pt idx="136">
                  <c:v>-6.7903898116645731</c:v>
                </c:pt>
                <c:pt idx="137">
                  <c:v>-6.7903898116645731</c:v>
                </c:pt>
                <c:pt idx="138">
                  <c:v>-6.7903898116645731</c:v>
                </c:pt>
                <c:pt idx="139">
                  <c:v>-6.7903898116645731</c:v>
                </c:pt>
                <c:pt idx="140">
                  <c:v>-6.7903898116645731</c:v>
                </c:pt>
                <c:pt idx="141">
                  <c:v>-6.7903898116645731</c:v>
                </c:pt>
                <c:pt idx="142">
                  <c:v>-6.7903898116645731</c:v>
                </c:pt>
                <c:pt idx="143">
                  <c:v>-6.7903898116645731</c:v>
                </c:pt>
                <c:pt idx="144">
                  <c:v>-6.7903898116645731</c:v>
                </c:pt>
                <c:pt idx="145">
                  <c:v>-6.7903898116645731</c:v>
                </c:pt>
                <c:pt idx="146">
                  <c:v>-6.7903898116645731</c:v>
                </c:pt>
                <c:pt idx="147">
                  <c:v>-6.7903898116645731</c:v>
                </c:pt>
                <c:pt idx="148">
                  <c:v>-6.7903898116645731</c:v>
                </c:pt>
                <c:pt idx="149">
                  <c:v>-6.7903898116645731</c:v>
                </c:pt>
                <c:pt idx="150">
                  <c:v>-6.7903898116645731</c:v>
                </c:pt>
                <c:pt idx="151">
                  <c:v>-6.7903898116645731</c:v>
                </c:pt>
                <c:pt idx="152">
                  <c:v>-6.7903898116645731</c:v>
                </c:pt>
                <c:pt idx="153">
                  <c:v>-6.7903898116645731</c:v>
                </c:pt>
                <c:pt idx="154">
                  <c:v>-6.7903898116645731</c:v>
                </c:pt>
                <c:pt idx="155">
                  <c:v>-6.7903898116645731</c:v>
                </c:pt>
                <c:pt idx="156">
                  <c:v>-6.7903898116645731</c:v>
                </c:pt>
                <c:pt idx="157">
                  <c:v>-6.7903898116645731</c:v>
                </c:pt>
                <c:pt idx="158">
                  <c:v>-6.7903898116645731</c:v>
                </c:pt>
                <c:pt idx="159">
                  <c:v>-6.7903898116645731</c:v>
                </c:pt>
                <c:pt idx="160">
                  <c:v>-6.7903898116645731</c:v>
                </c:pt>
                <c:pt idx="161">
                  <c:v>-6.7903898116645731</c:v>
                </c:pt>
                <c:pt idx="162">
                  <c:v>-6.7903898116645731</c:v>
                </c:pt>
                <c:pt idx="163">
                  <c:v>-6.7903898116645731</c:v>
                </c:pt>
                <c:pt idx="164">
                  <c:v>-6.7903898116645731</c:v>
                </c:pt>
                <c:pt idx="165">
                  <c:v>-6.7903898116645731</c:v>
                </c:pt>
                <c:pt idx="166">
                  <c:v>-6.7903898116645731</c:v>
                </c:pt>
                <c:pt idx="167">
                  <c:v>-6.7903898116645731</c:v>
                </c:pt>
                <c:pt idx="168">
                  <c:v>-6.7903898116645731</c:v>
                </c:pt>
                <c:pt idx="169">
                  <c:v>-6.7903898116645731</c:v>
                </c:pt>
                <c:pt idx="170">
                  <c:v>-6.7903898116645731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Results!$AM$4:$AM$174</c:f>
              <c:numCache>
                <c:formatCode>0.00</c:formatCode>
                <c:ptCount val="171"/>
                <c:pt idx="0">
                  <c:v>3.2096101883354269</c:v>
                </c:pt>
                <c:pt idx="1">
                  <c:v>3.2096101883354269</c:v>
                </c:pt>
                <c:pt idx="2">
                  <c:v>3.2096101883354269</c:v>
                </c:pt>
                <c:pt idx="3">
                  <c:v>3.2096101883354269</c:v>
                </c:pt>
                <c:pt idx="4">
                  <c:v>3.2096101883354269</c:v>
                </c:pt>
                <c:pt idx="5">
                  <c:v>3.2096101883354269</c:v>
                </c:pt>
                <c:pt idx="6">
                  <c:v>3.2096101883354269</c:v>
                </c:pt>
                <c:pt idx="7">
                  <c:v>3.2096101883354269</c:v>
                </c:pt>
                <c:pt idx="8">
                  <c:v>3.2096101883354269</c:v>
                </c:pt>
                <c:pt idx="9">
                  <c:v>3.2096101883354269</c:v>
                </c:pt>
                <c:pt idx="10">
                  <c:v>3.2096101883354269</c:v>
                </c:pt>
                <c:pt idx="11">
                  <c:v>3.2096101883354269</c:v>
                </c:pt>
                <c:pt idx="12">
                  <c:v>3.2096101883354269</c:v>
                </c:pt>
                <c:pt idx="13">
                  <c:v>3.2096101883354269</c:v>
                </c:pt>
                <c:pt idx="14">
                  <c:v>3.2096101883354269</c:v>
                </c:pt>
                <c:pt idx="15">
                  <c:v>3.2096101883354269</c:v>
                </c:pt>
                <c:pt idx="16">
                  <c:v>3.2096101883354269</c:v>
                </c:pt>
                <c:pt idx="17">
                  <c:v>3.2096101883354269</c:v>
                </c:pt>
                <c:pt idx="18">
                  <c:v>3.2096101883354269</c:v>
                </c:pt>
                <c:pt idx="19">
                  <c:v>3.2096101883354269</c:v>
                </c:pt>
                <c:pt idx="20">
                  <c:v>3.2096101883354269</c:v>
                </c:pt>
                <c:pt idx="21">
                  <c:v>3.2096101883354269</c:v>
                </c:pt>
                <c:pt idx="22">
                  <c:v>3.2096101883354269</c:v>
                </c:pt>
                <c:pt idx="23">
                  <c:v>3.2096101883354269</c:v>
                </c:pt>
                <c:pt idx="24">
                  <c:v>3.2096101883354269</c:v>
                </c:pt>
                <c:pt idx="25">
                  <c:v>3.2096101883354269</c:v>
                </c:pt>
                <c:pt idx="26">
                  <c:v>3.2096101883354269</c:v>
                </c:pt>
                <c:pt idx="27">
                  <c:v>3.2096101883354269</c:v>
                </c:pt>
                <c:pt idx="28">
                  <c:v>3.2096101883354269</c:v>
                </c:pt>
                <c:pt idx="29">
                  <c:v>3.2096101883354269</c:v>
                </c:pt>
                <c:pt idx="30">
                  <c:v>3.2096101883354269</c:v>
                </c:pt>
                <c:pt idx="31">
                  <c:v>3.2096101883354269</c:v>
                </c:pt>
                <c:pt idx="32">
                  <c:v>3.2096101883354269</c:v>
                </c:pt>
                <c:pt idx="33">
                  <c:v>3.2096101883354269</c:v>
                </c:pt>
                <c:pt idx="34">
                  <c:v>3.2096101883354269</c:v>
                </c:pt>
                <c:pt idx="35">
                  <c:v>3.2096101883354269</c:v>
                </c:pt>
                <c:pt idx="36">
                  <c:v>3.2096101883354269</c:v>
                </c:pt>
                <c:pt idx="37">
                  <c:v>3.2096101883354269</c:v>
                </c:pt>
                <c:pt idx="38">
                  <c:v>3.2096101883354269</c:v>
                </c:pt>
                <c:pt idx="39">
                  <c:v>3.2096101883354269</c:v>
                </c:pt>
                <c:pt idx="40">
                  <c:v>3.2096101883354269</c:v>
                </c:pt>
                <c:pt idx="41">
                  <c:v>3.2096101883354269</c:v>
                </c:pt>
                <c:pt idx="42">
                  <c:v>3.2096101883354269</c:v>
                </c:pt>
                <c:pt idx="43">
                  <c:v>3.2096101883354269</c:v>
                </c:pt>
                <c:pt idx="44">
                  <c:v>3.2096101883354269</c:v>
                </c:pt>
                <c:pt idx="45">
                  <c:v>3.2096101883354269</c:v>
                </c:pt>
                <c:pt idx="46">
                  <c:v>3.2096101883354269</c:v>
                </c:pt>
                <c:pt idx="47">
                  <c:v>3.2096101883354269</c:v>
                </c:pt>
                <c:pt idx="48">
                  <c:v>3.2096101883354269</c:v>
                </c:pt>
                <c:pt idx="49">
                  <c:v>3.2096101883354269</c:v>
                </c:pt>
                <c:pt idx="50">
                  <c:v>3.2096101883354269</c:v>
                </c:pt>
                <c:pt idx="51">
                  <c:v>3.2096101883354269</c:v>
                </c:pt>
                <c:pt idx="52">
                  <c:v>3.2096101883354269</c:v>
                </c:pt>
                <c:pt idx="53">
                  <c:v>3.2096101883354269</c:v>
                </c:pt>
                <c:pt idx="54">
                  <c:v>3.2096101883354269</c:v>
                </c:pt>
                <c:pt idx="55">
                  <c:v>3.2096101883354269</c:v>
                </c:pt>
                <c:pt idx="56">
                  <c:v>3.2096101883354269</c:v>
                </c:pt>
                <c:pt idx="57">
                  <c:v>3.2096101883354269</c:v>
                </c:pt>
                <c:pt idx="58">
                  <c:v>3.2096101883354269</c:v>
                </c:pt>
                <c:pt idx="59">
                  <c:v>3.2096101883354269</c:v>
                </c:pt>
                <c:pt idx="60">
                  <c:v>3.2096101883354269</c:v>
                </c:pt>
                <c:pt idx="61">
                  <c:v>3.2096101883354269</c:v>
                </c:pt>
                <c:pt idx="62">
                  <c:v>3.2096101883354269</c:v>
                </c:pt>
                <c:pt idx="63">
                  <c:v>3.2096101883354269</c:v>
                </c:pt>
                <c:pt idx="64">
                  <c:v>3.2096101883354269</c:v>
                </c:pt>
                <c:pt idx="65">
                  <c:v>3.2096101883354269</c:v>
                </c:pt>
                <c:pt idx="66">
                  <c:v>3.2096101883354269</c:v>
                </c:pt>
                <c:pt idx="67">
                  <c:v>3.2096101883354269</c:v>
                </c:pt>
                <c:pt idx="68">
                  <c:v>3.2096101883354269</c:v>
                </c:pt>
                <c:pt idx="69">
                  <c:v>3.2096101883354269</c:v>
                </c:pt>
                <c:pt idx="70">
                  <c:v>3.2096101883354269</c:v>
                </c:pt>
                <c:pt idx="71">
                  <c:v>3.2096101883354269</c:v>
                </c:pt>
                <c:pt idx="72">
                  <c:v>3.2096101883354269</c:v>
                </c:pt>
                <c:pt idx="73">
                  <c:v>3.2096101883354269</c:v>
                </c:pt>
                <c:pt idx="74">
                  <c:v>3.2096101883354269</c:v>
                </c:pt>
                <c:pt idx="75">
                  <c:v>3.2096101883354269</c:v>
                </c:pt>
                <c:pt idx="76">
                  <c:v>3.2096101883354269</c:v>
                </c:pt>
                <c:pt idx="77">
                  <c:v>3.2096101883354269</c:v>
                </c:pt>
                <c:pt idx="78">
                  <c:v>3.2096101883354269</c:v>
                </c:pt>
                <c:pt idx="79">
                  <c:v>3.2096101883354269</c:v>
                </c:pt>
                <c:pt idx="80">
                  <c:v>3.2096101883354269</c:v>
                </c:pt>
                <c:pt idx="81">
                  <c:v>3.2096101883354269</c:v>
                </c:pt>
                <c:pt idx="82">
                  <c:v>3.2096101883354269</c:v>
                </c:pt>
                <c:pt idx="83">
                  <c:v>3.2096101883354269</c:v>
                </c:pt>
                <c:pt idx="84">
                  <c:v>3.2096101883354269</c:v>
                </c:pt>
                <c:pt idx="85">
                  <c:v>3.2096101883354269</c:v>
                </c:pt>
                <c:pt idx="86">
                  <c:v>3.2096101883354269</c:v>
                </c:pt>
                <c:pt idx="87">
                  <c:v>3.2096101883354269</c:v>
                </c:pt>
                <c:pt idx="88">
                  <c:v>3.2096101883354269</c:v>
                </c:pt>
                <c:pt idx="89">
                  <c:v>3.2096101883354269</c:v>
                </c:pt>
                <c:pt idx="90">
                  <c:v>3.2096101883354269</c:v>
                </c:pt>
                <c:pt idx="91">
                  <c:v>3.2096101883354269</c:v>
                </c:pt>
                <c:pt idx="92">
                  <c:v>3.2096101883354269</c:v>
                </c:pt>
                <c:pt idx="93">
                  <c:v>3.2096101883354269</c:v>
                </c:pt>
                <c:pt idx="94">
                  <c:v>3.2096101883354269</c:v>
                </c:pt>
                <c:pt idx="95">
                  <c:v>3.2096101883354269</c:v>
                </c:pt>
                <c:pt idx="96">
                  <c:v>3.2096101883354269</c:v>
                </c:pt>
                <c:pt idx="97">
                  <c:v>3.2096101883354269</c:v>
                </c:pt>
                <c:pt idx="98">
                  <c:v>3.2096101883354269</c:v>
                </c:pt>
                <c:pt idx="99">
                  <c:v>3.2096101883354269</c:v>
                </c:pt>
                <c:pt idx="100">
                  <c:v>3.2096101883354269</c:v>
                </c:pt>
                <c:pt idx="101">
                  <c:v>3.2096101883354269</c:v>
                </c:pt>
                <c:pt idx="102">
                  <c:v>3.2096101883354269</c:v>
                </c:pt>
                <c:pt idx="103">
                  <c:v>3.2096101883354269</c:v>
                </c:pt>
                <c:pt idx="104">
                  <c:v>3.2096101883354269</c:v>
                </c:pt>
                <c:pt idx="105">
                  <c:v>3.2096101883354269</c:v>
                </c:pt>
                <c:pt idx="106">
                  <c:v>3.2096101883354269</c:v>
                </c:pt>
                <c:pt idx="107">
                  <c:v>3.2096101883354269</c:v>
                </c:pt>
                <c:pt idx="108">
                  <c:v>3.2096101883354269</c:v>
                </c:pt>
                <c:pt idx="109">
                  <c:v>3.2096101883354269</c:v>
                </c:pt>
                <c:pt idx="110">
                  <c:v>3.2096101883354269</c:v>
                </c:pt>
                <c:pt idx="111">
                  <c:v>3.2096101883354269</c:v>
                </c:pt>
                <c:pt idx="112">
                  <c:v>3.2096101883354269</c:v>
                </c:pt>
                <c:pt idx="113">
                  <c:v>3.2096101883354269</c:v>
                </c:pt>
                <c:pt idx="114">
                  <c:v>3.2096101883354269</c:v>
                </c:pt>
                <c:pt idx="115">
                  <c:v>3.2096101883354269</c:v>
                </c:pt>
                <c:pt idx="116">
                  <c:v>3.2096101883354269</c:v>
                </c:pt>
                <c:pt idx="117">
                  <c:v>3.2096101883354269</c:v>
                </c:pt>
                <c:pt idx="118">
                  <c:v>3.2096101883354269</c:v>
                </c:pt>
                <c:pt idx="119">
                  <c:v>3.2096101883354269</c:v>
                </c:pt>
                <c:pt idx="120">
                  <c:v>3.2096101883354269</c:v>
                </c:pt>
                <c:pt idx="121">
                  <c:v>3.2096101883354269</c:v>
                </c:pt>
                <c:pt idx="122">
                  <c:v>3.2096101883354269</c:v>
                </c:pt>
                <c:pt idx="123">
                  <c:v>3.2096101883354269</c:v>
                </c:pt>
                <c:pt idx="124">
                  <c:v>3.2096101883354269</c:v>
                </c:pt>
                <c:pt idx="125">
                  <c:v>3.2096101883354269</c:v>
                </c:pt>
                <c:pt idx="126">
                  <c:v>3.2096101883354269</c:v>
                </c:pt>
                <c:pt idx="127">
                  <c:v>3.2096101883354269</c:v>
                </c:pt>
                <c:pt idx="128">
                  <c:v>3.2096101883354269</c:v>
                </c:pt>
                <c:pt idx="129">
                  <c:v>3.2096101883354269</c:v>
                </c:pt>
                <c:pt idx="130">
                  <c:v>3.2096101883354269</c:v>
                </c:pt>
                <c:pt idx="131">
                  <c:v>3.2096101883354269</c:v>
                </c:pt>
                <c:pt idx="132">
                  <c:v>3.2096101883354269</c:v>
                </c:pt>
                <c:pt idx="133">
                  <c:v>3.2096101883354269</c:v>
                </c:pt>
                <c:pt idx="134">
                  <c:v>3.2096101883354269</c:v>
                </c:pt>
                <c:pt idx="135">
                  <c:v>3.2096101883354269</c:v>
                </c:pt>
                <c:pt idx="136">
                  <c:v>3.2096101883354269</c:v>
                </c:pt>
                <c:pt idx="137">
                  <c:v>3.2096101883354269</c:v>
                </c:pt>
                <c:pt idx="138">
                  <c:v>3.2096101883354269</c:v>
                </c:pt>
                <c:pt idx="139">
                  <c:v>3.2096101883354269</c:v>
                </c:pt>
                <c:pt idx="140">
                  <c:v>3.2096101883354269</c:v>
                </c:pt>
                <c:pt idx="141">
                  <c:v>3.2096101883354269</c:v>
                </c:pt>
                <c:pt idx="142">
                  <c:v>3.2096101883354269</c:v>
                </c:pt>
                <c:pt idx="143">
                  <c:v>3.2096101883354269</c:v>
                </c:pt>
                <c:pt idx="144">
                  <c:v>3.2096101883354269</c:v>
                </c:pt>
                <c:pt idx="145">
                  <c:v>3.2096101883354269</c:v>
                </c:pt>
                <c:pt idx="146">
                  <c:v>3.2096101883354269</c:v>
                </c:pt>
                <c:pt idx="147">
                  <c:v>3.2096101883354269</c:v>
                </c:pt>
                <c:pt idx="148">
                  <c:v>3.2096101883354269</c:v>
                </c:pt>
                <c:pt idx="149">
                  <c:v>3.2096101883354269</c:v>
                </c:pt>
                <c:pt idx="150">
                  <c:v>3.2096101883354269</c:v>
                </c:pt>
                <c:pt idx="151">
                  <c:v>3.2096101883354269</c:v>
                </c:pt>
                <c:pt idx="152">
                  <c:v>3.2096101883354269</c:v>
                </c:pt>
                <c:pt idx="153">
                  <c:v>3.2096101883354269</c:v>
                </c:pt>
                <c:pt idx="154">
                  <c:v>3.2096101883354269</c:v>
                </c:pt>
                <c:pt idx="155">
                  <c:v>3.2096101883354269</c:v>
                </c:pt>
                <c:pt idx="156">
                  <c:v>3.2096101883354269</c:v>
                </c:pt>
                <c:pt idx="157">
                  <c:v>3.2096101883354269</c:v>
                </c:pt>
                <c:pt idx="158">
                  <c:v>3.2096101883354269</c:v>
                </c:pt>
                <c:pt idx="159">
                  <c:v>3.2096101883354269</c:v>
                </c:pt>
                <c:pt idx="160">
                  <c:v>3.2096101883354269</c:v>
                </c:pt>
                <c:pt idx="161">
                  <c:v>3.2096101883354269</c:v>
                </c:pt>
                <c:pt idx="162">
                  <c:v>3.2096101883354269</c:v>
                </c:pt>
                <c:pt idx="163">
                  <c:v>3.2096101883354269</c:v>
                </c:pt>
                <c:pt idx="164">
                  <c:v>3.2096101883354269</c:v>
                </c:pt>
                <c:pt idx="165">
                  <c:v>3.2096101883354269</c:v>
                </c:pt>
                <c:pt idx="166">
                  <c:v>3.2096101883354269</c:v>
                </c:pt>
                <c:pt idx="167">
                  <c:v>3.2096101883354269</c:v>
                </c:pt>
                <c:pt idx="168">
                  <c:v>3.2096101883354269</c:v>
                </c:pt>
                <c:pt idx="169">
                  <c:v>3.2096101883354269</c:v>
                </c:pt>
                <c:pt idx="170">
                  <c:v>3.2096101883354269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Results!$AN$4:$AN$174</c:f>
              <c:numCache>
                <c:formatCode>0.00</c:formatCode>
                <c:ptCount val="171"/>
                <c:pt idx="0">
                  <c:v>-7.6459909413881126</c:v>
                </c:pt>
                <c:pt idx="1">
                  <c:v>-7.6459909413881126</c:v>
                </c:pt>
                <c:pt idx="2">
                  <c:v>-7.6459909413881126</c:v>
                </c:pt>
                <c:pt idx="3">
                  <c:v>-7.6459909413881126</c:v>
                </c:pt>
                <c:pt idx="4">
                  <c:v>-7.6459909413881126</c:v>
                </c:pt>
                <c:pt idx="5">
                  <c:v>-7.6459909413881126</c:v>
                </c:pt>
                <c:pt idx="6">
                  <c:v>-7.6459909413881126</c:v>
                </c:pt>
                <c:pt idx="7">
                  <c:v>-7.6459909413881126</c:v>
                </c:pt>
                <c:pt idx="8">
                  <c:v>-7.6459909413881126</c:v>
                </c:pt>
                <c:pt idx="9">
                  <c:v>-7.6459909413881126</c:v>
                </c:pt>
                <c:pt idx="10">
                  <c:v>-7.6459909413881126</c:v>
                </c:pt>
                <c:pt idx="11">
                  <c:v>-7.6459909413881126</c:v>
                </c:pt>
                <c:pt idx="12">
                  <c:v>-7.6459909413881126</c:v>
                </c:pt>
                <c:pt idx="13">
                  <c:v>-7.6459909413881126</c:v>
                </c:pt>
                <c:pt idx="14">
                  <c:v>-7.6459909413881126</c:v>
                </c:pt>
                <c:pt idx="15">
                  <c:v>-7.6459909413881126</c:v>
                </c:pt>
                <c:pt idx="16">
                  <c:v>-7.6459909413881126</c:v>
                </c:pt>
                <c:pt idx="17">
                  <c:v>-7.6459909413881126</c:v>
                </c:pt>
                <c:pt idx="18">
                  <c:v>-7.6459909413881126</c:v>
                </c:pt>
                <c:pt idx="19">
                  <c:v>-7.6459909413881126</c:v>
                </c:pt>
                <c:pt idx="20">
                  <c:v>-7.6459909413881126</c:v>
                </c:pt>
                <c:pt idx="21">
                  <c:v>-7.6459909413881126</c:v>
                </c:pt>
                <c:pt idx="22">
                  <c:v>-7.6459909413881126</c:v>
                </c:pt>
                <c:pt idx="23">
                  <c:v>-7.6459909413881126</c:v>
                </c:pt>
                <c:pt idx="24">
                  <c:v>-7.6459909413881126</c:v>
                </c:pt>
                <c:pt idx="25">
                  <c:v>-7.6459909413881126</c:v>
                </c:pt>
                <c:pt idx="26">
                  <c:v>-7.6459909413881126</c:v>
                </c:pt>
                <c:pt idx="27">
                  <c:v>-7.6459909413881126</c:v>
                </c:pt>
                <c:pt idx="28">
                  <c:v>-7.6459909413881126</c:v>
                </c:pt>
                <c:pt idx="29">
                  <c:v>-7.6459909413881126</c:v>
                </c:pt>
                <c:pt idx="30">
                  <c:v>-7.6459909413881126</c:v>
                </c:pt>
                <c:pt idx="31">
                  <c:v>-7.6459909413881126</c:v>
                </c:pt>
                <c:pt idx="32">
                  <c:v>-7.6459909413881126</c:v>
                </c:pt>
                <c:pt idx="33">
                  <c:v>-7.6459909413881126</c:v>
                </c:pt>
                <c:pt idx="34">
                  <c:v>-7.6459909413881126</c:v>
                </c:pt>
                <c:pt idx="35">
                  <c:v>-7.6459909413881126</c:v>
                </c:pt>
                <c:pt idx="36">
                  <c:v>-7.6459909413881126</c:v>
                </c:pt>
                <c:pt idx="37">
                  <c:v>-7.6459909413881126</c:v>
                </c:pt>
                <c:pt idx="38">
                  <c:v>-7.6459909413881126</c:v>
                </c:pt>
                <c:pt idx="39">
                  <c:v>-7.6459909413881126</c:v>
                </c:pt>
                <c:pt idx="40">
                  <c:v>-7.6459909413881126</c:v>
                </c:pt>
                <c:pt idx="41">
                  <c:v>-7.6459909413881126</c:v>
                </c:pt>
                <c:pt idx="42">
                  <c:v>-7.6459909413881126</c:v>
                </c:pt>
                <c:pt idx="43">
                  <c:v>-7.6459909413881126</c:v>
                </c:pt>
                <c:pt idx="44">
                  <c:v>-7.6459909413881126</c:v>
                </c:pt>
                <c:pt idx="45">
                  <c:v>-7.6459909413881126</c:v>
                </c:pt>
                <c:pt idx="46">
                  <c:v>-7.6459909413881126</c:v>
                </c:pt>
                <c:pt idx="47">
                  <c:v>-7.6459909413881126</c:v>
                </c:pt>
                <c:pt idx="48">
                  <c:v>-7.6459909413881126</c:v>
                </c:pt>
                <c:pt idx="49">
                  <c:v>-7.6459909413881126</c:v>
                </c:pt>
                <c:pt idx="50">
                  <c:v>-7.6459909413881126</c:v>
                </c:pt>
                <c:pt idx="51">
                  <c:v>-7.6459909413881126</c:v>
                </c:pt>
                <c:pt idx="52">
                  <c:v>-7.6459909413881126</c:v>
                </c:pt>
                <c:pt idx="53">
                  <c:v>-7.6459909413881126</c:v>
                </c:pt>
                <c:pt idx="54">
                  <c:v>-7.6459909413881126</c:v>
                </c:pt>
                <c:pt idx="55">
                  <c:v>-7.6459909413881126</c:v>
                </c:pt>
                <c:pt idx="56">
                  <c:v>-7.6459909413881126</c:v>
                </c:pt>
                <c:pt idx="57">
                  <c:v>-7.6459909413881126</c:v>
                </c:pt>
                <c:pt idx="58">
                  <c:v>-7.6459909413881126</c:v>
                </c:pt>
                <c:pt idx="59">
                  <c:v>-7.6459909413881126</c:v>
                </c:pt>
                <c:pt idx="60">
                  <c:v>-7.6459909413881126</c:v>
                </c:pt>
                <c:pt idx="61">
                  <c:v>-7.6459909413881126</c:v>
                </c:pt>
                <c:pt idx="62">
                  <c:v>-7.6459909413881126</c:v>
                </c:pt>
                <c:pt idx="63">
                  <c:v>-7.6459909413881126</c:v>
                </c:pt>
                <c:pt idx="64">
                  <c:v>-7.6459909413881126</c:v>
                </c:pt>
                <c:pt idx="65">
                  <c:v>-7.6459909413881126</c:v>
                </c:pt>
                <c:pt idx="66">
                  <c:v>-7.6459909413881126</c:v>
                </c:pt>
                <c:pt idx="67">
                  <c:v>-7.6459909413881126</c:v>
                </c:pt>
                <c:pt idx="68">
                  <c:v>-7.6459909413881126</c:v>
                </c:pt>
                <c:pt idx="69">
                  <c:v>-7.6459909413881126</c:v>
                </c:pt>
                <c:pt idx="70">
                  <c:v>-7.6459909413881126</c:v>
                </c:pt>
                <c:pt idx="71">
                  <c:v>-7.6459909413881126</c:v>
                </c:pt>
                <c:pt idx="72">
                  <c:v>-7.6459909413881126</c:v>
                </c:pt>
                <c:pt idx="73">
                  <c:v>-7.6459909413881126</c:v>
                </c:pt>
                <c:pt idx="74">
                  <c:v>-7.6459909413881126</c:v>
                </c:pt>
                <c:pt idx="75">
                  <c:v>-7.6459909413881126</c:v>
                </c:pt>
                <c:pt idx="76">
                  <c:v>-7.6459909413881126</c:v>
                </c:pt>
                <c:pt idx="77">
                  <c:v>-7.6459909413881126</c:v>
                </c:pt>
                <c:pt idx="78">
                  <c:v>-7.6459909413881126</c:v>
                </c:pt>
                <c:pt idx="79">
                  <c:v>-7.6459909413881126</c:v>
                </c:pt>
                <c:pt idx="80">
                  <c:v>-7.6459909413881126</c:v>
                </c:pt>
                <c:pt idx="81">
                  <c:v>-7.6459909413881126</c:v>
                </c:pt>
                <c:pt idx="82">
                  <c:v>-7.6459909413881126</c:v>
                </c:pt>
                <c:pt idx="83">
                  <c:v>-7.6459909413881126</c:v>
                </c:pt>
                <c:pt idx="84">
                  <c:v>-7.6459909413881126</c:v>
                </c:pt>
                <c:pt idx="85">
                  <c:v>-7.6459909413881126</c:v>
                </c:pt>
                <c:pt idx="86">
                  <c:v>-7.6459909413881126</c:v>
                </c:pt>
                <c:pt idx="87">
                  <c:v>-7.6459909413881126</c:v>
                </c:pt>
                <c:pt idx="88">
                  <c:v>-7.6459909413881126</c:v>
                </c:pt>
                <c:pt idx="89">
                  <c:v>-7.6459909413881126</c:v>
                </c:pt>
                <c:pt idx="90">
                  <c:v>-7.6459909413881126</c:v>
                </c:pt>
                <c:pt idx="91">
                  <c:v>-7.6459909413881126</c:v>
                </c:pt>
                <c:pt idx="92">
                  <c:v>-7.6459909413881126</c:v>
                </c:pt>
                <c:pt idx="93">
                  <c:v>-7.6459909413881126</c:v>
                </c:pt>
                <c:pt idx="94">
                  <c:v>-7.6459909413881126</c:v>
                </c:pt>
                <c:pt idx="95">
                  <c:v>-7.6459909413881126</c:v>
                </c:pt>
                <c:pt idx="96">
                  <c:v>-7.6459909413881126</c:v>
                </c:pt>
                <c:pt idx="97">
                  <c:v>-7.6459909413881126</c:v>
                </c:pt>
                <c:pt idx="98">
                  <c:v>-7.6459909413881126</c:v>
                </c:pt>
                <c:pt idx="99">
                  <c:v>-7.6459909413881126</c:v>
                </c:pt>
                <c:pt idx="100">
                  <c:v>-7.6459909413881126</c:v>
                </c:pt>
                <c:pt idx="101">
                  <c:v>-7.6459909413881126</c:v>
                </c:pt>
                <c:pt idx="102">
                  <c:v>-7.6459909413881126</c:v>
                </c:pt>
                <c:pt idx="103">
                  <c:v>-7.6459909413881126</c:v>
                </c:pt>
                <c:pt idx="104">
                  <c:v>-7.6459909413881126</c:v>
                </c:pt>
                <c:pt idx="105">
                  <c:v>-7.6459909413881126</c:v>
                </c:pt>
                <c:pt idx="106">
                  <c:v>-7.6459909413881126</c:v>
                </c:pt>
                <c:pt idx="107">
                  <c:v>-7.6459909413881126</c:v>
                </c:pt>
                <c:pt idx="108">
                  <c:v>-7.6459909413881126</c:v>
                </c:pt>
                <c:pt idx="109">
                  <c:v>-7.6459909413881126</c:v>
                </c:pt>
                <c:pt idx="110">
                  <c:v>-7.6459909413881126</c:v>
                </c:pt>
                <c:pt idx="111">
                  <c:v>-7.6459909413881126</c:v>
                </c:pt>
                <c:pt idx="112">
                  <c:v>-7.6459909413881126</c:v>
                </c:pt>
                <c:pt idx="113">
                  <c:v>-7.6459909413881126</c:v>
                </c:pt>
                <c:pt idx="114">
                  <c:v>-7.6459909413881126</c:v>
                </c:pt>
                <c:pt idx="115">
                  <c:v>-7.6459909413881126</c:v>
                </c:pt>
                <c:pt idx="116">
                  <c:v>-7.6459909413881126</c:v>
                </c:pt>
                <c:pt idx="117">
                  <c:v>-7.6459909413881126</c:v>
                </c:pt>
                <c:pt idx="118">
                  <c:v>-7.6459909413881126</c:v>
                </c:pt>
                <c:pt idx="119">
                  <c:v>-7.6459909413881126</c:v>
                </c:pt>
                <c:pt idx="120">
                  <c:v>-7.6459909413881126</c:v>
                </c:pt>
                <c:pt idx="121">
                  <c:v>-7.6459909413881126</c:v>
                </c:pt>
                <c:pt idx="122">
                  <c:v>-7.6459909413881126</c:v>
                </c:pt>
                <c:pt idx="123">
                  <c:v>-7.6459909413881126</c:v>
                </c:pt>
                <c:pt idx="124">
                  <c:v>-7.6459909413881126</c:v>
                </c:pt>
                <c:pt idx="125">
                  <c:v>-7.6459909413881126</c:v>
                </c:pt>
                <c:pt idx="126">
                  <c:v>-7.6459909413881126</c:v>
                </c:pt>
                <c:pt idx="127">
                  <c:v>-7.6459909413881126</c:v>
                </c:pt>
                <c:pt idx="128">
                  <c:v>-7.6459909413881126</c:v>
                </c:pt>
                <c:pt idx="129">
                  <c:v>-7.6459909413881126</c:v>
                </c:pt>
                <c:pt idx="130">
                  <c:v>-7.6459909413881126</c:v>
                </c:pt>
                <c:pt idx="131">
                  <c:v>-7.6459909413881126</c:v>
                </c:pt>
                <c:pt idx="132">
                  <c:v>-7.6459909413881126</c:v>
                </c:pt>
                <c:pt idx="133">
                  <c:v>-7.6459909413881126</c:v>
                </c:pt>
                <c:pt idx="134">
                  <c:v>-7.6459909413881126</c:v>
                </c:pt>
                <c:pt idx="135">
                  <c:v>-7.6459909413881126</c:v>
                </c:pt>
                <c:pt idx="136">
                  <c:v>-7.6459909413881126</c:v>
                </c:pt>
                <c:pt idx="137">
                  <c:v>-7.6459909413881126</c:v>
                </c:pt>
                <c:pt idx="138">
                  <c:v>-7.6459909413881126</c:v>
                </c:pt>
                <c:pt idx="139">
                  <c:v>-7.6459909413881126</c:v>
                </c:pt>
                <c:pt idx="140">
                  <c:v>-7.6459909413881126</c:v>
                </c:pt>
                <c:pt idx="141">
                  <c:v>-7.6459909413881126</c:v>
                </c:pt>
                <c:pt idx="142">
                  <c:v>-7.6459909413881126</c:v>
                </c:pt>
                <c:pt idx="143">
                  <c:v>-7.6459909413881126</c:v>
                </c:pt>
                <c:pt idx="144">
                  <c:v>-7.6459909413881126</c:v>
                </c:pt>
                <c:pt idx="145">
                  <c:v>-7.6459909413881126</c:v>
                </c:pt>
                <c:pt idx="146">
                  <c:v>-7.6459909413881126</c:v>
                </c:pt>
                <c:pt idx="147">
                  <c:v>-7.6459909413881126</c:v>
                </c:pt>
                <c:pt idx="148">
                  <c:v>-7.6459909413881126</c:v>
                </c:pt>
                <c:pt idx="149">
                  <c:v>-7.6459909413881126</c:v>
                </c:pt>
                <c:pt idx="150">
                  <c:v>-7.6459909413881126</c:v>
                </c:pt>
                <c:pt idx="151">
                  <c:v>-7.6459909413881126</c:v>
                </c:pt>
                <c:pt idx="152">
                  <c:v>-7.6459909413881126</c:v>
                </c:pt>
                <c:pt idx="153">
                  <c:v>-7.6459909413881126</c:v>
                </c:pt>
                <c:pt idx="154">
                  <c:v>-7.6459909413881126</c:v>
                </c:pt>
                <c:pt idx="155">
                  <c:v>-7.6459909413881126</c:v>
                </c:pt>
                <c:pt idx="156">
                  <c:v>-7.6459909413881126</c:v>
                </c:pt>
                <c:pt idx="157">
                  <c:v>-7.6459909413881126</c:v>
                </c:pt>
                <c:pt idx="158">
                  <c:v>-7.6459909413881126</c:v>
                </c:pt>
                <c:pt idx="159">
                  <c:v>-7.6459909413881126</c:v>
                </c:pt>
                <c:pt idx="160">
                  <c:v>-7.6459909413881126</c:v>
                </c:pt>
                <c:pt idx="161">
                  <c:v>-7.6459909413881126</c:v>
                </c:pt>
                <c:pt idx="162">
                  <c:v>-7.6459909413881126</c:v>
                </c:pt>
                <c:pt idx="163">
                  <c:v>-7.6459909413881126</c:v>
                </c:pt>
                <c:pt idx="164">
                  <c:v>-7.6459909413881126</c:v>
                </c:pt>
                <c:pt idx="165">
                  <c:v>-7.6459909413881126</c:v>
                </c:pt>
                <c:pt idx="166">
                  <c:v>-7.6459909413881126</c:v>
                </c:pt>
                <c:pt idx="167">
                  <c:v>-7.6459909413881126</c:v>
                </c:pt>
                <c:pt idx="168">
                  <c:v>-7.6459909413881126</c:v>
                </c:pt>
                <c:pt idx="169">
                  <c:v>-7.6459909413881126</c:v>
                </c:pt>
                <c:pt idx="170">
                  <c:v>-7.6459909413881126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Results!$B$4:$B$174</c:f>
              <c:strCache>
                <c:ptCount val="171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19-USGS</c:v>
                </c:pt>
                <c:pt idx="64">
                  <c:v>19-USGS</c:v>
                </c:pt>
                <c:pt idx="65">
                  <c:v>19-USGS</c:v>
                </c:pt>
                <c:pt idx="66">
                  <c:v>19-USGS</c:v>
                </c:pt>
                <c:pt idx="67">
                  <c:v>19-USGS</c:v>
                </c:pt>
                <c:pt idx="68">
                  <c:v>19-USGS</c:v>
                </c:pt>
                <c:pt idx="69">
                  <c:v>19-USGS</c:v>
                </c:pt>
                <c:pt idx="70">
                  <c:v>19-USGS</c:v>
                </c:pt>
                <c:pt idx="71">
                  <c:v>19-USGS</c:v>
                </c:pt>
                <c:pt idx="72">
                  <c:v>20-USGS</c:v>
                </c:pt>
                <c:pt idx="73">
                  <c:v>20-USGS</c:v>
                </c:pt>
                <c:pt idx="74">
                  <c:v>20-USGS</c:v>
                </c:pt>
                <c:pt idx="75">
                  <c:v>20-USGS</c:v>
                </c:pt>
                <c:pt idx="76">
                  <c:v>20-USGS</c:v>
                </c:pt>
                <c:pt idx="77">
                  <c:v>20-USGS</c:v>
                </c:pt>
                <c:pt idx="78">
                  <c:v>20-USGS</c:v>
                </c:pt>
                <c:pt idx="79">
                  <c:v>20-USGS</c:v>
                </c:pt>
                <c:pt idx="80">
                  <c:v>20-USGS</c:v>
                </c:pt>
                <c:pt idx="81">
                  <c:v>21-Other</c:v>
                </c:pt>
                <c:pt idx="82">
                  <c:v>21-Other</c:v>
                </c:pt>
                <c:pt idx="83">
                  <c:v>21-Other</c:v>
                </c:pt>
                <c:pt idx="84">
                  <c:v>21-Other</c:v>
                </c:pt>
                <c:pt idx="85">
                  <c:v>21-Other</c:v>
                </c:pt>
                <c:pt idx="86">
                  <c:v>21-Other</c:v>
                </c:pt>
                <c:pt idx="87">
                  <c:v>21-Other</c:v>
                </c:pt>
                <c:pt idx="88">
                  <c:v>21-Other</c:v>
                </c:pt>
                <c:pt idx="89">
                  <c:v>21-Other</c:v>
                </c:pt>
                <c:pt idx="90">
                  <c:v>23-Other</c:v>
                </c:pt>
                <c:pt idx="91">
                  <c:v>23-Other</c:v>
                </c:pt>
                <c:pt idx="92">
                  <c:v>23-Other</c:v>
                </c:pt>
                <c:pt idx="93">
                  <c:v>23-Other</c:v>
                </c:pt>
                <c:pt idx="94">
                  <c:v>23-Other</c:v>
                </c:pt>
                <c:pt idx="95">
                  <c:v>23-Other</c:v>
                </c:pt>
                <c:pt idx="96">
                  <c:v>23-Other</c:v>
                </c:pt>
                <c:pt idx="97">
                  <c:v>23-Other</c:v>
                </c:pt>
                <c:pt idx="98">
                  <c:v>23-Other</c:v>
                </c:pt>
                <c:pt idx="99">
                  <c:v>25-USGS</c:v>
                </c:pt>
                <c:pt idx="100">
                  <c:v>25-USGS</c:v>
                </c:pt>
                <c:pt idx="101">
                  <c:v>25-USGS</c:v>
                </c:pt>
                <c:pt idx="102">
                  <c:v>25-USGS</c:v>
                </c:pt>
                <c:pt idx="103">
                  <c:v>25-USGS</c:v>
                </c:pt>
                <c:pt idx="104">
                  <c:v>25-USGS</c:v>
                </c:pt>
                <c:pt idx="105">
                  <c:v>25-USGS</c:v>
                </c:pt>
                <c:pt idx="106">
                  <c:v>25-USGS</c:v>
                </c:pt>
                <c:pt idx="107">
                  <c:v>25-USGS</c:v>
                </c:pt>
                <c:pt idx="108">
                  <c:v>28-Other</c:v>
                </c:pt>
                <c:pt idx="109">
                  <c:v>28-Other</c:v>
                </c:pt>
                <c:pt idx="110">
                  <c:v>28-Other</c:v>
                </c:pt>
                <c:pt idx="111">
                  <c:v>28-Other</c:v>
                </c:pt>
                <c:pt idx="112">
                  <c:v>28-Other</c:v>
                </c:pt>
                <c:pt idx="113">
                  <c:v>28-Other</c:v>
                </c:pt>
                <c:pt idx="114">
                  <c:v>28-Other</c:v>
                </c:pt>
                <c:pt idx="115">
                  <c:v>28-Other</c:v>
                </c:pt>
                <c:pt idx="116">
                  <c:v>28-Other</c:v>
                </c:pt>
                <c:pt idx="117">
                  <c:v>29-Other</c:v>
                </c:pt>
                <c:pt idx="118">
                  <c:v>29-Other</c:v>
                </c:pt>
                <c:pt idx="119">
                  <c:v>29-Other</c:v>
                </c:pt>
                <c:pt idx="120">
                  <c:v>29-Other</c:v>
                </c:pt>
                <c:pt idx="121">
                  <c:v>29-Other</c:v>
                </c:pt>
                <c:pt idx="122">
                  <c:v>29-Other</c:v>
                </c:pt>
                <c:pt idx="123">
                  <c:v>29-Other</c:v>
                </c:pt>
                <c:pt idx="124">
                  <c:v>29-Other</c:v>
                </c:pt>
                <c:pt idx="125">
                  <c:v>29-Other</c:v>
                </c:pt>
                <c:pt idx="126">
                  <c:v>30-Other</c:v>
                </c:pt>
                <c:pt idx="127">
                  <c:v>30-Other</c:v>
                </c:pt>
                <c:pt idx="128">
                  <c:v>30-Other</c:v>
                </c:pt>
                <c:pt idx="129">
                  <c:v>30-Other</c:v>
                </c:pt>
                <c:pt idx="130">
                  <c:v>30-Other</c:v>
                </c:pt>
                <c:pt idx="131">
                  <c:v>30-Other</c:v>
                </c:pt>
                <c:pt idx="132">
                  <c:v>30-Other</c:v>
                </c:pt>
                <c:pt idx="133">
                  <c:v>30-Other</c:v>
                </c:pt>
                <c:pt idx="134">
                  <c:v>30-Other</c:v>
                </c:pt>
                <c:pt idx="135">
                  <c:v>31-Other</c:v>
                </c:pt>
                <c:pt idx="136">
                  <c:v>31-Other</c:v>
                </c:pt>
                <c:pt idx="137">
                  <c:v>31-Other</c:v>
                </c:pt>
                <c:pt idx="138">
                  <c:v>31-Other</c:v>
                </c:pt>
                <c:pt idx="139">
                  <c:v>31-Other</c:v>
                </c:pt>
                <c:pt idx="140">
                  <c:v>31-Other</c:v>
                </c:pt>
                <c:pt idx="141">
                  <c:v>31-Other</c:v>
                </c:pt>
                <c:pt idx="142">
                  <c:v>31-Other</c:v>
                </c:pt>
                <c:pt idx="143">
                  <c:v>31-Other</c:v>
                </c:pt>
                <c:pt idx="144">
                  <c:v>34-Other</c:v>
                </c:pt>
                <c:pt idx="145">
                  <c:v>34-Other</c:v>
                </c:pt>
                <c:pt idx="146">
                  <c:v>34-Other</c:v>
                </c:pt>
                <c:pt idx="147">
                  <c:v>34-Other</c:v>
                </c:pt>
                <c:pt idx="148">
                  <c:v>34-Other</c:v>
                </c:pt>
                <c:pt idx="149">
                  <c:v>34-Other</c:v>
                </c:pt>
                <c:pt idx="150">
                  <c:v>34-Other</c:v>
                </c:pt>
                <c:pt idx="151">
                  <c:v>34-Other</c:v>
                </c:pt>
                <c:pt idx="152">
                  <c:v>34-Other</c:v>
                </c:pt>
                <c:pt idx="153">
                  <c:v>36-Other</c:v>
                </c:pt>
                <c:pt idx="154">
                  <c:v>36-Other</c:v>
                </c:pt>
                <c:pt idx="155">
                  <c:v>36-Other</c:v>
                </c:pt>
                <c:pt idx="156">
                  <c:v>36-Other</c:v>
                </c:pt>
                <c:pt idx="157">
                  <c:v>36-Other</c:v>
                </c:pt>
                <c:pt idx="158">
                  <c:v>36-Other</c:v>
                </c:pt>
                <c:pt idx="159">
                  <c:v>36-Other</c:v>
                </c:pt>
                <c:pt idx="160">
                  <c:v>36-Other</c:v>
                </c:pt>
                <c:pt idx="161">
                  <c:v>36-Other</c:v>
                </c:pt>
                <c:pt idx="162">
                  <c:v>41-USGS</c:v>
                </c:pt>
                <c:pt idx="163">
                  <c:v>41-USGS</c:v>
                </c:pt>
                <c:pt idx="164">
                  <c:v>41-USGS</c:v>
                </c:pt>
                <c:pt idx="165">
                  <c:v>41-USGS</c:v>
                </c:pt>
                <c:pt idx="166">
                  <c:v>41-USGS</c:v>
                </c:pt>
                <c:pt idx="167">
                  <c:v>41-USGS</c:v>
                </c:pt>
                <c:pt idx="168">
                  <c:v>41-USGS</c:v>
                </c:pt>
                <c:pt idx="169">
                  <c:v>41-USGS</c:v>
                </c:pt>
                <c:pt idx="170">
                  <c:v>41-USGS</c:v>
                </c:pt>
              </c:strCache>
            </c:strRef>
          </c:cat>
          <c:val>
            <c:numRef>
              <c:f>Results!$AO$4:$AO$174</c:f>
              <c:numCache>
                <c:formatCode>0.00</c:formatCode>
                <c:ptCount val="171"/>
                <c:pt idx="0">
                  <c:v>4.0652113180589664</c:v>
                </c:pt>
                <c:pt idx="1">
                  <c:v>4.0652113180589664</c:v>
                </c:pt>
                <c:pt idx="2">
                  <c:v>4.0652113180589664</c:v>
                </c:pt>
                <c:pt idx="3">
                  <c:v>4.0652113180589664</c:v>
                </c:pt>
                <c:pt idx="4">
                  <c:v>4.0652113180589664</c:v>
                </c:pt>
                <c:pt idx="5">
                  <c:v>4.0652113180589664</c:v>
                </c:pt>
                <c:pt idx="6">
                  <c:v>4.0652113180589664</c:v>
                </c:pt>
                <c:pt idx="7">
                  <c:v>4.0652113180589664</c:v>
                </c:pt>
                <c:pt idx="8">
                  <c:v>4.0652113180589664</c:v>
                </c:pt>
                <c:pt idx="9">
                  <c:v>4.0652113180589664</c:v>
                </c:pt>
                <c:pt idx="10">
                  <c:v>4.0652113180589664</c:v>
                </c:pt>
                <c:pt idx="11">
                  <c:v>4.0652113180589664</c:v>
                </c:pt>
                <c:pt idx="12">
                  <c:v>4.0652113180589664</c:v>
                </c:pt>
                <c:pt idx="13">
                  <c:v>4.0652113180589664</c:v>
                </c:pt>
                <c:pt idx="14">
                  <c:v>4.0652113180589664</c:v>
                </c:pt>
                <c:pt idx="15">
                  <c:v>4.0652113180589664</c:v>
                </c:pt>
                <c:pt idx="16">
                  <c:v>4.0652113180589664</c:v>
                </c:pt>
                <c:pt idx="17">
                  <c:v>4.0652113180589664</c:v>
                </c:pt>
                <c:pt idx="18">
                  <c:v>4.0652113180589664</c:v>
                </c:pt>
                <c:pt idx="19">
                  <c:v>4.0652113180589664</c:v>
                </c:pt>
                <c:pt idx="20">
                  <c:v>4.0652113180589664</c:v>
                </c:pt>
                <c:pt idx="21">
                  <c:v>4.0652113180589664</c:v>
                </c:pt>
                <c:pt idx="22">
                  <c:v>4.0652113180589664</c:v>
                </c:pt>
                <c:pt idx="23">
                  <c:v>4.0652113180589664</c:v>
                </c:pt>
                <c:pt idx="24">
                  <c:v>4.0652113180589664</c:v>
                </c:pt>
                <c:pt idx="25">
                  <c:v>4.0652113180589664</c:v>
                </c:pt>
                <c:pt idx="26">
                  <c:v>4.0652113180589664</c:v>
                </c:pt>
                <c:pt idx="27">
                  <c:v>4.0652113180589664</c:v>
                </c:pt>
                <c:pt idx="28">
                  <c:v>4.0652113180589664</c:v>
                </c:pt>
                <c:pt idx="29">
                  <c:v>4.0652113180589664</c:v>
                </c:pt>
                <c:pt idx="30">
                  <c:v>4.0652113180589664</c:v>
                </c:pt>
                <c:pt idx="31">
                  <c:v>4.0652113180589664</c:v>
                </c:pt>
                <c:pt idx="32">
                  <c:v>4.0652113180589664</c:v>
                </c:pt>
                <c:pt idx="33">
                  <c:v>4.0652113180589664</c:v>
                </c:pt>
                <c:pt idx="34">
                  <c:v>4.0652113180589664</c:v>
                </c:pt>
                <c:pt idx="35">
                  <c:v>4.0652113180589664</c:v>
                </c:pt>
                <c:pt idx="36">
                  <c:v>4.0652113180589664</c:v>
                </c:pt>
                <c:pt idx="37">
                  <c:v>4.0652113180589664</c:v>
                </c:pt>
                <c:pt idx="38">
                  <c:v>4.0652113180589664</c:v>
                </c:pt>
                <c:pt idx="39">
                  <c:v>4.0652113180589664</c:v>
                </c:pt>
                <c:pt idx="40">
                  <c:v>4.0652113180589664</c:v>
                </c:pt>
                <c:pt idx="41">
                  <c:v>4.0652113180589664</c:v>
                </c:pt>
                <c:pt idx="42">
                  <c:v>4.0652113180589664</c:v>
                </c:pt>
                <c:pt idx="43">
                  <c:v>4.0652113180589664</c:v>
                </c:pt>
                <c:pt idx="44">
                  <c:v>4.0652113180589664</c:v>
                </c:pt>
                <c:pt idx="45">
                  <c:v>4.0652113180589664</c:v>
                </c:pt>
                <c:pt idx="46">
                  <c:v>4.0652113180589664</c:v>
                </c:pt>
                <c:pt idx="47">
                  <c:v>4.0652113180589664</c:v>
                </c:pt>
                <c:pt idx="48">
                  <c:v>4.0652113180589664</c:v>
                </c:pt>
                <c:pt idx="49">
                  <c:v>4.0652113180589664</c:v>
                </c:pt>
                <c:pt idx="50">
                  <c:v>4.0652113180589664</c:v>
                </c:pt>
                <c:pt idx="51">
                  <c:v>4.0652113180589664</c:v>
                </c:pt>
                <c:pt idx="52">
                  <c:v>4.0652113180589664</c:v>
                </c:pt>
                <c:pt idx="53">
                  <c:v>4.0652113180589664</c:v>
                </c:pt>
                <c:pt idx="54">
                  <c:v>4.0652113180589664</c:v>
                </c:pt>
                <c:pt idx="55">
                  <c:v>4.0652113180589664</c:v>
                </c:pt>
                <c:pt idx="56">
                  <c:v>4.0652113180589664</c:v>
                </c:pt>
                <c:pt idx="57">
                  <c:v>4.0652113180589664</c:v>
                </c:pt>
                <c:pt idx="58">
                  <c:v>4.0652113180589664</c:v>
                </c:pt>
                <c:pt idx="59">
                  <c:v>4.0652113180589664</c:v>
                </c:pt>
                <c:pt idx="60">
                  <c:v>4.0652113180589664</c:v>
                </c:pt>
                <c:pt idx="61">
                  <c:v>4.0652113180589664</c:v>
                </c:pt>
                <c:pt idx="62">
                  <c:v>4.0652113180589664</c:v>
                </c:pt>
                <c:pt idx="63">
                  <c:v>4.0652113180589664</c:v>
                </c:pt>
                <c:pt idx="64">
                  <c:v>4.0652113180589664</c:v>
                </c:pt>
                <c:pt idx="65">
                  <c:v>4.0652113180589664</c:v>
                </c:pt>
                <c:pt idx="66">
                  <c:v>4.0652113180589664</c:v>
                </c:pt>
                <c:pt idx="67">
                  <c:v>4.0652113180589664</c:v>
                </c:pt>
                <c:pt idx="68">
                  <c:v>4.0652113180589664</c:v>
                </c:pt>
                <c:pt idx="69">
                  <c:v>4.0652113180589664</c:v>
                </c:pt>
                <c:pt idx="70">
                  <c:v>4.0652113180589664</c:v>
                </c:pt>
                <c:pt idx="71">
                  <c:v>4.0652113180589664</c:v>
                </c:pt>
                <c:pt idx="72">
                  <c:v>4.0652113180589664</c:v>
                </c:pt>
                <c:pt idx="73">
                  <c:v>4.0652113180589664</c:v>
                </c:pt>
                <c:pt idx="74">
                  <c:v>4.0652113180589664</c:v>
                </c:pt>
                <c:pt idx="75">
                  <c:v>4.0652113180589664</c:v>
                </c:pt>
                <c:pt idx="76">
                  <c:v>4.0652113180589664</c:v>
                </c:pt>
                <c:pt idx="77">
                  <c:v>4.0652113180589664</c:v>
                </c:pt>
                <c:pt idx="78">
                  <c:v>4.0652113180589664</c:v>
                </c:pt>
                <c:pt idx="79">
                  <c:v>4.0652113180589664</c:v>
                </c:pt>
                <c:pt idx="80">
                  <c:v>4.0652113180589664</c:v>
                </c:pt>
                <c:pt idx="81">
                  <c:v>4.0652113180589664</c:v>
                </c:pt>
                <c:pt idx="82">
                  <c:v>4.0652113180589664</c:v>
                </c:pt>
                <c:pt idx="83">
                  <c:v>4.0652113180589664</c:v>
                </c:pt>
                <c:pt idx="84">
                  <c:v>4.0652113180589664</c:v>
                </c:pt>
                <c:pt idx="85">
                  <c:v>4.0652113180589664</c:v>
                </c:pt>
                <c:pt idx="86">
                  <c:v>4.0652113180589664</c:v>
                </c:pt>
                <c:pt idx="87">
                  <c:v>4.0652113180589664</c:v>
                </c:pt>
                <c:pt idx="88">
                  <c:v>4.0652113180589664</c:v>
                </c:pt>
                <c:pt idx="89">
                  <c:v>4.0652113180589664</c:v>
                </c:pt>
                <c:pt idx="90">
                  <c:v>4.0652113180589664</c:v>
                </c:pt>
                <c:pt idx="91">
                  <c:v>4.0652113180589664</c:v>
                </c:pt>
                <c:pt idx="92">
                  <c:v>4.0652113180589664</c:v>
                </c:pt>
                <c:pt idx="93">
                  <c:v>4.0652113180589664</c:v>
                </c:pt>
                <c:pt idx="94">
                  <c:v>4.0652113180589664</c:v>
                </c:pt>
                <c:pt idx="95">
                  <c:v>4.0652113180589664</c:v>
                </c:pt>
                <c:pt idx="96">
                  <c:v>4.0652113180589664</c:v>
                </c:pt>
                <c:pt idx="97">
                  <c:v>4.0652113180589664</c:v>
                </c:pt>
                <c:pt idx="98">
                  <c:v>4.0652113180589664</c:v>
                </c:pt>
                <c:pt idx="99">
                  <c:v>4.0652113180589664</c:v>
                </c:pt>
                <c:pt idx="100">
                  <c:v>4.0652113180589664</c:v>
                </c:pt>
                <c:pt idx="101">
                  <c:v>4.0652113180589664</c:v>
                </c:pt>
                <c:pt idx="102">
                  <c:v>4.0652113180589664</c:v>
                </c:pt>
                <c:pt idx="103">
                  <c:v>4.0652113180589664</c:v>
                </c:pt>
                <c:pt idx="104">
                  <c:v>4.0652113180589664</c:v>
                </c:pt>
                <c:pt idx="105">
                  <c:v>4.0652113180589664</c:v>
                </c:pt>
                <c:pt idx="106">
                  <c:v>4.0652113180589664</c:v>
                </c:pt>
                <c:pt idx="107">
                  <c:v>4.0652113180589664</c:v>
                </c:pt>
                <c:pt idx="108">
                  <c:v>4.0652113180589664</c:v>
                </c:pt>
                <c:pt idx="109">
                  <c:v>4.0652113180589664</c:v>
                </c:pt>
                <c:pt idx="110">
                  <c:v>4.0652113180589664</c:v>
                </c:pt>
                <c:pt idx="111">
                  <c:v>4.0652113180589664</c:v>
                </c:pt>
                <c:pt idx="112">
                  <c:v>4.0652113180589664</c:v>
                </c:pt>
                <c:pt idx="113">
                  <c:v>4.0652113180589664</c:v>
                </c:pt>
                <c:pt idx="114">
                  <c:v>4.0652113180589664</c:v>
                </c:pt>
                <c:pt idx="115">
                  <c:v>4.0652113180589664</c:v>
                </c:pt>
                <c:pt idx="116">
                  <c:v>4.0652113180589664</c:v>
                </c:pt>
                <c:pt idx="117">
                  <c:v>4.0652113180589664</c:v>
                </c:pt>
                <c:pt idx="118">
                  <c:v>4.0652113180589664</c:v>
                </c:pt>
                <c:pt idx="119">
                  <c:v>4.0652113180589664</c:v>
                </c:pt>
                <c:pt idx="120">
                  <c:v>4.0652113180589664</c:v>
                </c:pt>
                <c:pt idx="121">
                  <c:v>4.0652113180589664</c:v>
                </c:pt>
                <c:pt idx="122">
                  <c:v>4.0652113180589664</c:v>
                </c:pt>
                <c:pt idx="123">
                  <c:v>4.0652113180589664</c:v>
                </c:pt>
                <c:pt idx="124">
                  <c:v>4.0652113180589664</c:v>
                </c:pt>
                <c:pt idx="125">
                  <c:v>4.0652113180589664</c:v>
                </c:pt>
                <c:pt idx="126">
                  <c:v>4.0652113180589664</c:v>
                </c:pt>
                <c:pt idx="127">
                  <c:v>4.0652113180589664</c:v>
                </c:pt>
                <c:pt idx="128">
                  <c:v>4.0652113180589664</c:v>
                </c:pt>
                <c:pt idx="129">
                  <c:v>4.0652113180589664</c:v>
                </c:pt>
                <c:pt idx="130">
                  <c:v>4.0652113180589664</c:v>
                </c:pt>
                <c:pt idx="131">
                  <c:v>4.0652113180589664</c:v>
                </c:pt>
                <c:pt idx="132">
                  <c:v>4.0652113180589664</c:v>
                </c:pt>
                <c:pt idx="133">
                  <c:v>4.0652113180589664</c:v>
                </c:pt>
                <c:pt idx="134">
                  <c:v>4.0652113180589664</c:v>
                </c:pt>
                <c:pt idx="135">
                  <c:v>4.0652113180589664</c:v>
                </c:pt>
                <c:pt idx="136">
                  <c:v>4.0652113180589664</c:v>
                </c:pt>
                <c:pt idx="137">
                  <c:v>4.0652113180589664</c:v>
                </c:pt>
                <c:pt idx="138">
                  <c:v>4.0652113180589664</c:v>
                </c:pt>
                <c:pt idx="139">
                  <c:v>4.0652113180589664</c:v>
                </c:pt>
                <c:pt idx="140">
                  <c:v>4.0652113180589664</c:v>
                </c:pt>
                <c:pt idx="141">
                  <c:v>4.0652113180589664</c:v>
                </c:pt>
                <c:pt idx="142">
                  <c:v>4.0652113180589664</c:v>
                </c:pt>
                <c:pt idx="143">
                  <c:v>4.0652113180589664</c:v>
                </c:pt>
                <c:pt idx="144">
                  <c:v>4.0652113180589664</c:v>
                </c:pt>
                <c:pt idx="145">
                  <c:v>4.0652113180589664</c:v>
                </c:pt>
                <c:pt idx="146">
                  <c:v>4.0652113180589664</c:v>
                </c:pt>
                <c:pt idx="147">
                  <c:v>4.0652113180589664</c:v>
                </c:pt>
                <c:pt idx="148">
                  <c:v>4.0652113180589664</c:v>
                </c:pt>
                <c:pt idx="149">
                  <c:v>4.0652113180589664</c:v>
                </c:pt>
                <c:pt idx="150">
                  <c:v>4.0652113180589664</c:v>
                </c:pt>
                <c:pt idx="151">
                  <c:v>4.0652113180589664</c:v>
                </c:pt>
                <c:pt idx="152">
                  <c:v>4.0652113180589664</c:v>
                </c:pt>
                <c:pt idx="153">
                  <c:v>4.0652113180589664</c:v>
                </c:pt>
                <c:pt idx="154">
                  <c:v>4.0652113180589664</c:v>
                </c:pt>
                <c:pt idx="155">
                  <c:v>4.0652113180589664</c:v>
                </c:pt>
                <c:pt idx="156">
                  <c:v>4.0652113180589664</c:v>
                </c:pt>
                <c:pt idx="157">
                  <c:v>4.0652113180589664</c:v>
                </c:pt>
                <c:pt idx="158">
                  <c:v>4.0652113180589664</c:v>
                </c:pt>
                <c:pt idx="159">
                  <c:v>4.0652113180589664</c:v>
                </c:pt>
                <c:pt idx="160">
                  <c:v>4.0652113180589664</c:v>
                </c:pt>
                <c:pt idx="161">
                  <c:v>4.0652113180589664</c:v>
                </c:pt>
                <c:pt idx="162">
                  <c:v>4.0652113180589664</c:v>
                </c:pt>
                <c:pt idx="163">
                  <c:v>4.0652113180589664</c:v>
                </c:pt>
                <c:pt idx="164">
                  <c:v>4.0652113180589664</c:v>
                </c:pt>
                <c:pt idx="165">
                  <c:v>4.0652113180589664</c:v>
                </c:pt>
                <c:pt idx="166">
                  <c:v>4.0652113180589664</c:v>
                </c:pt>
                <c:pt idx="167">
                  <c:v>4.0652113180589664</c:v>
                </c:pt>
                <c:pt idx="168">
                  <c:v>4.0652113180589664</c:v>
                </c:pt>
                <c:pt idx="169">
                  <c:v>4.0652113180589664</c:v>
                </c:pt>
                <c:pt idx="170">
                  <c:v>4.0652113180589664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2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Difference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2, 2020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D</a:t>
            </a:r>
            <a:r>
              <a:rPr lang="en-US" b="1"/>
              <a:t>ifference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Results!$J$4:$J$165</c:f>
              <c:numCache>
                <c:formatCode>0.0</c:formatCode>
                <c:ptCount val="162"/>
                <c:pt idx="0">
                  <c:v>96.030752622702167</c:v>
                </c:pt>
                <c:pt idx="1">
                  <c:v>150.15948399202847</c:v>
                </c:pt>
                <c:pt idx="2">
                  <c:v>296.57416472647071</c:v>
                </c:pt>
                <c:pt idx="3">
                  <c:v>675.05496954733826</c:v>
                </c:pt>
                <c:pt idx="4">
                  <c:v>1398.0909630870194</c:v>
                </c:pt>
                <c:pt idx="5">
                  <c:v>2018.829076735648</c:v>
                </c:pt>
                <c:pt idx="6">
                  <c:v>4250.7386872178513</c:v>
                </c:pt>
                <c:pt idx="7">
                  <c:v>5552.6714206662336</c:v>
                </c:pt>
                <c:pt idx="8">
                  <c:v>7273.9135221384304</c:v>
                </c:pt>
                <c:pt idx="9">
                  <c:v>98.909648694148075</c:v>
                </c:pt>
                <c:pt idx="10">
                  <c:v>147.91353145392333</c:v>
                </c:pt>
                <c:pt idx="11">
                  <c:v>298.06558970438118</c:v>
                </c:pt>
                <c:pt idx="12">
                  <c:v>674.62388382800691</c:v>
                </c:pt>
                <c:pt idx="13">
                  <c:v>1393.395312425451</c:v>
                </c:pt>
                <c:pt idx="14">
                  <c:v>2050.5415147905628</c:v>
                </c:pt>
                <c:pt idx="15">
                  <c:v>4253.3275948223818</c:v>
                </c:pt>
                <c:pt idx="16">
                  <c:v>5577.0509500251001</c:v>
                </c:pt>
                <c:pt idx="17">
                  <c:v>7247.8770058290493</c:v>
                </c:pt>
                <c:pt idx="18">
                  <c:v>94.572972897125197</c:v>
                </c:pt>
                <c:pt idx="19">
                  <c:v>149.52152823315393</c:v>
                </c:pt>
                <c:pt idx="20">
                  <c:v>297.48525824605497</c:v>
                </c:pt>
                <c:pt idx="21">
                  <c:v>680.64546986491086</c:v>
                </c:pt>
                <c:pt idx="22">
                  <c:v>1403.1878123644112</c:v>
                </c:pt>
                <c:pt idx="23">
                  <c:v>2107.6964571285148</c:v>
                </c:pt>
                <c:pt idx="24">
                  <c:v>4252.332004842684</c:v>
                </c:pt>
                <c:pt idx="25">
                  <c:v>5556.2168636683891</c:v>
                </c:pt>
                <c:pt idx="26">
                  <c:v>7249.9513252753122</c:v>
                </c:pt>
                <c:pt idx="27">
                  <c:v>96.743986126896019</c:v>
                </c:pt>
                <c:pt idx="28">
                  <c:v>139.93631539154299</c:v>
                </c:pt>
                <c:pt idx="29">
                  <c:v>298.5596196332595</c:v>
                </c:pt>
                <c:pt idx="30">
                  <c:v>679.62556751631303</c:v>
                </c:pt>
                <c:pt idx="31">
                  <c:v>1400.9978081965412</c:v>
                </c:pt>
                <c:pt idx="32">
                  <c:v>1992.2024959842543</c:v>
                </c:pt>
                <c:pt idx="33">
                  <c:v>4229.2731395115034</c:v>
                </c:pt>
                <c:pt idx="34">
                  <c:v>5597.6393405070703</c:v>
                </c:pt>
                <c:pt idx="35">
                  <c:v>7264.9360206979791</c:v>
                </c:pt>
                <c:pt idx="36">
                  <c:v>91.219130903889564</c:v>
                </c:pt>
                <c:pt idx="37">
                  <c:v>150.60709521329971</c:v>
                </c:pt>
                <c:pt idx="38">
                  <c:v>296.30130184611846</c:v>
                </c:pt>
                <c:pt idx="39">
                  <c:v>679.9927363860005</c:v>
                </c:pt>
                <c:pt idx="40">
                  <c:v>1399.5652659745965</c:v>
                </c:pt>
                <c:pt idx="41">
                  <c:v>2027.785803761182</c:v>
                </c:pt>
                <c:pt idx="42">
                  <c:v>4273.8677238026621</c:v>
                </c:pt>
                <c:pt idx="43">
                  <c:v>5573.3453430317377</c:v>
                </c:pt>
                <c:pt idx="44">
                  <c:v>7258.8816405770058</c:v>
                </c:pt>
                <c:pt idx="45">
                  <c:v>106.59925345290034</c:v>
                </c:pt>
                <c:pt idx="46">
                  <c:v>156.6148229862589</c:v>
                </c:pt>
                <c:pt idx="47">
                  <c:v>293.31525403238055</c:v>
                </c:pt>
                <c:pt idx="48">
                  <c:v>669.92816861459801</c:v>
                </c:pt>
                <c:pt idx="49">
                  <c:v>1393.0840863815556</c:v>
                </c:pt>
                <c:pt idx="50">
                  <c:v>2015.6756247348314</c:v>
                </c:pt>
                <c:pt idx="51">
                  <c:v>4309.1042289704155</c:v>
                </c:pt>
                <c:pt idx="52">
                  <c:v>5586.9831790845392</c:v>
                </c:pt>
                <c:pt idx="53">
                  <c:v>7283.3789528628076</c:v>
                </c:pt>
                <c:pt idx="54">
                  <c:v>101.65969608518867</c:v>
                </c:pt>
                <c:pt idx="55">
                  <c:v>151.10943255598309</c:v>
                </c:pt>
                <c:pt idx="56">
                  <c:v>289.21948471941124</c:v>
                </c:pt>
                <c:pt idx="57">
                  <c:v>682.01617228037503</c:v>
                </c:pt>
                <c:pt idx="58">
                  <c:v>1435.0536944083963</c:v>
                </c:pt>
                <c:pt idx="59">
                  <c:v>2027.3270583929343</c:v>
                </c:pt>
                <c:pt idx="60">
                  <c:v>4306.261251427527</c:v>
                </c:pt>
                <c:pt idx="61">
                  <c:v>5600.0674786510617</c:v>
                </c:pt>
                <c:pt idx="62">
                  <c:v>7290.6081452036842</c:v>
                </c:pt>
                <c:pt idx="63">
                  <c:v>94.104753524655081</c:v>
                </c:pt>
                <c:pt idx="64">
                  <c:v>147.66458172177414</c:v>
                </c:pt>
                <c:pt idx="65">
                  <c:v>288.35415410761749</c:v>
                </c:pt>
                <c:pt idx="66">
                  <c:v>672.1631717296151</c:v>
                </c:pt>
                <c:pt idx="67">
                  <c:v>1402.4304935728535</c:v>
                </c:pt>
                <c:pt idx="68">
                  <c:v>2016.140725502295</c:v>
                </c:pt>
                <c:pt idx="69">
                  <c:v>4333.0393440699127</c:v>
                </c:pt>
                <c:pt idx="70">
                  <c:v>5540.7395505476015</c:v>
                </c:pt>
                <c:pt idx="71">
                  <c:v>7244.7887841214679</c:v>
                </c:pt>
                <c:pt idx="72">
                  <c:v>109.20796112501274</c:v>
                </c:pt>
                <c:pt idx="73">
                  <c:v>145.74411380402449</c:v>
                </c:pt>
                <c:pt idx="74">
                  <c:v>289.63182701816788</c:v>
                </c:pt>
                <c:pt idx="75">
                  <c:v>674.99852006678736</c:v>
                </c:pt>
                <c:pt idx="76">
                  <c:v>1399.2958416624458</c:v>
                </c:pt>
                <c:pt idx="77">
                  <c:v>2017.4864231264455</c:v>
                </c:pt>
                <c:pt idx="78">
                  <c:v>4288.928215536228</c:v>
                </c:pt>
                <c:pt idx="79">
                  <c:v>5629.637138625676</c:v>
                </c:pt>
                <c:pt idx="80">
                  <c:v>7313.7937152336981</c:v>
                </c:pt>
                <c:pt idx="81">
                  <c:v>93.657673994377745</c:v>
                </c:pt>
                <c:pt idx="82">
                  <c:v>155.13344514223482</c:v>
                </c:pt>
                <c:pt idx="83">
                  <c:v>293.94777180676732</c:v>
                </c:pt>
                <c:pt idx="84">
                  <c:v>685.93694348309987</c:v>
                </c:pt>
                <c:pt idx="85">
                  <c:v>1402.8764523643797</c:v>
                </c:pt>
                <c:pt idx="86">
                  <c:v>2021.7167126347549</c:v>
                </c:pt>
                <c:pt idx="87">
                  <c:v>4303.0626148085767</c:v>
                </c:pt>
                <c:pt idx="88">
                  <c:v>5581.9997117634648</c:v>
                </c:pt>
                <c:pt idx="89">
                  <c:v>7311.88731815954</c:v>
                </c:pt>
                <c:pt idx="90">
                  <c:v>94.956462692954247</c:v>
                </c:pt>
                <c:pt idx="91">
                  <c:v>149.35437483215685</c:v>
                </c:pt>
                <c:pt idx="92">
                  <c:v>315.82806006501335</c:v>
                </c:pt>
                <c:pt idx="93">
                  <c:v>680.27015603289078</c:v>
                </c:pt>
                <c:pt idx="94">
                  <c:v>1478.6988429791804</c:v>
                </c:pt>
                <c:pt idx="95">
                  <c:v>2012.3440025845052</c:v>
                </c:pt>
                <c:pt idx="96">
                  <c:v>4328.0536157999431</c:v>
                </c:pt>
                <c:pt idx="97">
                  <c:v>5543.9153083945748</c:v>
                </c:pt>
                <c:pt idx="98">
                  <c:v>7285.7800162029944</c:v>
                </c:pt>
                <c:pt idx="99">
                  <c:v>104.91756751835825</c:v>
                </c:pt>
                <c:pt idx="100">
                  <c:v>156.00711822213813</c:v>
                </c:pt>
                <c:pt idx="101">
                  <c:v>297.15318202106556</c:v>
                </c:pt>
                <c:pt idx="102">
                  <c:v>683.77312518752785</c:v>
                </c:pt>
                <c:pt idx="103">
                  <c:v>1391.7044380991974</c:v>
                </c:pt>
                <c:pt idx="104">
                  <c:v>2008.5260306683801</c:v>
                </c:pt>
                <c:pt idx="105">
                  <c:v>4228.3293586490609</c:v>
                </c:pt>
                <c:pt idx="106">
                  <c:v>5620.9819310978392</c:v>
                </c:pt>
                <c:pt idx="107">
                  <c:v>7277.2840674129138</c:v>
                </c:pt>
                <c:pt idx="108">
                  <c:v>94.711861362097537</c:v>
                </c:pt>
                <c:pt idx="109">
                  <c:v>150.08101711091732</c:v>
                </c:pt>
                <c:pt idx="110">
                  <c:v>290.80744657857781</c:v>
                </c:pt>
                <c:pt idx="111">
                  <c:v>681.17309745960335</c:v>
                </c:pt>
                <c:pt idx="112">
                  <c:v>1391.5682442266852</c:v>
                </c:pt>
                <c:pt idx="113">
                  <c:v>2006.9600745885357</c:v>
                </c:pt>
                <c:pt idx="114">
                  <c:v>4304.7483979989911</c:v>
                </c:pt>
                <c:pt idx="115">
                  <c:v>5568.2489674975668</c:v>
                </c:pt>
                <c:pt idx="116">
                  <c:v>7230.9450124626628</c:v>
                </c:pt>
                <c:pt idx="117">
                  <c:v>91.38142776096683</c:v>
                </c:pt>
                <c:pt idx="118">
                  <c:v>140.03007277157968</c:v>
                </c:pt>
                <c:pt idx="119">
                  <c:v>308.43911024583849</c:v>
                </c:pt>
                <c:pt idx="120">
                  <c:v>667.2411713498567</c:v>
                </c:pt>
                <c:pt idx="121">
                  <c:v>1415.7940153000745</c:v>
                </c:pt>
                <c:pt idx="122">
                  <c:v>2002.4936101240569</c:v>
                </c:pt>
                <c:pt idx="123">
                  <c:v>4237.4228091605155</c:v>
                </c:pt>
                <c:pt idx="124">
                  <c:v>5622.4601770322179</c:v>
                </c:pt>
                <c:pt idx="125">
                  <c:v>7228.6627859582586</c:v>
                </c:pt>
                <c:pt idx="126">
                  <c:v>91.604866977971582</c:v>
                </c:pt>
                <c:pt idx="127">
                  <c:v>145.26453398472657</c:v>
                </c:pt>
                <c:pt idx="128">
                  <c:v>293.80373566238148</c:v>
                </c:pt>
                <c:pt idx="129">
                  <c:v>653.97484679050478</c:v>
                </c:pt>
                <c:pt idx="130">
                  <c:v>1395.0960548546111</c:v>
                </c:pt>
                <c:pt idx="131">
                  <c:v>2013.453582872598</c:v>
                </c:pt>
                <c:pt idx="132">
                  <c:v>4257.6952190098336</c:v>
                </c:pt>
                <c:pt idx="133">
                  <c:v>5624.8821535686138</c:v>
                </c:pt>
                <c:pt idx="134">
                  <c:v>7256.1143826912648</c:v>
                </c:pt>
                <c:pt idx="135">
                  <c:v>93.517749154495377</c:v>
                </c:pt>
                <c:pt idx="136">
                  <c:v>149.09743382360682</c:v>
                </c:pt>
                <c:pt idx="137">
                  <c:v>296.69909518621006</c:v>
                </c:pt>
                <c:pt idx="138">
                  <c:v>672.15618108098113</c:v>
                </c:pt>
                <c:pt idx="139">
                  <c:v>1405.0184502357733</c:v>
                </c:pt>
                <c:pt idx="140">
                  <c:v>2031.7559221331617</c:v>
                </c:pt>
                <c:pt idx="141">
                  <c:v>4253.3346694913425</c:v>
                </c:pt>
                <c:pt idx="142">
                  <c:v>5611.2730015989764</c:v>
                </c:pt>
                <c:pt idx="143">
                  <c:v>7418.5361729354108</c:v>
                </c:pt>
                <c:pt idx="144">
                  <c:v>88.963353952950627</c:v>
                </c:pt>
                <c:pt idx="145">
                  <c:v>150.14808370948984</c:v>
                </c:pt>
                <c:pt idx="146">
                  <c:v>295.11787609636667</c:v>
                </c:pt>
                <c:pt idx="147">
                  <c:v>683.65402947690836</c:v>
                </c:pt>
                <c:pt idx="148">
                  <c:v>1404.3987219391727</c:v>
                </c:pt>
                <c:pt idx="149">
                  <c:v>2037.8581377720382</c:v>
                </c:pt>
                <c:pt idx="150">
                  <c:v>4235.8360706121775</c:v>
                </c:pt>
                <c:pt idx="151">
                  <c:v>5616.1469061002954</c:v>
                </c:pt>
                <c:pt idx="152">
                  <c:v>7237.5278998036329</c:v>
                </c:pt>
                <c:pt idx="153">
                  <c:v>92.862511730511784</c:v>
                </c:pt>
                <c:pt idx="154">
                  <c:v>156.99208825358713</c:v>
                </c:pt>
                <c:pt idx="155">
                  <c:v>297.81807750863203</c:v>
                </c:pt>
                <c:pt idx="156">
                  <c:v>682.37200756720461</c:v>
                </c:pt>
                <c:pt idx="157">
                  <c:v>1404.9324176675634</c:v>
                </c:pt>
                <c:pt idx="158">
                  <c:v>2019.265397212303</c:v>
                </c:pt>
                <c:pt idx="159">
                  <c:v>4305.3267714940239</c:v>
                </c:pt>
                <c:pt idx="160">
                  <c:v>5573.0008865201498</c:v>
                </c:pt>
                <c:pt idx="161">
                  <c:v>7236.5407762244095</c:v>
                </c:pt>
              </c:numCache>
            </c:numRef>
          </c:xVal>
          <c:yVal>
            <c:numRef>
              <c:f>Results!$T$4:$T$165</c:f>
              <c:numCache>
                <c:formatCode>0.00</c:formatCode>
                <c:ptCount val="162"/>
                <c:pt idx="0">
                  <c:v>-1.073356809721068</c:v>
                </c:pt>
                <c:pt idx="1">
                  <c:v>-0.77216833809180085</c:v>
                </c:pt>
                <c:pt idx="2">
                  <c:v>-1.5423341850054431</c:v>
                </c:pt>
                <c:pt idx="3">
                  <c:v>-1.7857759873128234</c:v>
                </c:pt>
                <c:pt idx="4">
                  <c:v>-1.1509239035126995</c:v>
                </c:pt>
                <c:pt idx="5">
                  <c:v>-0.23920186167797572</c:v>
                </c:pt>
                <c:pt idx="6">
                  <c:v>-1.3112706124575442</c:v>
                </c:pt>
                <c:pt idx="7">
                  <c:v>-1.6509426494253916</c:v>
                </c:pt>
                <c:pt idx="8">
                  <c:v>-1.7447763401663257</c:v>
                </c:pt>
                <c:pt idx="9">
                  <c:v>-2.9417238182145344</c:v>
                </c:pt>
                <c:pt idx="10">
                  <c:v>-2.6458238238618716</c:v>
                </c:pt>
                <c:pt idx="11">
                  <c:v>-2.7059781413817552</c:v>
                </c:pt>
                <c:pt idx="12">
                  <c:v>-1.7230169442044807</c:v>
                </c:pt>
                <c:pt idx="13">
                  <c:v>-0.45897329841872836</c:v>
                </c:pt>
                <c:pt idx="14">
                  <c:v>-1.0505280988062808</c:v>
                </c:pt>
                <c:pt idx="15">
                  <c:v>-5.1331008476317264</c:v>
                </c:pt>
                <c:pt idx="16">
                  <c:v>-5.4876843114320595</c:v>
                </c:pt>
                <c:pt idx="17">
                  <c:v>-2.3300203037831797</c:v>
                </c:pt>
                <c:pt idx="18">
                  <c:v>-1.6632372325191145</c:v>
                </c:pt>
                <c:pt idx="19">
                  <c:v>-1.0175981018474878</c:v>
                </c:pt>
                <c:pt idx="20">
                  <c:v>-2.1800267631046455</c:v>
                </c:pt>
                <c:pt idx="21">
                  <c:v>-2.5924612219064644</c:v>
                </c:pt>
                <c:pt idx="22">
                  <c:v>-1.8663084252623334</c:v>
                </c:pt>
                <c:pt idx="23">
                  <c:v>-3.4965403523483376</c:v>
                </c:pt>
                <c:pt idx="24">
                  <c:v>40.628718387693993</c:v>
                </c:pt>
                <c:pt idx="25">
                  <c:v>-1.3177466874474919</c:v>
                </c:pt>
                <c:pt idx="26">
                  <c:v>-28.013309802437718</c:v>
                </c:pt>
                <c:pt idx="27">
                  <c:v>-25.576769283043721</c:v>
                </c:pt>
                <c:pt idx="28">
                  <c:v>-8.5298196955844361</c:v>
                </c:pt>
                <c:pt idx="29">
                  <c:v>-4.5416790287700923</c:v>
                </c:pt>
                <c:pt idx="30">
                  <c:v>-2.4462834111834622</c:v>
                </c:pt>
                <c:pt idx="31">
                  <c:v>-0.85637594337036027</c:v>
                </c:pt>
                <c:pt idx="32">
                  <c:v>-1.9677967507457685</c:v>
                </c:pt>
                <c:pt idx="33">
                  <c:v>2.6417508825500335</c:v>
                </c:pt>
                <c:pt idx="34">
                  <c:v>1.7571810813381119</c:v>
                </c:pt>
                <c:pt idx="35">
                  <c:v>0.63405898098460234</c:v>
                </c:pt>
                <c:pt idx="36">
                  <c:v>3.9365307041719735</c:v>
                </c:pt>
                <c:pt idx="37">
                  <c:v>-4.3006574186471287</c:v>
                </c:pt>
                <c:pt idx="38">
                  <c:v>-1.9275318098617749</c:v>
                </c:pt>
                <c:pt idx="39">
                  <c:v>-2.0151298172429488</c:v>
                </c:pt>
                <c:pt idx="40">
                  <c:v>-1.6044457890257615</c:v>
                </c:pt>
                <c:pt idx="41">
                  <c:v>-0.50527051437967052</c:v>
                </c:pt>
                <c:pt idx="42">
                  <c:v>-0.10055818477317112</c:v>
                </c:pt>
                <c:pt idx="43">
                  <c:v>0.35355169571357908</c:v>
                </c:pt>
                <c:pt idx="44">
                  <c:v>-0.18076669694758282</c:v>
                </c:pt>
                <c:pt idx="45">
                  <c:v>-7.1288055091849074</c:v>
                </c:pt>
                <c:pt idx="46">
                  <c:v>-6.777661771638452</c:v>
                </c:pt>
                <c:pt idx="47">
                  <c:v>-3.1758505240754347</c:v>
                </c:pt>
                <c:pt idx="48">
                  <c:v>-2.2283237687212418</c:v>
                </c:pt>
                <c:pt idx="49">
                  <c:v>-4.8872919479253794</c:v>
                </c:pt>
                <c:pt idx="50">
                  <c:v>-3.3574660478287219</c:v>
                </c:pt>
                <c:pt idx="51">
                  <c:v>-0.14165888421487619</c:v>
                </c:pt>
                <c:pt idx="52">
                  <c:v>-0.39347136692366536</c:v>
                </c:pt>
                <c:pt idx="53">
                  <c:v>-0.74661710196245423</c:v>
                </c:pt>
                <c:pt idx="54">
                  <c:v>-5.5672958931983878</c:v>
                </c:pt>
                <c:pt idx="55">
                  <c:v>-6.0283679197909921</c:v>
                </c:pt>
                <c:pt idx="56">
                  <c:v>-8.3740847346118397</c:v>
                </c:pt>
                <c:pt idx="57">
                  <c:v>-4.9875902746762248</c:v>
                </c:pt>
                <c:pt idx="58">
                  <c:v>-2.860777584027665</c:v>
                </c:pt>
                <c:pt idx="59">
                  <c:v>-2.4824341087238611</c:v>
                </c:pt>
                <c:pt idx="60">
                  <c:v>-1.8870488036597608</c:v>
                </c:pt>
                <c:pt idx="61">
                  <c:v>-0.92976520103653615</c:v>
                </c:pt>
                <c:pt idx="62">
                  <c:v>-1.0782110852494331</c:v>
                </c:pt>
                <c:pt idx="63">
                  <c:v>-4.3618981729543034</c:v>
                </c:pt>
                <c:pt idx="64">
                  <c:v>-1.1272721612488659</c:v>
                </c:pt>
                <c:pt idx="65">
                  <c:v>0.91756815523283464</c:v>
                </c:pt>
                <c:pt idx="66">
                  <c:v>-2.850970201224249</c:v>
                </c:pt>
                <c:pt idx="67">
                  <c:v>-0.24461059486191825</c:v>
                </c:pt>
                <c:pt idx="68">
                  <c:v>-1.5445710266348955</c:v>
                </c:pt>
                <c:pt idx="69">
                  <c:v>-1.2702248860315128</c:v>
                </c:pt>
                <c:pt idx="70">
                  <c:v>-0.17578069603793162</c:v>
                </c:pt>
                <c:pt idx="71">
                  <c:v>-1.9571141181124403</c:v>
                </c:pt>
                <c:pt idx="72">
                  <c:v>-1.1061108664321317</c:v>
                </c:pt>
                <c:pt idx="73">
                  <c:v>-8.7441704995104814</c:v>
                </c:pt>
                <c:pt idx="74">
                  <c:v>-7.123466792506095</c:v>
                </c:pt>
                <c:pt idx="75">
                  <c:v>-9.0368376008812437</c:v>
                </c:pt>
                <c:pt idx="76">
                  <c:v>-2.37947120766745</c:v>
                </c:pt>
                <c:pt idx="77">
                  <c:v>-10.532235592305048</c:v>
                </c:pt>
                <c:pt idx="78">
                  <c:v>-0.65117003905686088</c:v>
                </c:pt>
                <c:pt idx="79">
                  <c:v>-0.13565951832448683</c:v>
                </c:pt>
                <c:pt idx="80">
                  <c:v>-0.53041850432417503</c:v>
                </c:pt>
                <c:pt idx="81">
                  <c:v>-6.0408013065938144</c:v>
                </c:pt>
                <c:pt idx="82">
                  <c:v>-2.6644448838514809</c:v>
                </c:pt>
                <c:pt idx="83">
                  <c:v>-2.7038040662515903</c:v>
                </c:pt>
                <c:pt idx="84">
                  <c:v>-2.6149551578339501</c:v>
                </c:pt>
                <c:pt idx="85">
                  <c:v>-2.1296567002765303</c:v>
                </c:pt>
                <c:pt idx="86">
                  <c:v>-3.1516142809007892</c:v>
                </c:pt>
                <c:pt idx="87">
                  <c:v>-0.58243667480752137</c:v>
                </c:pt>
                <c:pt idx="88">
                  <c:v>-1.0569637192766106</c:v>
                </c:pt>
                <c:pt idx="89">
                  <c:v>-1.0925676871569767</c:v>
                </c:pt>
                <c:pt idx="90">
                  <c:v>-1.9971918068247101</c:v>
                </c:pt>
                <c:pt idx="91">
                  <c:v>-8.2718533327467565</c:v>
                </c:pt>
                <c:pt idx="92">
                  <c:v>-6.4680953493518736</c:v>
                </c:pt>
                <c:pt idx="93">
                  <c:v>-6.9340328418890831</c:v>
                </c:pt>
                <c:pt idx="94">
                  <c:v>-2.6373756336082743</c:v>
                </c:pt>
                <c:pt idx="95">
                  <c:v>-2.462004633446103</c:v>
                </c:pt>
                <c:pt idx="96">
                  <c:v>-0.32470983604822212</c:v>
                </c:pt>
                <c:pt idx="97">
                  <c:v>-0.64783291945661592</c:v>
                </c:pt>
                <c:pt idx="98">
                  <c:v>-1.7950036360163228</c:v>
                </c:pt>
                <c:pt idx="99">
                  <c:v>1.9848272609611983</c:v>
                </c:pt>
                <c:pt idx="100">
                  <c:v>-1.9275519325062489</c:v>
                </c:pt>
                <c:pt idx="101">
                  <c:v>-3.4168175322940977</c:v>
                </c:pt>
                <c:pt idx="102">
                  <c:v>-2.4530249244481128</c:v>
                </c:pt>
                <c:pt idx="103">
                  <c:v>-2.2781013864193493</c:v>
                </c:pt>
                <c:pt idx="104">
                  <c:v>-1.4202469986852744</c:v>
                </c:pt>
                <c:pt idx="105">
                  <c:v>-0.66998940352442182</c:v>
                </c:pt>
                <c:pt idx="106">
                  <c:v>-0.9069933282614524</c:v>
                </c:pt>
                <c:pt idx="107">
                  <c:v>-1.3368183310109325</c:v>
                </c:pt>
                <c:pt idx="108">
                  <c:v>-8.0051867348599099</c:v>
                </c:pt>
                <c:pt idx="109">
                  <c:v>-13.25351966146183</c:v>
                </c:pt>
                <c:pt idx="110">
                  <c:v>-5.1434193843919331</c:v>
                </c:pt>
                <c:pt idx="111">
                  <c:v>-4.8083369090403343</c:v>
                </c:pt>
                <c:pt idx="112">
                  <c:v>-1.6354386010965907</c:v>
                </c:pt>
                <c:pt idx="113">
                  <c:v>-0.62433103414399138</c:v>
                </c:pt>
                <c:pt idx="114">
                  <c:v>-2.5283335502159292</c:v>
                </c:pt>
                <c:pt idx="115">
                  <c:v>-0.85842008460064212</c:v>
                </c:pt>
                <c:pt idx="116">
                  <c:v>-0.877133104363928</c:v>
                </c:pt>
                <c:pt idx="117">
                  <c:v>-2.4965989445191585</c:v>
                </c:pt>
                <c:pt idx="118">
                  <c:v>-11.233353279219491</c:v>
                </c:pt>
                <c:pt idx="119">
                  <c:v>-2.0876438920817337</c:v>
                </c:pt>
                <c:pt idx="120">
                  <c:v>-2.2242589317191586</c:v>
                </c:pt>
                <c:pt idx="121">
                  <c:v>-1.2073801072291894</c:v>
                </c:pt>
                <c:pt idx="122">
                  <c:v>-1.4378877404893713</c:v>
                </c:pt>
                <c:pt idx="123">
                  <c:v>-0.69671615248525753</c:v>
                </c:pt>
                <c:pt idx="124">
                  <c:v>-0.55954468402876156</c:v>
                </c:pt>
                <c:pt idx="125">
                  <c:v>-4.3753402972432874E-2</c:v>
                </c:pt>
                <c:pt idx="126">
                  <c:v>1.948731635031677</c:v>
                </c:pt>
                <c:pt idx="127">
                  <c:v>13.069581056357226</c:v>
                </c:pt>
                <c:pt idx="128">
                  <c:v>3.4159757414219736</c:v>
                </c:pt>
                <c:pt idx="129">
                  <c:v>3.9168407371026679</c:v>
                </c:pt>
                <c:pt idx="130">
                  <c:v>1.9241646517441024</c:v>
                </c:pt>
                <c:pt idx="131">
                  <c:v>-0.30462996141422005</c:v>
                </c:pt>
                <c:pt idx="132">
                  <c:v>-0.6204112237037247</c:v>
                </c:pt>
                <c:pt idx="133">
                  <c:v>-2.0838722245409898E-2</c:v>
                </c:pt>
                <c:pt idx="134">
                  <c:v>0.22058110532153205</c:v>
                </c:pt>
                <c:pt idx="135">
                  <c:v>-6.2210106713370532</c:v>
                </c:pt>
                <c:pt idx="136">
                  <c:v>-10.528305834007865</c:v>
                </c:pt>
                <c:pt idx="137">
                  <c:v>-1.2804539170656208</c:v>
                </c:pt>
                <c:pt idx="138">
                  <c:v>-2.8053273348845971</c:v>
                </c:pt>
                <c:pt idx="139">
                  <c:v>-4.4923573939674224</c:v>
                </c:pt>
                <c:pt idx="140">
                  <c:v>-0.93298225080400909</c:v>
                </c:pt>
                <c:pt idx="141">
                  <c:v>-0.4381190510355783</c:v>
                </c:pt>
                <c:pt idx="142">
                  <c:v>5.2162822949254832E-2</c:v>
                </c:pt>
                <c:pt idx="143">
                  <c:v>0.13970177974461481</c:v>
                </c:pt>
                <c:pt idx="144">
                  <c:v>4.3238545717191847</c:v>
                </c:pt>
                <c:pt idx="145">
                  <c:v>-3.6950746039652511</c:v>
                </c:pt>
                <c:pt idx="146">
                  <c:v>-10.195206232285949</c:v>
                </c:pt>
                <c:pt idx="147">
                  <c:v>-4.0728245978763589</c:v>
                </c:pt>
                <c:pt idx="148">
                  <c:v>-3.3543694681041645</c:v>
                </c:pt>
                <c:pt idx="149">
                  <c:v>-2.3774048288270819</c:v>
                </c:pt>
                <c:pt idx="150">
                  <c:v>-1.0020706633730223</c:v>
                </c:pt>
                <c:pt idx="151">
                  <c:v>-1.2386945580916238</c:v>
                </c:pt>
                <c:pt idx="152">
                  <c:v>-1.7178227362274663</c:v>
                </c:pt>
                <c:pt idx="153">
                  <c:v>-4.590131853079372</c:v>
                </c:pt>
                <c:pt idx="154">
                  <c:v>-4.9633636575371156</c:v>
                </c:pt>
                <c:pt idx="155">
                  <c:v>-4.0353754242079827</c:v>
                </c:pt>
                <c:pt idx="156">
                  <c:v>-2.1648026887664695</c:v>
                </c:pt>
                <c:pt idx="157">
                  <c:v>-1.8885191439750415</c:v>
                </c:pt>
                <c:pt idx="158">
                  <c:v>-2.197105802612751</c:v>
                </c:pt>
                <c:pt idx="159">
                  <c:v>-1.4685707926435216</c:v>
                </c:pt>
                <c:pt idx="160">
                  <c:v>-0.6531649153007516</c:v>
                </c:pt>
                <c:pt idx="161">
                  <c:v>-1.1226465618949475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Difference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2020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9'!$E$19,'PSD for Samples 7, 8, 9'!$E$22,'PSD for Samples 7, 8, 9'!$E$25,'PSD for Samples 7, 8, 9'!$E$28)</c:f>
              <c:numCache>
                <c:formatCode>0.0</c:formatCode>
                <c:ptCount val="9"/>
                <c:pt idx="0">
                  <c:v>11</c:v>
                </c:pt>
                <c:pt idx="1">
                  <c:v>11</c:v>
                </c:pt>
                <c:pt idx="3">
                  <c:v>6.8</c:v>
                </c:pt>
                <c:pt idx="4" formatCode="General">
                  <c:v>12.2</c:v>
                </c:pt>
                <c:pt idx="5" formatCode="0.00">
                  <c:v>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9'!$F$19,'PSD for Samples 7, 8, 9'!$F$22,'PSD for Samples 7, 8, 9'!$F$25,'PSD for Samples 7, 8, 9'!$F$28)</c:f>
              <c:numCache>
                <c:formatCode>0.0</c:formatCode>
                <c:ptCount val="9"/>
                <c:pt idx="0">
                  <c:v>20.9</c:v>
                </c:pt>
                <c:pt idx="1">
                  <c:v>19.899999999999999</c:v>
                </c:pt>
                <c:pt idx="3">
                  <c:v>17</c:v>
                </c:pt>
                <c:pt idx="4" formatCode="General">
                  <c:v>17.8</c:v>
                </c:pt>
                <c:pt idx="5" formatCode="0.00">
                  <c:v>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9'!$G$19,'PSD for Samples 7, 8, 9'!$G$22,'PSD for Samples 7, 8, 9'!$G$25,'PSD for Samples 7, 8, 9'!$G$28)</c:f>
              <c:numCache>
                <c:formatCode>0.0</c:formatCode>
                <c:ptCount val="9"/>
                <c:pt idx="0">
                  <c:v>35.5</c:v>
                </c:pt>
                <c:pt idx="1">
                  <c:v>25.2</c:v>
                </c:pt>
                <c:pt idx="3">
                  <c:v>27.2</c:v>
                </c:pt>
                <c:pt idx="4" formatCode="General">
                  <c:v>27.3</c:v>
                </c:pt>
                <c:pt idx="5" formatCode="0.00">
                  <c:v>24.77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9'!$H$19,'PSD for Samples 7, 8, 9'!$H$22,'PSD for Samples 7, 8, 9'!$H$25,'PSD for Samples 7, 8, 9'!$H$28)</c:f>
              <c:numCache>
                <c:formatCode>0.0</c:formatCode>
                <c:ptCount val="9"/>
                <c:pt idx="0">
                  <c:v>54.2</c:v>
                </c:pt>
                <c:pt idx="1">
                  <c:v>36.9</c:v>
                </c:pt>
                <c:pt idx="3">
                  <c:v>44.9</c:v>
                </c:pt>
                <c:pt idx="4" formatCode="General">
                  <c:v>40.5</c:v>
                </c:pt>
                <c:pt idx="5" formatCode="0.00">
                  <c:v>40.520000000000003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9'!$B$19,'PSD for Samples 7, 8, 9'!$B$22,'PSD for Samples 7, 8, 9'!$B$25,'PSD for Samples 7, 8, 9'!$B$28)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9'!$I$4,'PSD for Samples 7, 8, 9'!$I$7,'PSD for Samples 7, 8, 9'!$I$10,'PSD for Samples 7, 8, 9'!$I$13,'PSD for Samples 7, 8, 9'!$I$16,'PSD for Samples 7, 8, 9'!$I$19,'PSD for Samples 7, 8, 9'!$I$22,'PSD for Samples 7, 8, 9'!$I$25,'PSD for Samples 7, 8, 9'!$I$28)</c:f>
              <c:numCache>
                <c:formatCode>0.0</c:formatCode>
                <c:ptCount val="9"/>
                <c:pt idx="0">
                  <c:v>79.5</c:v>
                </c:pt>
                <c:pt idx="1">
                  <c:v>65.5</c:v>
                </c:pt>
                <c:pt idx="3">
                  <c:v>71</c:v>
                </c:pt>
                <c:pt idx="4" formatCode="General">
                  <c:v>64.5</c:v>
                </c:pt>
                <c:pt idx="5" formatCode="0.00">
                  <c:v>69.83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2020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9'!$E$20,'PSD for Samples 7, 8, 9'!$E$23,'PSD for Samples 7, 8, 9'!$E$26,'PSD for Samples 7, 8, 9'!$E$29)</c:f>
              <c:numCache>
                <c:formatCode>0.0</c:formatCode>
                <c:ptCount val="9"/>
                <c:pt idx="0">
                  <c:v>11.1</c:v>
                </c:pt>
                <c:pt idx="1">
                  <c:v>9.8000000000000007</c:v>
                </c:pt>
                <c:pt idx="3">
                  <c:v>10.1</c:v>
                </c:pt>
                <c:pt idx="4" formatCode="General">
                  <c:v>13.1</c:v>
                </c:pt>
                <c:pt idx="5" formatCode="0.00">
                  <c:v>10.56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9'!$F$20,'PSD for Samples 7, 8, 9'!$F$23,'PSD for Samples 7, 8, 9'!$F$26,'PSD for Samples 7, 8, 9'!$F$29)</c:f>
              <c:numCache>
                <c:formatCode>0.0</c:formatCode>
                <c:ptCount val="9"/>
                <c:pt idx="0">
                  <c:v>21.1</c:v>
                </c:pt>
                <c:pt idx="1">
                  <c:v>18.399999999999999</c:v>
                </c:pt>
                <c:pt idx="3">
                  <c:v>18.600000000000001</c:v>
                </c:pt>
                <c:pt idx="4" formatCode="General">
                  <c:v>18.3</c:v>
                </c:pt>
                <c:pt idx="5" formatCode="0.00">
                  <c:v>16.739999999999998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9'!$G$20,'PSD for Samples 7, 8, 9'!$G$23,'PSD for Samples 7, 8, 9'!$G$26,'PSD for Samples 7, 8, 9'!$G$29)</c:f>
              <c:numCache>
                <c:formatCode>0.0</c:formatCode>
                <c:ptCount val="9"/>
                <c:pt idx="0">
                  <c:v>35.5</c:v>
                </c:pt>
                <c:pt idx="1">
                  <c:v>26.4</c:v>
                </c:pt>
                <c:pt idx="3">
                  <c:v>28.2</c:v>
                </c:pt>
                <c:pt idx="4" formatCode="General">
                  <c:v>28.5</c:v>
                </c:pt>
                <c:pt idx="5" formatCode="0.00">
                  <c:v>25.92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9'!$H$20,'PSD for Samples 7, 8, 9'!$H$23,'PSD for Samples 7, 8, 9'!$H$26,'PSD for Samples 7, 8, 9'!$H$29)</c:f>
              <c:numCache>
                <c:formatCode>0.0</c:formatCode>
                <c:ptCount val="9"/>
                <c:pt idx="0">
                  <c:v>53.6</c:v>
                </c:pt>
                <c:pt idx="1">
                  <c:v>35.1</c:v>
                </c:pt>
                <c:pt idx="3">
                  <c:v>43.3</c:v>
                </c:pt>
                <c:pt idx="4" formatCode="General">
                  <c:v>40.4</c:v>
                </c:pt>
                <c:pt idx="5" formatCode="0.00">
                  <c:v>40.46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9'!$B$20,'PSD for Samples 7, 8, 9'!$B$23,'PSD for Samples 7, 8, 9'!$B$26,'PSD for Samples 7, 8, 9'!$B$29)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9'!$I$5,'PSD for Samples 7, 8, 9'!$I$8,'PSD for Samples 7, 8, 9'!$I$11,'PSD for Samples 7, 8, 9'!$I$14,'PSD for Samples 7, 8, 9'!$I$17,'PSD for Samples 7, 8, 9'!$I$20,'PSD for Samples 7, 8, 9'!$I$23,'PSD for Samples 7, 8, 9'!$I$26,'PSD for Samples 7, 8, 9'!$I$29)</c:f>
              <c:numCache>
                <c:formatCode>0.0</c:formatCode>
                <c:ptCount val="9"/>
                <c:pt idx="0">
                  <c:v>78.599999999999994</c:v>
                </c:pt>
                <c:pt idx="1">
                  <c:v>68.5</c:v>
                </c:pt>
                <c:pt idx="3">
                  <c:v>68.400000000000006</c:v>
                </c:pt>
                <c:pt idx="4" formatCode="General">
                  <c:v>66.900000000000006</c:v>
                </c:pt>
                <c:pt idx="5" formatCode="0.00">
                  <c:v>71.86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2020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9'!$E$21,'PSD for Samples 7, 8, 9'!$E$24,'PSD for Samples 7, 8, 9'!$E$27,'PSD for Samples 7, 8, 9'!$E$30)</c:f>
              <c:numCache>
                <c:formatCode>0.0</c:formatCode>
                <c:ptCount val="9"/>
                <c:pt idx="0">
                  <c:v>11.4</c:v>
                </c:pt>
                <c:pt idx="1">
                  <c:v>10.6</c:v>
                </c:pt>
                <c:pt idx="3">
                  <c:v>7.3</c:v>
                </c:pt>
                <c:pt idx="4" formatCode="General">
                  <c:v>12.1</c:v>
                </c:pt>
                <c:pt idx="5" formatCode="0.00">
                  <c:v>9.0500000000000007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9'!$F$21,'PSD for Samples 7, 8, 9'!$F$24,'PSD for Samples 7, 8, 9'!$F$27,'PSD for Samples 7, 8, 9'!$F$30)</c:f>
              <c:numCache>
                <c:formatCode>0.0</c:formatCode>
                <c:ptCount val="9"/>
                <c:pt idx="0">
                  <c:v>21.5</c:v>
                </c:pt>
                <c:pt idx="1">
                  <c:v>16.899999999999999</c:v>
                </c:pt>
                <c:pt idx="3">
                  <c:v>13.9</c:v>
                </c:pt>
                <c:pt idx="4" formatCode="General">
                  <c:v>16.8</c:v>
                </c:pt>
                <c:pt idx="5" formatCode="0.00">
                  <c:v>15.49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9'!$G$21,'PSD for Samples 7, 8, 9'!$G$24,'PSD for Samples 7, 8, 9'!$G$27,'PSD for Samples 7, 8, 9'!$G$30)</c:f>
              <c:numCache>
                <c:formatCode>0.0</c:formatCode>
                <c:ptCount val="9"/>
                <c:pt idx="0">
                  <c:v>35.9</c:v>
                </c:pt>
                <c:pt idx="1">
                  <c:v>24.9</c:v>
                </c:pt>
                <c:pt idx="3">
                  <c:v>21.4</c:v>
                </c:pt>
                <c:pt idx="4" formatCode="General">
                  <c:v>24.1</c:v>
                </c:pt>
                <c:pt idx="5" formatCode="0.00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9'!$H$21,'PSD for Samples 7, 8, 9'!$H$24,'PSD for Samples 7, 8, 9'!$H$27,'PSD for Samples 7, 8, 9'!$H$30)</c:f>
              <c:numCache>
                <c:formatCode>0.0</c:formatCode>
                <c:ptCount val="9"/>
                <c:pt idx="0">
                  <c:v>53.8</c:v>
                </c:pt>
                <c:pt idx="1">
                  <c:v>38</c:v>
                </c:pt>
                <c:pt idx="3">
                  <c:v>34.700000000000003</c:v>
                </c:pt>
                <c:pt idx="4" formatCode="General">
                  <c:v>38.200000000000003</c:v>
                </c:pt>
                <c:pt idx="5" formatCode="0.00">
                  <c:v>38.69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9'!$B$21,'PSD for Samples 7, 8, 9'!$B$24,'PSD for Samples 7, 8, 9'!$B$27,'PSD for Samples 7, 8, 9'!$B$30)</c:f>
              <c:strCache>
                <c:ptCount val="9"/>
                <c:pt idx="0">
                  <c:v>11-USGS</c:v>
                </c:pt>
                <c:pt idx="1">
                  <c:v>12-USGS</c:v>
                </c:pt>
                <c:pt idx="2">
                  <c:v>13-Other</c:v>
                </c:pt>
                <c:pt idx="3">
                  <c:v>14-USGS</c:v>
                </c:pt>
                <c:pt idx="4">
                  <c:v>15-USGS</c:v>
                </c:pt>
                <c:pt idx="5">
                  <c:v>16-Other</c:v>
                </c:pt>
                <c:pt idx="6">
                  <c:v>17-USGS</c:v>
                </c:pt>
                <c:pt idx="7">
                  <c:v>18-USGS</c:v>
                </c:pt>
                <c:pt idx="8">
                  <c:v>41-USGS</c:v>
                </c:pt>
              </c:strCache>
            </c:strRef>
          </c:cat>
          <c:val>
            <c:numRef>
              <c:f>('PSD for Samples 7, 8, 9'!$I$6,'PSD for Samples 7, 8, 9'!$I$9,'PSD for Samples 7, 8, 9'!$I$12,'PSD for Samples 7, 8, 9'!$I$15,'PSD for Samples 7, 8, 9'!$I$18,'PSD for Samples 7, 8, 9'!$I$21,'PSD for Samples 7, 8, 9'!$I$24,'PSD for Samples 7, 8, 9'!$I$27,'PSD for Samples 7, 8, 9'!$I$30)</c:f>
              <c:numCache>
                <c:formatCode>0.0</c:formatCode>
                <c:ptCount val="9"/>
                <c:pt idx="0">
                  <c:v>79</c:v>
                </c:pt>
                <c:pt idx="1">
                  <c:v>61.4</c:v>
                </c:pt>
                <c:pt idx="3">
                  <c:v>58.3</c:v>
                </c:pt>
                <c:pt idx="4" formatCode="General">
                  <c:v>63.8</c:v>
                </c:pt>
                <c:pt idx="5" formatCode="0.00">
                  <c:v>67.430000000000007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0.35495</cdr:x>
      <cdr:y>0.28744</cdr:y>
    </cdr:from>
    <cdr:to>
      <cdr:x>0.92418</cdr:x>
      <cdr:y>0.46293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058B0A54-E969-4664-A8FC-2D74F200CCB2}"/>
            </a:ext>
          </a:extLst>
        </cdr:cNvPr>
        <cdr:cNvCxnSpPr/>
      </cdr:nvCxnSpPr>
      <cdr:spPr>
        <a:xfrm xmlns:a="http://schemas.openxmlformats.org/drawingml/2006/main">
          <a:off x="3076575" y="1809750"/>
          <a:ext cx="4933950" cy="11049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0.35495</cdr:x>
      <cdr:y>0.62027</cdr:y>
    </cdr:from>
    <cdr:to>
      <cdr:x>0.93077</cdr:x>
      <cdr:y>0.75189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F923F0B2-149D-46BC-9C45-6631F2733D55}"/>
            </a:ext>
          </a:extLst>
        </cdr:cNvPr>
        <cdr:cNvCxnSpPr/>
      </cdr:nvCxnSpPr>
      <cdr:spPr>
        <a:xfrm xmlns:a="http://schemas.openxmlformats.org/drawingml/2006/main" flipV="1">
          <a:off x="3076575" y="3905250"/>
          <a:ext cx="4991100" cy="8286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0.19683</cdr:x>
      <cdr:y>0.10292</cdr:y>
    </cdr:from>
    <cdr:to>
      <cdr:x>0.26501</cdr:x>
      <cdr:y>0.14379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1706083" y="648005"/>
          <a:ext cx="590967" cy="2573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0.39037</cdr:x>
      <cdr:y>0.10292</cdr:y>
    </cdr:from>
    <cdr:to>
      <cdr:x>0.47614</cdr:x>
      <cdr:y>0.14675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6C17DA9-72C5-4254-B446-8209D9582703}"/>
            </a:ext>
          </a:extLst>
        </cdr:cNvPr>
        <cdr:cNvSpPr txBox="1"/>
      </cdr:nvSpPr>
      <cdr:spPr>
        <a:xfrm xmlns:a="http://schemas.openxmlformats.org/drawingml/2006/main">
          <a:off x="3383630" y="648005"/>
          <a:ext cx="743432" cy="2759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0.49923</cdr:x>
      <cdr:y>0.10292</cdr:y>
    </cdr:from>
    <cdr:to>
      <cdr:x>0.56741</cdr:x>
      <cdr:y>0.1453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327201" y="648005"/>
          <a:ext cx="590967" cy="266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0.59817</cdr:x>
      <cdr:y>0.10338</cdr:y>
    </cdr:from>
    <cdr:to>
      <cdr:x>0.66635</cdr:x>
      <cdr:y>0.14576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7DED70-C015-4EB7-B454-FCA44CA8EBC7}"/>
            </a:ext>
          </a:extLst>
        </cdr:cNvPr>
        <cdr:cNvSpPr txBox="1"/>
      </cdr:nvSpPr>
      <cdr:spPr>
        <a:xfrm xmlns:a="http://schemas.openxmlformats.org/drawingml/2006/main">
          <a:off x="5184807" y="650901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0.09231</cdr:x>
      <cdr:y>0.10287</cdr:y>
    </cdr:from>
    <cdr:to>
      <cdr:x>0.17253</cdr:x>
      <cdr:y>0.14372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E823633C-6CD1-4BC7-9744-BFE7382FA7C6}"/>
            </a:ext>
          </a:extLst>
        </cdr:cNvPr>
        <cdr:cNvSpPr txBox="1"/>
      </cdr:nvSpPr>
      <cdr:spPr>
        <a:xfrm xmlns:a="http://schemas.openxmlformats.org/drawingml/2006/main">
          <a:off x="800100" y="647700"/>
          <a:ext cx="6953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Laser Diff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0.19793</cdr:x>
      <cdr:y>0.09536</cdr:y>
    </cdr:from>
    <cdr:to>
      <cdr:x>0.26831</cdr:x>
      <cdr:y>0.13622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1714500" y="600075"/>
          <a:ext cx="60960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0.38817</cdr:x>
      <cdr:y>0.09536</cdr:y>
    </cdr:from>
    <cdr:to>
      <cdr:x>0.47724</cdr:x>
      <cdr:y>0.13767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07905A8-43C5-47D3-AAE3-6E9A8D90D6C8}"/>
            </a:ext>
          </a:extLst>
        </cdr:cNvPr>
        <cdr:cNvSpPr txBox="1"/>
      </cdr:nvSpPr>
      <cdr:spPr>
        <a:xfrm xmlns:a="http://schemas.openxmlformats.org/drawingml/2006/main">
          <a:off x="3364561" y="600390"/>
          <a:ext cx="772036" cy="2663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0.50033</cdr:x>
      <cdr:y>0.09536</cdr:y>
    </cdr:from>
    <cdr:to>
      <cdr:x>0.56851</cdr:x>
      <cdr:y>0.13774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333875" y="600075"/>
          <a:ext cx="59055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0.59927</cdr:x>
      <cdr:y>0.09581</cdr:y>
    </cdr:from>
    <cdr:to>
      <cdr:x>0.66745</cdr:x>
      <cdr:y>0.13819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7DED70-C015-4EB7-B454-FCA44CA8EBC7}"/>
            </a:ext>
          </a:extLst>
        </cdr:cNvPr>
        <cdr:cNvSpPr txBox="1"/>
      </cdr:nvSpPr>
      <cdr:spPr>
        <a:xfrm xmlns:a="http://schemas.openxmlformats.org/drawingml/2006/main">
          <a:off x="5194300" y="603250"/>
          <a:ext cx="590967" cy="266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0.09451</cdr:x>
      <cdr:y>0.09531</cdr:y>
    </cdr:from>
    <cdr:to>
      <cdr:x>0.17582</cdr:x>
      <cdr:y>0.13616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B2E6D1DC-699F-4075-A6B7-57326327841A}"/>
            </a:ext>
          </a:extLst>
        </cdr:cNvPr>
        <cdr:cNvSpPr txBox="1"/>
      </cdr:nvSpPr>
      <cdr:spPr>
        <a:xfrm xmlns:a="http://schemas.openxmlformats.org/drawingml/2006/main">
          <a:off x="819150" y="600075"/>
          <a:ext cx="704850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Laser Diff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0.19793</cdr:x>
      <cdr:y>0.10136</cdr:y>
    </cdr:from>
    <cdr:to>
      <cdr:x>0.26611</cdr:x>
      <cdr:y>0.14379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1715608" y="638175"/>
          <a:ext cx="590967" cy="2671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0.38927</cdr:x>
      <cdr:y>0.0999</cdr:y>
    </cdr:from>
    <cdr:to>
      <cdr:x>0.47724</cdr:x>
      <cdr:y>0.14379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B8DF72C-6395-4368-B0FC-6CE7402EA16E}"/>
            </a:ext>
          </a:extLst>
        </cdr:cNvPr>
        <cdr:cNvSpPr txBox="1"/>
      </cdr:nvSpPr>
      <cdr:spPr>
        <a:xfrm xmlns:a="http://schemas.openxmlformats.org/drawingml/2006/main">
          <a:off x="3371850" y="628650"/>
          <a:ext cx="762000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0.49923</cdr:x>
      <cdr:y>0.0999</cdr:y>
    </cdr:from>
    <cdr:to>
      <cdr:x>0.56851</cdr:x>
      <cdr:y>0.1453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324350" y="628650"/>
          <a:ext cx="600075" cy="2857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0.59817</cdr:x>
      <cdr:y>0.10187</cdr:y>
    </cdr:from>
    <cdr:to>
      <cdr:x>0.66635</cdr:x>
      <cdr:y>0.14425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97DED70-C015-4EB7-B454-FCA44CA8EBC7}"/>
            </a:ext>
          </a:extLst>
        </cdr:cNvPr>
        <cdr:cNvSpPr txBox="1"/>
      </cdr:nvSpPr>
      <cdr:spPr>
        <a:xfrm xmlns:a="http://schemas.openxmlformats.org/drawingml/2006/main">
          <a:off x="5184775" y="641350"/>
          <a:ext cx="590967" cy="2668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0.09121</cdr:x>
      <cdr:y>0.10136</cdr:y>
    </cdr:from>
    <cdr:to>
      <cdr:x>0.17473</cdr:x>
      <cdr:y>0.14372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8723B101-5341-4F3A-B2B9-0BC7E22BD824}"/>
            </a:ext>
          </a:extLst>
        </cdr:cNvPr>
        <cdr:cNvSpPr txBox="1"/>
      </cdr:nvSpPr>
      <cdr:spPr>
        <a:xfrm xmlns:a="http://schemas.openxmlformats.org/drawingml/2006/main">
          <a:off x="790575" y="638176"/>
          <a:ext cx="723900" cy="2667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Laser Diff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0.13097</cdr:x>
      <cdr:y>0.63622</cdr:y>
    </cdr:from>
    <cdr:to>
      <cdr:x>0.23751</cdr:x>
      <cdr:y>0.77814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EF3576E-C084-4388-A290-ECB403D647B5}"/>
            </a:ext>
          </a:extLst>
        </cdr:cNvPr>
        <cdr:cNvSpPr txBox="1"/>
      </cdr:nvSpPr>
      <cdr:spPr>
        <a:xfrm xmlns:a="http://schemas.openxmlformats.org/drawingml/2006/main">
          <a:off x="1123950" y="3714749"/>
          <a:ext cx="914400" cy="828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</a:t>
          </a:r>
          <a:r>
            <a:rPr lang="en-US" sz="1100" baseline="0">
              <a:solidFill>
                <a:srgbClr val="00B050"/>
              </a:solidFill>
            </a:rPr>
            <a:t> point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at -37%</a:t>
          </a:r>
        </a:p>
        <a:p xmlns:a="http://schemas.openxmlformats.org/drawingml/2006/main">
          <a:pPr algn="ctr"/>
          <a:r>
            <a:rPr lang="en-US" sz="1100" baseline="0">
              <a:solidFill>
                <a:srgbClr val="00B050"/>
              </a:solidFill>
            </a:rPr>
            <a:t>v</a:t>
          </a:r>
          <a:endParaRPr lang="en-US" sz="1100">
            <a:solidFill>
              <a:srgbClr val="00B050"/>
            </a:solidFill>
          </a:endParaRPr>
        </a:p>
      </cdr:txBody>
    </cdr:sp>
  </cdr:relSizeAnchor>
  <cdr:relSizeAnchor xmlns:cdr="http://schemas.openxmlformats.org/drawingml/2006/chartDrawing">
    <cdr:from>
      <cdr:x>0.12986</cdr:x>
      <cdr:y>0.17129</cdr:y>
    </cdr:from>
    <cdr:to>
      <cdr:x>0.2364</cdr:x>
      <cdr:y>0.30995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94276875-E510-431F-A997-786302A58B0C}"/>
            </a:ext>
          </a:extLst>
        </cdr:cNvPr>
        <cdr:cNvSpPr txBox="1"/>
      </cdr:nvSpPr>
      <cdr:spPr>
        <a:xfrm xmlns:a="http://schemas.openxmlformats.org/drawingml/2006/main">
          <a:off x="1114425" y="1000125"/>
          <a:ext cx="914400" cy="809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50%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0.17647</cdr:x>
      <cdr:y>0.63458</cdr:y>
    </cdr:from>
    <cdr:to>
      <cdr:x>0.28302</cdr:x>
      <cdr:y>0.77814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65C7A681-E2EF-486A-BEAE-05E2C8F00267}"/>
            </a:ext>
          </a:extLst>
        </cdr:cNvPr>
        <cdr:cNvSpPr txBox="1"/>
      </cdr:nvSpPr>
      <cdr:spPr>
        <a:xfrm xmlns:a="http://schemas.openxmlformats.org/drawingml/2006/main">
          <a:off x="1514475" y="3705225"/>
          <a:ext cx="914400" cy="838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-77%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v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0.13319</cdr:x>
      <cdr:y>0.16639</cdr:y>
    </cdr:from>
    <cdr:to>
      <cdr:x>0.23973</cdr:x>
      <cdr:y>0.30669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9F58BF47-C47F-4BC0-92F7-2D62CC91CC2C}"/>
            </a:ext>
          </a:extLst>
        </cdr:cNvPr>
        <cdr:cNvSpPr txBox="1"/>
      </cdr:nvSpPr>
      <cdr:spPr>
        <a:xfrm xmlns:a="http://schemas.openxmlformats.org/drawingml/2006/main">
          <a:off x="1143000" y="971550"/>
          <a:ext cx="914400" cy="819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40%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0.1343</cdr:x>
      <cdr:y>0.17129</cdr:y>
    </cdr:from>
    <cdr:to>
      <cdr:x>0.24084</cdr:x>
      <cdr:y>0.31485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1523AFE-5C7A-4931-A830-D96B4BC5987A}"/>
            </a:ext>
          </a:extLst>
        </cdr:cNvPr>
        <cdr:cNvSpPr txBox="1"/>
      </cdr:nvSpPr>
      <cdr:spPr>
        <a:xfrm xmlns:a="http://schemas.openxmlformats.org/drawingml/2006/main">
          <a:off x="1152525" y="1000125"/>
          <a:ext cx="914400" cy="838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^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1100">
              <a:solidFill>
                <a:srgbClr val="00B050"/>
              </a:solidFill>
            </a:rPr>
            <a:t>at 41%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28"/>
  <sheetViews>
    <sheetView tabSelected="1" workbookViewId="0">
      <selection activeCell="AO1" sqref="AO1"/>
    </sheetView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123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65" t="s">
        <v>141</v>
      </c>
      <c r="B1" s="85"/>
      <c r="C1" s="86"/>
      <c r="D1" s="86"/>
      <c r="E1" s="120"/>
      <c r="F1" s="66"/>
      <c r="G1" s="87" t="s">
        <v>142</v>
      </c>
      <c r="H1" s="67"/>
      <c r="I1" s="68"/>
      <c r="J1" s="67"/>
    </row>
    <row r="2" spans="1:12" ht="12.75" customHeight="1">
      <c r="A2" s="65"/>
      <c r="B2" s="85"/>
      <c r="C2" s="86"/>
      <c r="D2" s="86"/>
      <c r="E2" s="120"/>
      <c r="F2" s="66"/>
      <c r="G2" s="87"/>
      <c r="H2" s="67"/>
      <c r="I2" s="68"/>
      <c r="J2" s="67"/>
    </row>
    <row r="3" spans="1:12">
      <c r="A3" s="67"/>
      <c r="B3" s="88"/>
      <c r="C3" s="88"/>
      <c r="D3" s="88"/>
      <c r="E3" s="87"/>
      <c r="F3" s="67"/>
      <c r="G3" s="87"/>
      <c r="H3" s="67"/>
      <c r="I3" s="68"/>
      <c r="J3" s="67"/>
    </row>
    <row r="4" spans="1:12">
      <c r="A4" s="67"/>
      <c r="B4" s="90" t="s">
        <v>72</v>
      </c>
      <c r="C4" s="90" t="s">
        <v>75</v>
      </c>
      <c r="D4" s="90" t="s">
        <v>90</v>
      </c>
      <c r="E4" s="89"/>
      <c r="F4" s="62" t="s">
        <v>74</v>
      </c>
      <c r="G4" s="89" t="s">
        <v>74</v>
      </c>
      <c r="H4" s="67"/>
      <c r="I4" s="68"/>
      <c r="J4" s="67"/>
    </row>
    <row r="5" spans="1:12" ht="13.5" thickBot="1">
      <c r="A5" s="64" t="s">
        <v>37</v>
      </c>
      <c r="B5" s="91" t="s">
        <v>73</v>
      </c>
      <c r="C5" s="91" t="s">
        <v>73</v>
      </c>
      <c r="D5" s="91" t="s">
        <v>73</v>
      </c>
      <c r="E5" s="92" t="s">
        <v>114</v>
      </c>
      <c r="F5" s="64" t="s">
        <v>112</v>
      </c>
      <c r="G5" s="92" t="s">
        <v>76</v>
      </c>
      <c r="H5" s="62" t="s">
        <v>6</v>
      </c>
      <c r="I5" s="62" t="s">
        <v>10</v>
      </c>
      <c r="J5" s="67"/>
      <c r="K5" s="6"/>
      <c r="L5" s="6"/>
    </row>
    <row r="6" spans="1:12" ht="12.75" customHeight="1" thickTop="1">
      <c r="A6" s="62">
        <v>1</v>
      </c>
      <c r="B6" s="6">
        <v>30</v>
      </c>
      <c r="C6" s="6">
        <v>10</v>
      </c>
      <c r="D6" s="94">
        <f>SUM(B6+C6)</f>
        <v>40</v>
      </c>
      <c r="E6" s="94">
        <f>(C6/D6)*100</f>
        <v>25</v>
      </c>
      <c r="F6" s="124">
        <v>0.45</v>
      </c>
      <c r="G6" s="94">
        <f>(D6/F6)</f>
        <v>88.888888888888886</v>
      </c>
      <c r="H6" s="115" t="s">
        <v>107</v>
      </c>
      <c r="I6" s="63" t="s">
        <v>77</v>
      </c>
      <c r="J6" s="67"/>
      <c r="K6" s="6"/>
      <c r="L6" s="6"/>
    </row>
    <row r="7" spans="1:12">
      <c r="A7" s="62">
        <v>2</v>
      </c>
      <c r="B7" s="6">
        <v>50</v>
      </c>
      <c r="C7" s="6">
        <v>15</v>
      </c>
      <c r="D7" s="94">
        <f t="shared" ref="D7:D14" si="0">SUM(B7+C7)</f>
        <v>65</v>
      </c>
      <c r="E7" s="94">
        <f t="shared" ref="E7:E14" si="1">(C7/D7)*100</f>
        <v>23.076923076923077</v>
      </c>
      <c r="F7" s="124">
        <v>0.45</v>
      </c>
      <c r="G7" s="94">
        <f t="shared" ref="G7:G14" si="2">(D7/F7)</f>
        <v>144.44444444444443</v>
      </c>
      <c r="H7" s="115" t="s">
        <v>108</v>
      </c>
      <c r="J7" s="67"/>
      <c r="K7" s="6"/>
      <c r="L7" s="6"/>
    </row>
    <row r="8" spans="1:12">
      <c r="A8" s="62">
        <v>3</v>
      </c>
      <c r="B8" s="6">
        <v>100</v>
      </c>
      <c r="C8" s="6">
        <v>30</v>
      </c>
      <c r="D8" s="94">
        <f t="shared" si="0"/>
        <v>130</v>
      </c>
      <c r="E8" s="94">
        <f t="shared" si="1"/>
        <v>23.076923076923077</v>
      </c>
      <c r="F8" s="124">
        <v>0.45</v>
      </c>
      <c r="G8" s="94">
        <f t="shared" si="2"/>
        <v>288.88888888888886</v>
      </c>
      <c r="H8" s="115"/>
      <c r="I8" s="63"/>
      <c r="J8" s="67"/>
      <c r="K8" s="6"/>
      <c r="L8" s="6"/>
    </row>
    <row r="9" spans="1:12" ht="12.75" customHeight="1">
      <c r="A9" s="62">
        <v>4</v>
      </c>
      <c r="B9" s="6">
        <v>250</v>
      </c>
      <c r="C9" s="6">
        <v>50</v>
      </c>
      <c r="D9" s="94">
        <f t="shared" si="0"/>
        <v>300</v>
      </c>
      <c r="E9" s="94">
        <f t="shared" si="1"/>
        <v>16.666666666666664</v>
      </c>
      <c r="F9" s="124">
        <v>0.45</v>
      </c>
      <c r="G9" s="94">
        <f t="shared" si="2"/>
        <v>666.66666666666663</v>
      </c>
      <c r="H9" s="115"/>
      <c r="I9" s="63"/>
      <c r="J9" s="67"/>
      <c r="K9" s="6"/>
      <c r="L9" s="6"/>
    </row>
    <row r="10" spans="1:12">
      <c r="A10" s="62">
        <v>5</v>
      </c>
      <c r="B10" s="6">
        <v>500</v>
      </c>
      <c r="C10" s="6">
        <v>125</v>
      </c>
      <c r="D10" s="94">
        <f t="shared" si="0"/>
        <v>625</v>
      </c>
      <c r="E10" s="94">
        <f t="shared" si="1"/>
        <v>20</v>
      </c>
      <c r="F10" s="124">
        <v>0.45</v>
      </c>
      <c r="G10" s="94">
        <f t="shared" si="2"/>
        <v>1388.8888888888889</v>
      </c>
      <c r="H10" s="115"/>
      <c r="I10" s="63"/>
      <c r="J10" s="67"/>
      <c r="K10" s="6"/>
      <c r="L10" s="6"/>
    </row>
    <row r="11" spans="1:12">
      <c r="A11" s="62">
        <v>6</v>
      </c>
      <c r="B11" s="6">
        <v>750</v>
      </c>
      <c r="C11" s="6">
        <v>150</v>
      </c>
      <c r="D11" s="94">
        <f t="shared" si="0"/>
        <v>900</v>
      </c>
      <c r="E11" s="94">
        <f t="shared" si="1"/>
        <v>16.666666666666664</v>
      </c>
      <c r="F11" s="124">
        <v>0.45</v>
      </c>
      <c r="G11" s="94">
        <f t="shared" si="2"/>
        <v>2000</v>
      </c>
      <c r="H11" s="115"/>
      <c r="I11" s="63"/>
      <c r="J11" s="67"/>
      <c r="K11" s="6"/>
      <c r="L11" s="6"/>
    </row>
    <row r="12" spans="1:12" ht="12.75" customHeight="1">
      <c r="A12" s="62">
        <v>7</v>
      </c>
      <c r="B12" s="6">
        <v>1500</v>
      </c>
      <c r="C12" s="6">
        <v>400</v>
      </c>
      <c r="D12" s="94">
        <f t="shared" si="0"/>
        <v>1900</v>
      </c>
      <c r="E12" s="94">
        <f t="shared" si="1"/>
        <v>21.052631578947366</v>
      </c>
      <c r="F12" s="124">
        <v>0.45</v>
      </c>
      <c r="G12" s="94">
        <f t="shared" si="2"/>
        <v>4222.2222222222217</v>
      </c>
      <c r="H12" s="116"/>
      <c r="I12" s="61"/>
      <c r="J12" s="67"/>
      <c r="K12" s="6"/>
      <c r="L12" s="6"/>
    </row>
    <row r="13" spans="1:12">
      <c r="A13" s="62">
        <v>8</v>
      </c>
      <c r="B13" s="6">
        <v>2000</v>
      </c>
      <c r="C13" s="6">
        <v>500</v>
      </c>
      <c r="D13" s="94">
        <f t="shared" si="0"/>
        <v>2500</v>
      </c>
      <c r="E13" s="94">
        <f t="shared" si="1"/>
        <v>20</v>
      </c>
      <c r="F13" s="124">
        <v>0.45</v>
      </c>
      <c r="G13" s="94">
        <f t="shared" si="2"/>
        <v>5555.5555555555557</v>
      </c>
      <c r="H13" s="116"/>
      <c r="I13" s="61"/>
      <c r="J13" s="67"/>
      <c r="K13" s="6"/>
      <c r="L13" s="6"/>
    </row>
    <row r="14" spans="1:12">
      <c r="A14" s="62">
        <v>9</v>
      </c>
      <c r="B14" s="6">
        <v>2500</v>
      </c>
      <c r="C14" s="6">
        <v>750</v>
      </c>
      <c r="D14" s="94">
        <f t="shared" si="0"/>
        <v>3250</v>
      </c>
      <c r="E14" s="94">
        <f t="shared" si="1"/>
        <v>23.076923076923077</v>
      </c>
      <c r="F14" s="124">
        <v>0.45</v>
      </c>
      <c r="G14" s="94">
        <f t="shared" si="2"/>
        <v>7222.2222222222217</v>
      </c>
      <c r="H14" s="116"/>
      <c r="I14" s="61"/>
      <c r="J14" s="67"/>
      <c r="K14" s="6"/>
      <c r="L14" s="6"/>
    </row>
    <row r="15" spans="1:12">
      <c r="A15" s="63"/>
      <c r="B15" s="93"/>
      <c r="C15" s="93"/>
      <c r="D15" s="93"/>
      <c r="E15" s="94"/>
      <c r="F15" s="63"/>
      <c r="G15" s="94"/>
      <c r="H15" s="63"/>
      <c r="I15" s="68"/>
      <c r="J15" s="61"/>
      <c r="K15" s="6"/>
      <c r="L15" s="6"/>
    </row>
    <row r="16" spans="1:12">
      <c r="A16" s="97" t="s">
        <v>118</v>
      </c>
      <c r="B16" s="95"/>
      <c r="C16" s="95"/>
      <c r="D16" s="95"/>
      <c r="E16" s="96"/>
      <c r="F16" s="69"/>
      <c r="G16" s="96"/>
      <c r="H16" s="69"/>
      <c r="I16" s="97"/>
      <c r="J16" s="98"/>
      <c r="K16" s="6"/>
      <c r="L16" s="6"/>
    </row>
    <row r="17" spans="1:12">
      <c r="A17" s="69"/>
      <c r="B17" s="69"/>
      <c r="C17" s="69"/>
      <c r="D17" s="69"/>
      <c r="E17" s="96"/>
      <c r="F17" s="69"/>
      <c r="G17" s="69"/>
      <c r="H17" s="69"/>
      <c r="I17" s="70"/>
      <c r="J17" s="61"/>
      <c r="K17" s="6"/>
      <c r="L17" s="6"/>
    </row>
    <row r="18" spans="1:12" ht="15.75">
      <c r="A18" s="71"/>
      <c r="B18" s="72"/>
      <c r="C18" s="73"/>
      <c r="D18" s="73"/>
      <c r="E18" s="121"/>
      <c r="F18" s="13"/>
      <c r="G18" s="73"/>
      <c r="H18" s="73"/>
      <c r="I18" s="74"/>
      <c r="J18" s="60"/>
      <c r="K18" s="60"/>
      <c r="L18" s="60"/>
    </row>
    <row r="19" spans="1:12">
      <c r="A19" s="72"/>
      <c r="B19" s="72"/>
      <c r="C19" s="73"/>
      <c r="D19" s="73"/>
      <c r="E19" s="121"/>
      <c r="F19" s="73"/>
      <c r="G19" s="73"/>
      <c r="H19" s="73"/>
      <c r="I19" s="74"/>
      <c r="J19" s="60"/>
      <c r="K19" s="60"/>
      <c r="L19" s="60"/>
    </row>
    <row r="20" spans="1:12">
      <c r="A20" s="75"/>
      <c r="B20" s="75"/>
      <c r="C20" s="73"/>
      <c r="D20" s="73"/>
      <c r="E20" s="121"/>
      <c r="F20" s="75"/>
      <c r="G20" s="76"/>
      <c r="H20" s="76"/>
      <c r="I20" s="74"/>
      <c r="J20" s="60"/>
      <c r="K20" s="60"/>
      <c r="L20" s="60"/>
    </row>
    <row r="21" spans="1:12">
      <c r="A21" s="75"/>
      <c r="B21" s="76"/>
      <c r="C21" s="14"/>
      <c r="D21" s="14"/>
      <c r="E21" s="122"/>
      <c r="F21" s="75"/>
      <c r="G21" s="76"/>
      <c r="H21" s="76"/>
      <c r="I21" s="73"/>
      <c r="J21" s="60"/>
      <c r="K21" s="60"/>
      <c r="L21" s="60"/>
    </row>
    <row r="22" spans="1:12">
      <c r="A22" s="77"/>
      <c r="B22" s="78"/>
      <c r="C22" s="14"/>
      <c r="D22" s="14"/>
      <c r="E22" s="122"/>
      <c r="F22" s="77"/>
      <c r="G22" s="79"/>
      <c r="H22" s="20"/>
      <c r="I22" s="14"/>
    </row>
    <row r="23" spans="1:12">
      <c r="A23" s="77"/>
      <c r="B23" s="78"/>
      <c r="C23" s="14"/>
      <c r="D23" s="14"/>
      <c r="E23" s="122"/>
      <c r="F23" s="77"/>
      <c r="G23" s="79"/>
      <c r="H23" s="20"/>
      <c r="I23" s="14"/>
    </row>
    <row r="24" spans="1:12">
      <c r="A24" s="77"/>
      <c r="B24" s="78"/>
      <c r="C24" s="14"/>
      <c r="D24" s="14"/>
      <c r="E24" s="122"/>
      <c r="F24" s="77"/>
      <c r="G24" s="79"/>
      <c r="H24" s="20"/>
      <c r="I24" s="14"/>
    </row>
    <row r="25" spans="1:12">
      <c r="A25" s="77"/>
      <c r="B25" s="78"/>
      <c r="C25" s="14"/>
      <c r="D25" s="14"/>
      <c r="E25" s="122"/>
      <c r="F25" s="77"/>
      <c r="G25" s="79"/>
      <c r="H25" s="20"/>
      <c r="I25" s="14"/>
    </row>
    <row r="26" spans="1:12">
      <c r="A26" s="77"/>
      <c r="B26" s="78"/>
      <c r="C26" s="14"/>
      <c r="D26" s="14"/>
      <c r="E26" s="122"/>
      <c r="F26" s="77"/>
      <c r="G26" s="79"/>
      <c r="H26" s="20"/>
      <c r="I26" s="14"/>
    </row>
    <row r="27" spans="1:12">
      <c r="A27" s="77"/>
      <c r="B27" s="78"/>
      <c r="C27" s="14"/>
      <c r="D27" s="14"/>
      <c r="E27" s="122"/>
      <c r="F27" s="77"/>
      <c r="G27" s="79"/>
      <c r="H27" s="20"/>
      <c r="I27" s="14"/>
    </row>
    <row r="28" spans="1:12">
      <c r="A28" s="14"/>
      <c r="B28" s="14"/>
      <c r="C28" s="14"/>
      <c r="D28" s="14"/>
      <c r="E28" s="122"/>
      <c r="F28" s="14"/>
      <c r="G28" s="14"/>
      <c r="H28" s="14"/>
      <c r="I28" s="80"/>
    </row>
  </sheetData>
  <phoneticPr fontId="22" type="noConversion"/>
  <pageMargins left="0.75" right="0.75" top="1" bottom="1" header="0.5" footer="0.5"/>
  <pageSetup orientation="landscape" horizontalDpi="4294967295" verticalDpi="4294967295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19"/>
  <sheetViews>
    <sheetView workbookViewId="0">
      <selection activeCell="AO1" sqref="AO1"/>
    </sheetView>
  </sheetViews>
  <sheetFormatPr defaultColWidth="9.140625" defaultRowHeight="12.75"/>
  <cols>
    <col min="1" max="1" width="17.7109375" style="17" customWidth="1"/>
    <col min="2" max="4" width="9.28515625" style="17" customWidth="1"/>
    <col min="5" max="5" width="12.140625" style="17" customWidth="1"/>
    <col min="6" max="6" width="11.140625" style="17" customWidth="1"/>
    <col min="7" max="8" width="9.28515625" style="17" customWidth="1"/>
    <col min="9" max="9" width="12.140625" style="17" customWidth="1"/>
    <col min="10" max="12" width="9.28515625" style="17" customWidth="1"/>
    <col min="13" max="13" width="12.140625" style="17" customWidth="1"/>
    <col min="14" max="16384" width="9.140625" style="17"/>
  </cols>
  <sheetData>
    <row r="1" spans="1:53" s="12" customFormat="1" ht="18.75">
      <c r="A1" s="34" t="s">
        <v>29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3" t="s">
        <v>143</v>
      </c>
      <c r="B2" s="13"/>
      <c r="C2" s="14"/>
      <c r="D2" s="14"/>
      <c r="E2" s="15"/>
      <c r="F2" s="16"/>
      <c r="G2" s="14"/>
      <c r="H2" s="15"/>
      <c r="I2" s="16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4" spans="1:53" ht="13.5" thickBot="1">
      <c r="A4" s="18" t="s">
        <v>133</v>
      </c>
    </row>
    <row r="5" spans="1:53" ht="16.5" thickBot="1">
      <c r="A5" s="168" t="s">
        <v>27</v>
      </c>
      <c r="B5" s="169"/>
      <c r="C5" s="169"/>
      <c r="D5" s="169"/>
      <c r="E5" s="169"/>
      <c r="F5" s="169"/>
      <c r="G5" s="169"/>
      <c r="H5" s="169"/>
      <c r="I5" s="170"/>
    </row>
    <row r="6" spans="1:53" ht="13.5" thickBot="1">
      <c r="A6" s="165" t="s">
        <v>28</v>
      </c>
      <c r="B6" s="166"/>
      <c r="C6" s="166"/>
      <c r="D6" s="167"/>
      <c r="E6" s="165" t="s">
        <v>103</v>
      </c>
      <c r="F6" s="166"/>
      <c r="G6" s="166"/>
      <c r="H6" s="166"/>
      <c r="I6" s="167"/>
      <c r="M6" s="19"/>
      <c r="N6" s="19"/>
      <c r="O6" s="19"/>
      <c r="P6" s="19"/>
      <c r="Q6" s="19"/>
      <c r="R6" s="19"/>
      <c r="S6" s="19"/>
      <c r="T6" s="19"/>
      <c r="U6" s="19"/>
    </row>
    <row r="7" spans="1:53">
      <c r="A7" s="177" t="s">
        <v>85</v>
      </c>
      <c r="B7" s="178"/>
      <c r="C7" s="178"/>
      <c r="D7" s="179"/>
      <c r="E7" s="171" t="s">
        <v>115</v>
      </c>
      <c r="F7" s="172"/>
      <c r="G7" s="172"/>
      <c r="H7" s="172"/>
      <c r="I7" s="173"/>
      <c r="M7" s="19"/>
      <c r="N7" s="164"/>
      <c r="O7" s="164"/>
      <c r="P7" s="164"/>
      <c r="Q7" s="164"/>
      <c r="R7" s="164"/>
      <c r="S7" s="19"/>
      <c r="T7" s="19"/>
      <c r="U7" s="19"/>
    </row>
    <row r="8" spans="1:53">
      <c r="A8" s="174" t="s">
        <v>78</v>
      </c>
      <c r="B8" s="175"/>
      <c r="C8" s="175"/>
      <c r="D8" s="176"/>
      <c r="E8" s="146"/>
      <c r="F8" s="153"/>
      <c r="G8" s="153" t="s">
        <v>71</v>
      </c>
      <c r="H8" s="153"/>
      <c r="I8" s="154"/>
      <c r="M8" s="19"/>
      <c r="N8" s="164"/>
      <c r="O8" s="164"/>
      <c r="P8" s="164"/>
      <c r="Q8" s="164"/>
      <c r="R8" s="164"/>
      <c r="S8" s="19"/>
      <c r="T8" s="19"/>
      <c r="U8" s="19"/>
    </row>
    <row r="9" spans="1:53">
      <c r="A9" s="174" t="s">
        <v>82</v>
      </c>
      <c r="B9" s="175"/>
      <c r="C9" s="175"/>
      <c r="D9" s="176"/>
      <c r="E9" s="146"/>
      <c r="F9" s="153"/>
      <c r="G9" s="153" t="s">
        <v>92</v>
      </c>
      <c r="H9" s="153"/>
      <c r="I9" s="154"/>
      <c r="L9" s="110"/>
      <c r="M9" s="19"/>
      <c r="N9" s="164"/>
      <c r="O9" s="164"/>
      <c r="P9" s="164"/>
      <c r="Q9" s="164"/>
      <c r="R9" s="164"/>
      <c r="S9" s="19"/>
      <c r="T9" s="19"/>
      <c r="U9" s="19"/>
    </row>
    <row r="10" spans="1:53">
      <c r="A10" s="146"/>
      <c r="B10" s="153" t="s">
        <v>134</v>
      </c>
      <c r="C10" s="19"/>
      <c r="D10" s="147"/>
      <c r="E10" s="146"/>
      <c r="F10" s="153"/>
      <c r="G10" s="153" t="s">
        <v>88</v>
      </c>
      <c r="H10" s="153"/>
      <c r="I10" s="154"/>
      <c r="M10" s="19"/>
      <c r="N10" s="164"/>
      <c r="O10" s="164"/>
      <c r="P10" s="164"/>
      <c r="Q10" s="164"/>
      <c r="R10" s="164"/>
      <c r="S10" s="19"/>
      <c r="T10" s="19"/>
      <c r="U10" s="19"/>
    </row>
    <row r="11" spans="1:53">
      <c r="A11" s="174" t="s">
        <v>79</v>
      </c>
      <c r="B11" s="175"/>
      <c r="C11" s="175"/>
      <c r="D11" s="176"/>
      <c r="E11" s="146"/>
      <c r="F11" s="153"/>
      <c r="G11" s="153" t="s">
        <v>87</v>
      </c>
      <c r="H11" s="153"/>
      <c r="I11" s="154"/>
      <c r="M11" s="19"/>
      <c r="N11" s="164"/>
      <c r="O11" s="164"/>
      <c r="P11" s="164"/>
      <c r="Q11" s="164"/>
      <c r="R11" s="164"/>
      <c r="S11" s="19"/>
      <c r="T11" s="19"/>
      <c r="U11" s="19"/>
    </row>
    <row r="12" spans="1:53">
      <c r="A12" s="146"/>
      <c r="B12" s="155" t="s">
        <v>80</v>
      </c>
      <c r="C12" s="156"/>
      <c r="D12" s="157"/>
      <c r="E12" s="146"/>
      <c r="F12" s="153"/>
      <c r="G12" s="153" t="s">
        <v>69</v>
      </c>
      <c r="H12" s="153"/>
      <c r="I12" s="154"/>
      <c r="M12" s="19"/>
      <c r="N12" s="132"/>
      <c r="O12" s="132"/>
      <c r="P12" s="132"/>
      <c r="Q12" s="132"/>
      <c r="R12" s="132"/>
      <c r="S12" s="19"/>
      <c r="T12" s="19"/>
      <c r="U12" s="19"/>
    </row>
    <row r="13" spans="1:53">
      <c r="A13" s="146"/>
      <c r="B13" s="155" t="s">
        <v>84</v>
      </c>
      <c r="C13" s="156"/>
      <c r="D13" s="157"/>
      <c r="E13" s="146"/>
      <c r="F13" s="153"/>
      <c r="G13" s="153" t="s">
        <v>66</v>
      </c>
      <c r="H13" s="153"/>
      <c r="I13" s="154"/>
      <c r="M13" s="19"/>
      <c r="N13" s="133"/>
      <c r="O13" s="133"/>
      <c r="P13" s="133"/>
      <c r="Q13" s="133"/>
      <c r="R13" s="133"/>
      <c r="S13" s="19"/>
      <c r="T13" s="19"/>
      <c r="U13" s="19"/>
    </row>
    <row r="14" spans="1:53">
      <c r="A14" s="146"/>
      <c r="B14" s="155" t="s">
        <v>81</v>
      </c>
      <c r="C14" s="156"/>
      <c r="D14" s="157"/>
      <c r="E14" s="146"/>
      <c r="F14" s="153"/>
      <c r="G14" s="153" t="s">
        <v>68</v>
      </c>
      <c r="H14" s="153"/>
      <c r="I14" s="154"/>
      <c r="M14" s="19"/>
      <c r="N14" s="164"/>
      <c r="O14" s="164"/>
      <c r="P14" s="164"/>
      <c r="Q14" s="164"/>
      <c r="R14" s="164"/>
      <c r="S14" s="19"/>
      <c r="T14" s="19"/>
      <c r="U14" s="19"/>
    </row>
    <row r="15" spans="1:53">
      <c r="A15" s="146"/>
      <c r="B15" s="155" t="s">
        <v>83</v>
      </c>
      <c r="C15" s="156"/>
      <c r="D15" s="157"/>
      <c r="E15" s="146"/>
      <c r="F15" s="153"/>
      <c r="G15" s="153" t="s">
        <v>67</v>
      </c>
      <c r="H15" s="153"/>
      <c r="I15" s="154"/>
      <c r="M15" s="19"/>
      <c r="N15" s="130"/>
      <c r="O15" s="130"/>
      <c r="P15" s="130"/>
      <c r="Q15" s="130"/>
      <c r="R15" s="130"/>
      <c r="S15" s="19"/>
      <c r="T15" s="19"/>
      <c r="U15" s="19"/>
    </row>
    <row r="16" spans="1:53" ht="15.75" thickBot="1">
      <c r="A16" s="144"/>
      <c r="B16" s="142" t="s">
        <v>113</v>
      </c>
      <c r="C16" s="142"/>
      <c r="D16" s="143"/>
      <c r="E16" s="144"/>
      <c r="F16" s="142"/>
      <c r="G16" s="145"/>
      <c r="H16" s="142"/>
      <c r="I16" s="143"/>
      <c r="J16" s="21"/>
      <c r="M16" s="19"/>
      <c r="N16" s="164"/>
      <c r="O16" s="164"/>
      <c r="P16" s="164"/>
      <c r="Q16" s="164"/>
      <c r="R16" s="164"/>
      <c r="S16" s="19"/>
      <c r="T16" s="19"/>
      <c r="U16" s="19"/>
    </row>
    <row r="17" spans="1:21">
      <c r="A17" s="19"/>
      <c r="B17" s="19"/>
      <c r="C17" s="19"/>
      <c r="D17" s="19"/>
      <c r="E17" s="19"/>
      <c r="F17" s="19"/>
      <c r="G17" s="19"/>
      <c r="H17" s="19"/>
      <c r="I17" s="19"/>
      <c r="M17" s="19"/>
      <c r="N17" s="164"/>
      <c r="O17" s="164"/>
      <c r="P17" s="164"/>
      <c r="Q17" s="164"/>
      <c r="R17" s="164"/>
      <c r="S17" s="19"/>
      <c r="T17" s="19"/>
      <c r="U17" s="19"/>
    </row>
    <row r="18" spans="1:21">
      <c r="A18" s="19"/>
      <c r="B18" s="19"/>
      <c r="C18" s="19"/>
      <c r="D18" s="19"/>
      <c r="E18" s="19"/>
      <c r="F18" s="19"/>
      <c r="G18" s="19"/>
      <c r="H18" s="19"/>
      <c r="I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>
      <c r="A19" s="19"/>
      <c r="B19" s="19"/>
      <c r="C19" s="19"/>
      <c r="D19" s="19"/>
      <c r="E19" s="19"/>
      <c r="F19" s="19"/>
      <c r="G19" s="19"/>
      <c r="H19" s="19"/>
      <c r="I19" s="19"/>
      <c r="M19" s="19"/>
      <c r="N19" s="19"/>
      <c r="O19" s="19"/>
      <c r="P19" s="19"/>
      <c r="Q19" s="19"/>
      <c r="R19" s="19"/>
      <c r="S19" s="19"/>
      <c r="T19" s="19"/>
      <c r="U19" s="19"/>
    </row>
  </sheetData>
  <mergeCells count="16">
    <mergeCell ref="E6:I6"/>
    <mergeCell ref="A5:I5"/>
    <mergeCell ref="N7:R7"/>
    <mergeCell ref="N14:R14"/>
    <mergeCell ref="E7:I7"/>
    <mergeCell ref="A9:D9"/>
    <mergeCell ref="A7:D7"/>
    <mergeCell ref="A8:D8"/>
    <mergeCell ref="A11:D11"/>
    <mergeCell ref="A6:D6"/>
    <mergeCell ref="N16:R16"/>
    <mergeCell ref="N17:R17"/>
    <mergeCell ref="N8:R8"/>
    <mergeCell ref="N9:R9"/>
    <mergeCell ref="N10:R10"/>
    <mergeCell ref="N11:R11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187"/>
  <sheetViews>
    <sheetView zoomScaleNormal="100" workbookViewId="0">
      <pane ySplit="3" topLeftCell="A4" activePane="bottomLeft" state="frozen"/>
      <selection activeCell="B61" sqref="B61"/>
      <selection pane="bottomLeft" activeCell="BB1" sqref="BB1"/>
    </sheetView>
  </sheetViews>
  <sheetFormatPr defaultColWidth="9.140625" defaultRowHeight="12.75"/>
  <cols>
    <col min="1" max="1" width="7.85546875" style="5" bestFit="1" customWidth="1"/>
    <col min="2" max="2" width="11.42578125" style="37" bestFit="1" customWidth="1"/>
    <col min="3" max="3" width="17.5703125" style="1" bestFit="1" customWidth="1"/>
    <col min="4" max="4" width="10.42578125" style="25" bestFit="1" customWidth="1"/>
    <col min="5" max="5" width="12.5703125" style="25" bestFit="1" customWidth="1"/>
    <col min="6" max="6" width="14" style="84" bestFit="1" customWidth="1"/>
    <col min="7" max="8" width="12" style="127" customWidth="1"/>
    <col min="9" max="9" width="9.7109375" style="1" customWidth="1"/>
    <col min="10" max="10" width="16.140625" style="1" customWidth="1"/>
    <col min="11" max="11" width="12.5703125" style="32" bestFit="1" customWidth="1"/>
    <col min="12" max="12" width="14" style="32" bestFit="1" customWidth="1"/>
    <col min="13" max="13" width="10" style="32" bestFit="1" customWidth="1"/>
    <col min="14" max="15" width="10.28515625" style="32" bestFit="1" customWidth="1"/>
    <col min="16" max="16" width="18.85546875" style="32" customWidth="1"/>
    <col min="17" max="17" width="12.5703125" style="1" customWidth="1"/>
    <col min="18" max="18" width="13.28515625" style="2" customWidth="1"/>
    <col min="19" max="19" width="12.5703125" style="1" customWidth="1"/>
    <col min="20" max="20" width="13.85546875" style="2" customWidth="1"/>
    <col min="21" max="21" width="28.140625" style="108" bestFit="1" customWidth="1"/>
    <col min="22" max="22" width="7.7109375" style="102" bestFit="1" customWidth="1"/>
    <col min="23" max="23" width="8.42578125" style="102" bestFit="1" customWidth="1"/>
    <col min="24" max="24" width="9" style="102" bestFit="1" customWidth="1"/>
    <col min="25" max="25" width="10.7109375" style="101" customWidth="1"/>
    <col min="26" max="26" width="11.28515625" style="101" bestFit="1" customWidth="1"/>
    <col min="27" max="27" width="7.7109375" style="102" bestFit="1" customWidth="1"/>
    <col min="28" max="28" width="8.42578125" style="102" bestFit="1" customWidth="1"/>
    <col min="29" max="29" width="9" style="102" bestFit="1" customWidth="1"/>
    <col min="30" max="30" width="10.7109375" style="101" customWidth="1"/>
    <col min="31" max="31" width="11.28515625" style="101" bestFit="1" customWidth="1"/>
    <col min="32" max="32" width="7.7109375" style="102" bestFit="1" customWidth="1"/>
    <col min="33" max="33" width="8.42578125" style="102" bestFit="1" customWidth="1"/>
    <col min="34" max="34" width="9" style="102" bestFit="1" customWidth="1"/>
    <col min="35" max="35" width="10.7109375" style="101" customWidth="1"/>
    <col min="36" max="36" width="11.28515625" style="101" bestFit="1" customWidth="1"/>
    <col min="37" max="37" width="7.7109375" style="102" bestFit="1" customWidth="1"/>
    <col min="38" max="38" width="8.42578125" style="102" bestFit="1" customWidth="1"/>
    <col min="39" max="39" width="9" style="102" bestFit="1" customWidth="1"/>
    <col min="40" max="40" width="10.7109375" style="101" customWidth="1"/>
    <col min="41" max="41" width="11.28515625" style="101" bestFit="1" customWidth="1"/>
    <col min="42" max="43" width="9.140625" style="53"/>
    <col min="44" max="89" width="9.140625" style="27"/>
    <col min="90" max="128" width="9.140625" style="38"/>
    <col min="129" max="16384" width="9.140625" style="1"/>
  </cols>
  <sheetData>
    <row r="1" spans="1:128" s="3" customFormat="1">
      <c r="A1" s="28"/>
      <c r="B1" s="35"/>
      <c r="C1" s="28"/>
      <c r="D1" s="28"/>
      <c r="E1" s="55" t="s">
        <v>4</v>
      </c>
      <c r="F1" s="81" t="s">
        <v>4</v>
      </c>
      <c r="G1" s="125" t="s">
        <v>4</v>
      </c>
      <c r="H1" s="125" t="s">
        <v>4</v>
      </c>
      <c r="I1" s="55" t="s">
        <v>4</v>
      </c>
      <c r="J1" s="55" t="s">
        <v>2</v>
      </c>
      <c r="K1" s="56" t="s">
        <v>0</v>
      </c>
      <c r="L1" s="56" t="s">
        <v>0</v>
      </c>
      <c r="M1" s="56" t="s">
        <v>0</v>
      </c>
      <c r="N1" s="56" t="s">
        <v>0</v>
      </c>
      <c r="O1" s="56" t="s">
        <v>0</v>
      </c>
      <c r="P1" s="56" t="s">
        <v>1</v>
      </c>
      <c r="Q1" s="55" t="s">
        <v>6</v>
      </c>
      <c r="R1" s="57" t="s">
        <v>10</v>
      </c>
      <c r="S1" s="55" t="s">
        <v>5</v>
      </c>
      <c r="T1" s="57" t="s">
        <v>5</v>
      </c>
      <c r="U1" s="107"/>
      <c r="V1" s="99"/>
      <c r="W1" s="99"/>
      <c r="X1" s="99"/>
      <c r="Y1" s="100"/>
      <c r="Z1" s="100"/>
      <c r="AA1" s="99"/>
      <c r="AB1" s="99"/>
      <c r="AC1" s="99"/>
      <c r="AD1" s="100"/>
      <c r="AE1" s="100"/>
      <c r="AF1" s="99"/>
      <c r="AG1" s="99"/>
      <c r="AH1" s="99"/>
      <c r="AI1" s="100"/>
      <c r="AJ1" s="100"/>
      <c r="AK1" s="99"/>
      <c r="AL1" s="99"/>
      <c r="AM1" s="99"/>
      <c r="AN1" s="100"/>
      <c r="AO1" s="100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</row>
    <row r="2" spans="1:128" s="3" customFormat="1">
      <c r="A2" s="28" t="s">
        <v>7</v>
      </c>
      <c r="B2" s="35" t="s">
        <v>42</v>
      </c>
      <c r="C2" s="28" t="s">
        <v>91</v>
      </c>
      <c r="D2" s="28" t="s">
        <v>37</v>
      </c>
      <c r="E2" s="55" t="s">
        <v>39</v>
      </c>
      <c r="F2" s="81" t="s">
        <v>8</v>
      </c>
      <c r="G2" s="125" t="s">
        <v>6</v>
      </c>
      <c r="H2" s="125" t="s">
        <v>10</v>
      </c>
      <c r="I2" s="55" t="s">
        <v>5</v>
      </c>
      <c r="J2" s="55" t="s">
        <v>3</v>
      </c>
      <c r="K2" s="56" t="s">
        <v>39</v>
      </c>
      <c r="L2" s="56" t="s">
        <v>8</v>
      </c>
      <c r="M2" s="56" t="s">
        <v>6</v>
      </c>
      <c r="N2" s="56" t="s">
        <v>10</v>
      </c>
      <c r="O2" s="56" t="s">
        <v>11</v>
      </c>
      <c r="P2" s="56" t="s">
        <v>9</v>
      </c>
      <c r="Q2" s="55" t="s">
        <v>12</v>
      </c>
      <c r="R2" s="55" t="s">
        <v>12</v>
      </c>
      <c r="S2" s="55" t="s">
        <v>12</v>
      </c>
      <c r="T2" s="57" t="s">
        <v>3</v>
      </c>
      <c r="U2" s="107"/>
      <c r="V2" s="181" t="s">
        <v>60</v>
      </c>
      <c r="W2" s="181"/>
      <c r="X2" s="181"/>
      <c r="Y2" s="181"/>
      <c r="Z2" s="181"/>
      <c r="AA2" s="181" t="s">
        <v>61</v>
      </c>
      <c r="AB2" s="181"/>
      <c r="AC2" s="181"/>
      <c r="AD2" s="181"/>
      <c r="AE2" s="181"/>
      <c r="AF2" s="181" t="s">
        <v>62</v>
      </c>
      <c r="AG2" s="181"/>
      <c r="AH2" s="181"/>
      <c r="AI2" s="181"/>
      <c r="AJ2" s="181"/>
      <c r="AK2" s="181" t="s">
        <v>51</v>
      </c>
      <c r="AL2" s="181"/>
      <c r="AM2" s="181"/>
      <c r="AN2" s="181"/>
      <c r="AO2" s="181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</row>
    <row r="3" spans="1:128" s="3" customFormat="1">
      <c r="A3" s="28"/>
      <c r="B3" s="35"/>
      <c r="C3" s="28" t="s">
        <v>24</v>
      </c>
      <c r="D3" s="28"/>
      <c r="E3" s="55" t="s">
        <v>40</v>
      </c>
      <c r="F3" s="81" t="s">
        <v>38</v>
      </c>
      <c r="G3" s="125" t="s">
        <v>35</v>
      </c>
      <c r="H3" s="125" t="s">
        <v>35</v>
      </c>
      <c r="I3" s="55" t="s">
        <v>35</v>
      </c>
      <c r="J3" s="55" t="s">
        <v>13</v>
      </c>
      <c r="K3" s="56" t="s">
        <v>40</v>
      </c>
      <c r="L3" s="56" t="s">
        <v>38</v>
      </c>
      <c r="M3" s="56" t="s">
        <v>35</v>
      </c>
      <c r="N3" s="56" t="s">
        <v>35</v>
      </c>
      <c r="O3" s="56" t="s">
        <v>35</v>
      </c>
      <c r="P3" s="56" t="s">
        <v>13</v>
      </c>
      <c r="Q3" s="55" t="s">
        <v>41</v>
      </c>
      <c r="R3" s="55" t="s">
        <v>41</v>
      </c>
      <c r="S3" s="55" t="s">
        <v>41</v>
      </c>
      <c r="T3" s="55" t="s">
        <v>41</v>
      </c>
      <c r="U3" s="107" t="s">
        <v>89</v>
      </c>
      <c r="V3" s="99" t="s">
        <v>23</v>
      </c>
      <c r="W3" s="99" t="s">
        <v>49</v>
      </c>
      <c r="X3" s="99" t="s">
        <v>50</v>
      </c>
      <c r="Y3" s="100" t="s">
        <v>47</v>
      </c>
      <c r="Z3" s="100" t="s">
        <v>48</v>
      </c>
      <c r="AA3" s="99" t="s">
        <v>23</v>
      </c>
      <c r="AB3" s="99" t="s">
        <v>49</v>
      </c>
      <c r="AC3" s="99" t="s">
        <v>50</v>
      </c>
      <c r="AD3" s="100" t="s">
        <v>47</v>
      </c>
      <c r="AE3" s="100" t="s">
        <v>48</v>
      </c>
      <c r="AF3" s="99" t="s">
        <v>23</v>
      </c>
      <c r="AG3" s="99" t="s">
        <v>49</v>
      </c>
      <c r="AH3" s="99" t="s">
        <v>50</v>
      </c>
      <c r="AI3" s="100" t="s">
        <v>47</v>
      </c>
      <c r="AJ3" s="100" t="s">
        <v>48</v>
      </c>
      <c r="AK3" s="99" t="s">
        <v>23</v>
      </c>
      <c r="AL3" s="99" t="s">
        <v>49</v>
      </c>
      <c r="AM3" s="99" t="s">
        <v>50</v>
      </c>
      <c r="AN3" s="100" t="s">
        <v>47</v>
      </c>
      <c r="AO3" s="100" t="s">
        <v>48</v>
      </c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</row>
    <row r="4" spans="1:128" s="5" customFormat="1">
      <c r="A4" s="22" t="s">
        <v>34</v>
      </c>
      <c r="B4" s="33" t="s">
        <v>52</v>
      </c>
      <c r="C4" s="114" t="s">
        <v>122</v>
      </c>
      <c r="D4" s="26">
        <v>1</v>
      </c>
      <c r="E4" s="134">
        <v>447.75700000000001</v>
      </c>
      <c r="F4" s="82">
        <f t="shared" ref="F4:F49" si="0">E4+G4+H4</f>
        <v>447.79999999999995</v>
      </c>
      <c r="G4" s="129">
        <v>3.27E-2</v>
      </c>
      <c r="H4" s="129">
        <v>1.03E-2</v>
      </c>
      <c r="I4" s="128">
        <f t="shared" ref="I4:I50" si="1">G4+H4</f>
        <v>4.2999999999999997E-2</v>
      </c>
      <c r="J4" s="83">
        <f t="shared" ref="J4:J50" si="2">(1.6061/(1.6061-(I4/F4)))*(I4/F4)*1000000</f>
        <v>96.030752622702167</v>
      </c>
      <c r="K4" s="136">
        <v>447.4</v>
      </c>
      <c r="L4" s="136">
        <v>447.4</v>
      </c>
      <c r="M4" s="137">
        <v>3.1699999999999999E-2</v>
      </c>
      <c r="N4" s="137">
        <v>1.0800000000000001E-2</v>
      </c>
      <c r="O4" s="137">
        <v>4.2500000000000003E-2</v>
      </c>
      <c r="P4" s="138">
        <v>95</v>
      </c>
      <c r="Q4" s="24">
        <f t="shared" ref="Q4" si="3">((M4-G4)/G4)*100</f>
        <v>-3.0581039755351709</v>
      </c>
      <c r="R4" s="24">
        <f t="shared" ref="R4" si="4">((N4-H4)/H4)*100</f>
        <v>4.854368932038839</v>
      </c>
      <c r="S4" s="24">
        <f t="shared" ref="S4" si="5">((O4-I4)/I4)*100</f>
        <v>-1.1627906976744036</v>
      </c>
      <c r="T4" s="24">
        <f t="shared" ref="T4" si="6">((P4-J4)/J4)*100</f>
        <v>-1.073356809721068</v>
      </c>
      <c r="U4" s="106"/>
      <c r="V4" s="101">
        <f t="shared" ref="V4:V49" si="7">$Q$180</f>
        <v>-2.7397260273972575</v>
      </c>
      <c r="W4" s="101">
        <f t="shared" ref="W4:W49" si="8">$Q$180-5</f>
        <v>-7.739726027397257</v>
      </c>
      <c r="X4" s="101">
        <f t="shared" ref="X4:X49" si="9">$Q$180+5</f>
        <v>2.2602739726027425</v>
      </c>
      <c r="Y4" s="101">
        <f t="shared" ref="Y4:Y49" si="10">($Q$180-(3*$Q$183))</f>
        <v>-8.9035581153773009</v>
      </c>
      <c r="Z4" s="101">
        <f t="shared" ref="Z4:Z49" si="11">($Q$180+(3*$Q$183))</f>
        <v>3.4241060605827864</v>
      </c>
      <c r="AA4" s="101">
        <f t="shared" ref="AA4:AA49" si="12">$R$180</f>
        <v>0.95541401273835058</v>
      </c>
      <c r="AB4" s="101">
        <f t="shared" ref="AB4:AB49" si="13">$R$180-5</f>
        <v>-4.0445859872616499</v>
      </c>
      <c r="AC4" s="101">
        <f t="shared" ref="AC4:AC49" si="14">$R$180+5</f>
        <v>5.9554140127383501</v>
      </c>
      <c r="AD4" s="101">
        <f t="shared" ref="AD4:AD49" si="15">($R$180-(3*$R$183))</f>
        <v>-7.5581728183602461</v>
      </c>
      <c r="AE4" s="101">
        <f t="shared" ref="AE4:AE49" si="16">($R$180+(3*$R$183))</f>
        <v>9.4690008438369464</v>
      </c>
      <c r="AF4" s="101">
        <f t="shared" ref="AF4:AF49" si="17">$S$180</f>
        <v>-1.8622298225375338</v>
      </c>
      <c r="AG4" s="101">
        <f t="shared" ref="AG4:AG49" si="18">$S$180-5</f>
        <v>-6.8622298225375342</v>
      </c>
      <c r="AH4" s="101">
        <f t="shared" ref="AH4:AH49" si="19">$S$180+5</f>
        <v>3.1377701774624662</v>
      </c>
      <c r="AI4" s="101">
        <f t="shared" ref="AI4:AI49" si="20">($S$180-(3*$S$183))</f>
        <v>-7.7130329460746179</v>
      </c>
      <c r="AJ4" s="101">
        <f t="shared" ref="AJ4:AJ49" si="21">($S$180+(3*$S$183))</f>
        <v>3.9885733009995499</v>
      </c>
      <c r="AK4" s="101">
        <f t="shared" ref="AK4:AK49" si="22">$T$180</f>
        <v>-1.7903898116645731</v>
      </c>
      <c r="AL4" s="101">
        <f t="shared" ref="AL4:AL49" si="23">$T$180-5</f>
        <v>-6.7903898116645731</v>
      </c>
      <c r="AM4" s="101">
        <f t="shared" ref="AM4:AM49" si="24">$T$180+5</f>
        <v>3.2096101883354269</v>
      </c>
      <c r="AN4" s="101">
        <f t="shared" ref="AN4:AN49" si="25">($T$180-(3*$T$183))</f>
        <v>-7.6459909413881126</v>
      </c>
      <c r="AO4" s="101">
        <f t="shared" ref="AO4:AO49" si="26">($T$180+(3*$T$183))</f>
        <v>4.0652113180589664</v>
      </c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</row>
    <row r="5" spans="1:128" s="5" customFormat="1">
      <c r="A5" s="22" t="s">
        <v>34</v>
      </c>
      <c r="B5" s="33" t="s">
        <v>52</v>
      </c>
      <c r="C5" s="114" t="s">
        <v>120</v>
      </c>
      <c r="D5" s="26">
        <v>2</v>
      </c>
      <c r="E5" s="134">
        <v>446.8329</v>
      </c>
      <c r="F5" s="82">
        <f t="shared" si="0"/>
        <v>446.9</v>
      </c>
      <c r="G5" s="129">
        <v>5.1900000000000002E-2</v>
      </c>
      <c r="H5" s="129">
        <v>1.52E-2</v>
      </c>
      <c r="I5" s="128">
        <f t="shared" si="1"/>
        <v>6.7100000000000007E-2</v>
      </c>
      <c r="J5" s="83">
        <f t="shared" si="2"/>
        <v>150.15948399202847</v>
      </c>
      <c r="K5" s="136">
        <v>446.6</v>
      </c>
      <c r="L5" s="136">
        <v>446.7</v>
      </c>
      <c r="M5" s="137">
        <v>5.0900000000000001E-2</v>
      </c>
      <c r="N5" s="137">
        <v>1.5800000000000002E-2</v>
      </c>
      <c r="O5" s="137">
        <v>6.6699999999999995E-2</v>
      </c>
      <c r="P5" s="138">
        <v>149</v>
      </c>
      <c r="Q5" s="24">
        <f t="shared" ref="Q5:Q12" si="27">((M5-G5)/G5)*100</f>
        <v>-1.9267822736030844</v>
      </c>
      <c r="R5" s="24">
        <f t="shared" ref="R5:R12" si="28">((N5-H5)/H5)*100</f>
        <v>3.9473684210526416</v>
      </c>
      <c r="S5" s="24">
        <f t="shared" ref="S5:S12" si="29">((O5-I5)/I5)*100</f>
        <v>-0.59612518628913769</v>
      </c>
      <c r="T5" s="24">
        <f t="shared" ref="T5:T12" si="30">((P5-J5)/J5)*100</f>
        <v>-0.77216833809180085</v>
      </c>
      <c r="U5" s="106"/>
      <c r="V5" s="101">
        <f t="shared" si="7"/>
        <v>-2.7397260273972575</v>
      </c>
      <c r="W5" s="101">
        <f t="shared" si="8"/>
        <v>-7.739726027397257</v>
      </c>
      <c r="X5" s="101">
        <f t="shared" si="9"/>
        <v>2.2602739726027425</v>
      </c>
      <c r="Y5" s="101">
        <f t="shared" si="10"/>
        <v>-8.9035581153773009</v>
      </c>
      <c r="Z5" s="101">
        <f t="shared" si="11"/>
        <v>3.4241060605827864</v>
      </c>
      <c r="AA5" s="101">
        <f t="shared" si="12"/>
        <v>0.95541401273835058</v>
      </c>
      <c r="AB5" s="101">
        <f t="shared" si="13"/>
        <v>-4.0445859872616499</v>
      </c>
      <c r="AC5" s="101">
        <f t="shared" si="14"/>
        <v>5.9554140127383501</v>
      </c>
      <c r="AD5" s="101">
        <f t="shared" si="15"/>
        <v>-7.5581728183602461</v>
      </c>
      <c r="AE5" s="101">
        <f t="shared" si="16"/>
        <v>9.4690008438369464</v>
      </c>
      <c r="AF5" s="101">
        <f t="shared" si="17"/>
        <v>-1.8622298225375338</v>
      </c>
      <c r="AG5" s="101">
        <f t="shared" si="18"/>
        <v>-6.8622298225375342</v>
      </c>
      <c r="AH5" s="101">
        <f t="shared" si="19"/>
        <v>3.1377701774624662</v>
      </c>
      <c r="AI5" s="101">
        <f t="shared" si="20"/>
        <v>-7.7130329460746179</v>
      </c>
      <c r="AJ5" s="101">
        <f t="shared" si="21"/>
        <v>3.9885733009995499</v>
      </c>
      <c r="AK5" s="101">
        <f t="shared" si="22"/>
        <v>-1.7903898116645731</v>
      </c>
      <c r="AL5" s="101">
        <f t="shared" si="23"/>
        <v>-6.7903898116645731</v>
      </c>
      <c r="AM5" s="101">
        <f t="shared" si="24"/>
        <v>3.2096101883354269</v>
      </c>
      <c r="AN5" s="101">
        <f t="shared" si="25"/>
        <v>-7.6459909413881126</v>
      </c>
      <c r="AO5" s="101">
        <f t="shared" si="26"/>
        <v>4.0652113180589664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</row>
    <row r="6" spans="1:128" s="5" customFormat="1">
      <c r="A6" s="22" t="s">
        <v>34</v>
      </c>
      <c r="B6" s="33" t="s">
        <v>52</v>
      </c>
      <c r="C6" s="114" t="s">
        <v>122</v>
      </c>
      <c r="D6" s="26">
        <v>3</v>
      </c>
      <c r="E6" s="134">
        <v>448.06709999999993</v>
      </c>
      <c r="F6" s="82">
        <f t="shared" si="0"/>
        <v>448.19999999999993</v>
      </c>
      <c r="G6" s="129">
        <v>0.1022</v>
      </c>
      <c r="H6" s="129">
        <v>3.0700000000000002E-2</v>
      </c>
      <c r="I6" s="128">
        <f t="shared" si="1"/>
        <v>0.13289999999999999</v>
      </c>
      <c r="J6" s="83">
        <f t="shared" si="2"/>
        <v>296.57416472647071</v>
      </c>
      <c r="K6" s="136">
        <v>447.9</v>
      </c>
      <c r="L6" s="136">
        <v>448</v>
      </c>
      <c r="M6" s="137">
        <v>9.9400000000000002E-2</v>
      </c>
      <c r="N6" s="137">
        <v>3.1399999999999997E-2</v>
      </c>
      <c r="O6" s="137">
        <v>0.1308</v>
      </c>
      <c r="P6" s="138">
        <v>292</v>
      </c>
      <c r="Q6" s="24">
        <f t="shared" si="27"/>
        <v>-2.7397260273972575</v>
      </c>
      <c r="R6" s="24">
        <f t="shared" si="28"/>
        <v>2.280130293159595</v>
      </c>
      <c r="S6" s="24">
        <f t="shared" si="29"/>
        <v>-1.5801354401805801</v>
      </c>
      <c r="T6" s="24">
        <f t="shared" si="30"/>
        <v>-1.5423341850054431</v>
      </c>
      <c r="U6" s="106"/>
      <c r="V6" s="101">
        <f t="shared" si="7"/>
        <v>-2.7397260273972575</v>
      </c>
      <c r="W6" s="101">
        <f t="shared" si="8"/>
        <v>-7.739726027397257</v>
      </c>
      <c r="X6" s="101">
        <f t="shared" si="9"/>
        <v>2.2602739726027425</v>
      </c>
      <c r="Y6" s="101">
        <f t="shared" si="10"/>
        <v>-8.9035581153773009</v>
      </c>
      <c r="Z6" s="101">
        <f t="shared" si="11"/>
        <v>3.4241060605827864</v>
      </c>
      <c r="AA6" s="101">
        <f t="shared" si="12"/>
        <v>0.95541401273835058</v>
      </c>
      <c r="AB6" s="101">
        <f t="shared" si="13"/>
        <v>-4.0445859872616499</v>
      </c>
      <c r="AC6" s="101">
        <f t="shared" si="14"/>
        <v>5.9554140127383501</v>
      </c>
      <c r="AD6" s="101">
        <f t="shared" si="15"/>
        <v>-7.5581728183602461</v>
      </c>
      <c r="AE6" s="101">
        <f t="shared" si="16"/>
        <v>9.4690008438369464</v>
      </c>
      <c r="AF6" s="101">
        <f t="shared" si="17"/>
        <v>-1.8622298225375338</v>
      </c>
      <c r="AG6" s="101">
        <f t="shared" si="18"/>
        <v>-6.8622298225375342</v>
      </c>
      <c r="AH6" s="101">
        <f t="shared" si="19"/>
        <v>3.1377701774624662</v>
      </c>
      <c r="AI6" s="101">
        <f t="shared" si="20"/>
        <v>-7.7130329460746179</v>
      </c>
      <c r="AJ6" s="101">
        <f t="shared" si="21"/>
        <v>3.9885733009995499</v>
      </c>
      <c r="AK6" s="101">
        <f t="shared" si="22"/>
        <v>-1.7903898116645731</v>
      </c>
      <c r="AL6" s="101">
        <f t="shared" si="23"/>
        <v>-6.7903898116645731</v>
      </c>
      <c r="AM6" s="101">
        <f t="shared" si="24"/>
        <v>3.2096101883354269</v>
      </c>
      <c r="AN6" s="101">
        <f t="shared" si="25"/>
        <v>-7.6459909413881126</v>
      </c>
      <c r="AO6" s="101">
        <f t="shared" si="26"/>
        <v>4.0652113180589664</v>
      </c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</row>
    <row r="7" spans="1:128" s="5" customFormat="1">
      <c r="A7" s="22" t="s">
        <v>34</v>
      </c>
      <c r="B7" s="33" t="s">
        <v>52</v>
      </c>
      <c r="C7" s="114" t="s">
        <v>120</v>
      </c>
      <c r="D7" s="26">
        <v>4</v>
      </c>
      <c r="E7" s="134">
        <v>447.9975</v>
      </c>
      <c r="F7" s="82">
        <f t="shared" si="0"/>
        <v>448.3</v>
      </c>
      <c r="G7" s="129">
        <v>0.25119999999999998</v>
      </c>
      <c r="H7" s="129">
        <v>5.1299999999999998E-2</v>
      </c>
      <c r="I7" s="128">
        <f t="shared" si="1"/>
        <v>0.30249999999999999</v>
      </c>
      <c r="J7" s="83">
        <f t="shared" si="2"/>
        <v>675.05496954733826</v>
      </c>
      <c r="K7" s="136">
        <v>447.8</v>
      </c>
      <c r="L7" s="136">
        <v>448.1</v>
      </c>
      <c r="M7" s="137">
        <v>0.24440000000000001</v>
      </c>
      <c r="N7" s="137">
        <v>5.2699999999999997E-2</v>
      </c>
      <c r="O7" s="137">
        <v>0.29709999999999998</v>
      </c>
      <c r="P7" s="138">
        <v>663</v>
      </c>
      <c r="Q7" s="24">
        <f t="shared" si="27"/>
        <v>-2.707006369426741</v>
      </c>
      <c r="R7" s="24">
        <f t="shared" si="28"/>
        <v>2.7290448343079894</v>
      </c>
      <c r="S7" s="24">
        <f t="shared" si="29"/>
        <v>-1.7851239669421541</v>
      </c>
      <c r="T7" s="24">
        <f t="shared" si="30"/>
        <v>-1.7857759873128234</v>
      </c>
      <c r="U7" s="106"/>
      <c r="V7" s="101">
        <f t="shared" si="7"/>
        <v>-2.7397260273972575</v>
      </c>
      <c r="W7" s="101">
        <f t="shared" si="8"/>
        <v>-7.739726027397257</v>
      </c>
      <c r="X7" s="101">
        <f t="shared" si="9"/>
        <v>2.2602739726027425</v>
      </c>
      <c r="Y7" s="101">
        <f t="shared" si="10"/>
        <v>-8.9035581153773009</v>
      </c>
      <c r="Z7" s="101">
        <f t="shared" si="11"/>
        <v>3.4241060605827864</v>
      </c>
      <c r="AA7" s="101">
        <f t="shared" si="12"/>
        <v>0.95541401273835058</v>
      </c>
      <c r="AB7" s="101">
        <f t="shared" si="13"/>
        <v>-4.0445859872616499</v>
      </c>
      <c r="AC7" s="101">
        <f t="shared" si="14"/>
        <v>5.9554140127383501</v>
      </c>
      <c r="AD7" s="101">
        <f t="shared" si="15"/>
        <v>-7.5581728183602461</v>
      </c>
      <c r="AE7" s="101">
        <f t="shared" si="16"/>
        <v>9.4690008438369464</v>
      </c>
      <c r="AF7" s="101">
        <f t="shared" si="17"/>
        <v>-1.8622298225375338</v>
      </c>
      <c r="AG7" s="101">
        <f t="shared" si="18"/>
        <v>-6.8622298225375342</v>
      </c>
      <c r="AH7" s="101">
        <f t="shared" si="19"/>
        <v>3.1377701774624662</v>
      </c>
      <c r="AI7" s="101">
        <f t="shared" si="20"/>
        <v>-7.7130329460746179</v>
      </c>
      <c r="AJ7" s="101">
        <f t="shared" si="21"/>
        <v>3.9885733009995499</v>
      </c>
      <c r="AK7" s="101">
        <f t="shared" si="22"/>
        <v>-1.7903898116645731</v>
      </c>
      <c r="AL7" s="101">
        <f t="shared" si="23"/>
        <v>-6.7903898116645731</v>
      </c>
      <c r="AM7" s="101">
        <f t="shared" si="24"/>
        <v>3.2096101883354269</v>
      </c>
      <c r="AN7" s="101">
        <f t="shared" si="25"/>
        <v>-7.6459909413881126</v>
      </c>
      <c r="AO7" s="101">
        <f t="shared" si="26"/>
        <v>4.0652113180589664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</row>
    <row r="8" spans="1:128" s="5" customFormat="1">
      <c r="A8" s="22" t="s">
        <v>34</v>
      </c>
      <c r="B8" s="33" t="s">
        <v>52</v>
      </c>
      <c r="C8" s="114" t="s">
        <v>122</v>
      </c>
      <c r="D8" s="26">
        <v>5</v>
      </c>
      <c r="E8" s="134">
        <v>447.37419999999997</v>
      </c>
      <c r="F8" s="82">
        <f t="shared" si="0"/>
        <v>447.99999999999994</v>
      </c>
      <c r="G8" s="129">
        <v>0.50249999999999995</v>
      </c>
      <c r="H8" s="129">
        <v>0.12330000000000001</v>
      </c>
      <c r="I8" s="128">
        <f t="shared" si="1"/>
        <v>0.62579999999999991</v>
      </c>
      <c r="J8" s="83">
        <f t="shared" si="2"/>
        <v>1398.0909630870194</v>
      </c>
      <c r="K8" s="136">
        <v>447.2</v>
      </c>
      <c r="L8" s="136">
        <v>447.8</v>
      </c>
      <c r="M8" s="137">
        <v>0.49390000000000001</v>
      </c>
      <c r="N8" s="137">
        <v>0.1246</v>
      </c>
      <c r="O8" s="137">
        <v>0.61850000000000005</v>
      </c>
      <c r="P8" s="138">
        <v>1382</v>
      </c>
      <c r="Q8" s="24">
        <f t="shared" si="27"/>
        <v>-1.7114427860696402</v>
      </c>
      <c r="R8" s="24">
        <f t="shared" si="28"/>
        <v>1.0543390105433865</v>
      </c>
      <c r="S8" s="24">
        <f t="shared" si="29"/>
        <v>-1.1665068712048359</v>
      </c>
      <c r="T8" s="24">
        <f t="shared" si="30"/>
        <v>-1.1509239035126995</v>
      </c>
      <c r="U8" s="106"/>
      <c r="V8" s="101">
        <f t="shared" si="7"/>
        <v>-2.7397260273972575</v>
      </c>
      <c r="W8" s="101">
        <f t="shared" si="8"/>
        <v>-7.739726027397257</v>
      </c>
      <c r="X8" s="101">
        <f t="shared" si="9"/>
        <v>2.2602739726027425</v>
      </c>
      <c r="Y8" s="101">
        <f t="shared" si="10"/>
        <v>-8.9035581153773009</v>
      </c>
      <c r="Z8" s="101">
        <f t="shared" si="11"/>
        <v>3.4241060605827864</v>
      </c>
      <c r="AA8" s="101">
        <f t="shared" si="12"/>
        <v>0.95541401273835058</v>
      </c>
      <c r="AB8" s="101">
        <f t="shared" si="13"/>
        <v>-4.0445859872616499</v>
      </c>
      <c r="AC8" s="101">
        <f t="shared" si="14"/>
        <v>5.9554140127383501</v>
      </c>
      <c r="AD8" s="101">
        <f t="shared" si="15"/>
        <v>-7.5581728183602461</v>
      </c>
      <c r="AE8" s="101">
        <f t="shared" si="16"/>
        <v>9.4690008438369464</v>
      </c>
      <c r="AF8" s="101">
        <f t="shared" si="17"/>
        <v>-1.8622298225375338</v>
      </c>
      <c r="AG8" s="101">
        <f t="shared" si="18"/>
        <v>-6.8622298225375342</v>
      </c>
      <c r="AH8" s="101">
        <f t="shared" si="19"/>
        <v>3.1377701774624662</v>
      </c>
      <c r="AI8" s="101">
        <f t="shared" si="20"/>
        <v>-7.7130329460746179</v>
      </c>
      <c r="AJ8" s="101">
        <f t="shared" si="21"/>
        <v>3.9885733009995499</v>
      </c>
      <c r="AK8" s="101">
        <f t="shared" si="22"/>
        <v>-1.7903898116645731</v>
      </c>
      <c r="AL8" s="101">
        <f t="shared" si="23"/>
        <v>-6.7903898116645731</v>
      </c>
      <c r="AM8" s="101">
        <f t="shared" si="24"/>
        <v>3.2096101883354269</v>
      </c>
      <c r="AN8" s="101">
        <f t="shared" si="25"/>
        <v>-7.6459909413881126</v>
      </c>
      <c r="AO8" s="101">
        <f t="shared" si="26"/>
        <v>4.0652113180589664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</row>
    <row r="9" spans="1:128" s="5" customFormat="1">
      <c r="A9" s="22" t="s">
        <v>34</v>
      </c>
      <c r="B9" s="33" t="s">
        <v>52</v>
      </c>
      <c r="C9" s="114" t="s">
        <v>120</v>
      </c>
      <c r="D9" s="26">
        <v>6</v>
      </c>
      <c r="E9" s="134">
        <v>447.0967</v>
      </c>
      <c r="F9" s="82">
        <f t="shared" si="0"/>
        <v>448</v>
      </c>
      <c r="G9" s="129">
        <v>0.75390000000000001</v>
      </c>
      <c r="H9" s="129">
        <v>0.14940000000000001</v>
      </c>
      <c r="I9" s="128">
        <f t="shared" si="1"/>
        <v>0.90329999999999999</v>
      </c>
      <c r="J9" s="83">
        <f t="shared" si="2"/>
        <v>2018.829076735648</v>
      </c>
      <c r="K9" s="136">
        <v>446.8</v>
      </c>
      <c r="L9" s="136">
        <v>447.7</v>
      </c>
      <c r="M9" s="137">
        <v>0.74739999999999995</v>
      </c>
      <c r="N9" s="137">
        <v>0.1532</v>
      </c>
      <c r="O9" s="137">
        <v>0.90059999999999996</v>
      </c>
      <c r="P9" s="138">
        <v>2014</v>
      </c>
      <c r="Q9" s="24">
        <f t="shared" si="27"/>
        <v>-0.86218331343680343</v>
      </c>
      <c r="R9" s="24">
        <f t="shared" si="28"/>
        <v>2.5435073627844695</v>
      </c>
      <c r="S9" s="24">
        <f t="shared" si="29"/>
        <v>-0.29890401859847626</v>
      </c>
      <c r="T9" s="24">
        <f t="shared" si="30"/>
        <v>-0.23920186167797572</v>
      </c>
      <c r="U9" s="106"/>
      <c r="V9" s="101">
        <f t="shared" si="7"/>
        <v>-2.7397260273972575</v>
      </c>
      <c r="W9" s="101">
        <f t="shared" si="8"/>
        <v>-7.739726027397257</v>
      </c>
      <c r="X9" s="101">
        <f t="shared" si="9"/>
        <v>2.2602739726027425</v>
      </c>
      <c r="Y9" s="101">
        <f t="shared" si="10"/>
        <v>-8.9035581153773009</v>
      </c>
      <c r="Z9" s="101">
        <f t="shared" si="11"/>
        <v>3.4241060605827864</v>
      </c>
      <c r="AA9" s="101">
        <f t="shared" si="12"/>
        <v>0.95541401273835058</v>
      </c>
      <c r="AB9" s="101">
        <f t="shared" si="13"/>
        <v>-4.0445859872616499</v>
      </c>
      <c r="AC9" s="101">
        <f t="shared" si="14"/>
        <v>5.9554140127383501</v>
      </c>
      <c r="AD9" s="101">
        <f t="shared" si="15"/>
        <v>-7.5581728183602461</v>
      </c>
      <c r="AE9" s="101">
        <f t="shared" si="16"/>
        <v>9.4690008438369464</v>
      </c>
      <c r="AF9" s="101">
        <f t="shared" si="17"/>
        <v>-1.8622298225375338</v>
      </c>
      <c r="AG9" s="101">
        <f t="shared" si="18"/>
        <v>-6.8622298225375342</v>
      </c>
      <c r="AH9" s="101">
        <f t="shared" si="19"/>
        <v>3.1377701774624662</v>
      </c>
      <c r="AI9" s="101">
        <f t="shared" si="20"/>
        <v>-7.7130329460746179</v>
      </c>
      <c r="AJ9" s="101">
        <f t="shared" si="21"/>
        <v>3.9885733009995499</v>
      </c>
      <c r="AK9" s="101">
        <f t="shared" si="22"/>
        <v>-1.7903898116645731</v>
      </c>
      <c r="AL9" s="101">
        <f t="shared" si="23"/>
        <v>-6.7903898116645731</v>
      </c>
      <c r="AM9" s="101">
        <f t="shared" si="24"/>
        <v>3.2096101883354269</v>
      </c>
      <c r="AN9" s="101">
        <f t="shared" si="25"/>
        <v>-7.6459909413881126</v>
      </c>
      <c r="AO9" s="101">
        <f t="shared" si="26"/>
        <v>4.0652113180589664</v>
      </c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</row>
    <row r="10" spans="1:128" s="5" customFormat="1">
      <c r="A10" s="22" t="s">
        <v>34</v>
      </c>
      <c r="B10" s="33" t="s">
        <v>52</v>
      </c>
      <c r="C10" s="114" t="s">
        <v>152</v>
      </c>
      <c r="D10" s="26">
        <v>7</v>
      </c>
      <c r="E10" s="134">
        <v>446.49900000000002</v>
      </c>
      <c r="F10" s="82">
        <f t="shared" si="0"/>
        <v>448.4</v>
      </c>
      <c r="G10" s="129">
        <v>1.4966999999999999</v>
      </c>
      <c r="H10" s="129">
        <v>0.40429999999999999</v>
      </c>
      <c r="I10" s="128">
        <f t="shared" si="1"/>
        <v>1.9009999999999998</v>
      </c>
      <c r="J10" s="83">
        <f t="shared" si="2"/>
        <v>4250.7386872178513</v>
      </c>
      <c r="K10" s="136">
        <v>447</v>
      </c>
      <c r="L10" s="136">
        <v>448.2</v>
      </c>
      <c r="M10" s="137">
        <v>1.4648000000000001</v>
      </c>
      <c r="N10" s="137">
        <v>0.41049999999999998</v>
      </c>
      <c r="O10" s="137">
        <v>1.8753</v>
      </c>
      <c r="P10" s="138">
        <v>4195</v>
      </c>
      <c r="Q10" s="24">
        <f t="shared" si="27"/>
        <v>-2.1313556490946626</v>
      </c>
      <c r="R10" s="24">
        <f t="shared" si="28"/>
        <v>1.5335147167944554</v>
      </c>
      <c r="S10" s="24">
        <f t="shared" si="29"/>
        <v>-1.3519200420831057</v>
      </c>
      <c r="T10" s="24">
        <f t="shared" si="30"/>
        <v>-1.3112706124575442</v>
      </c>
      <c r="U10" s="106"/>
      <c r="V10" s="101">
        <f t="shared" si="7"/>
        <v>-2.7397260273972575</v>
      </c>
      <c r="W10" s="101">
        <f t="shared" si="8"/>
        <v>-7.739726027397257</v>
      </c>
      <c r="X10" s="101">
        <f t="shared" si="9"/>
        <v>2.2602739726027425</v>
      </c>
      <c r="Y10" s="101">
        <f t="shared" si="10"/>
        <v>-8.9035581153773009</v>
      </c>
      <c r="Z10" s="101">
        <f t="shared" si="11"/>
        <v>3.4241060605827864</v>
      </c>
      <c r="AA10" s="101">
        <f t="shared" si="12"/>
        <v>0.95541401273835058</v>
      </c>
      <c r="AB10" s="101">
        <f t="shared" si="13"/>
        <v>-4.0445859872616499</v>
      </c>
      <c r="AC10" s="101">
        <f t="shared" si="14"/>
        <v>5.9554140127383501</v>
      </c>
      <c r="AD10" s="101">
        <f t="shared" si="15"/>
        <v>-7.5581728183602461</v>
      </c>
      <c r="AE10" s="101">
        <f t="shared" si="16"/>
        <v>9.4690008438369464</v>
      </c>
      <c r="AF10" s="101">
        <f t="shared" si="17"/>
        <v>-1.8622298225375338</v>
      </c>
      <c r="AG10" s="101">
        <f t="shared" si="18"/>
        <v>-6.8622298225375342</v>
      </c>
      <c r="AH10" s="101">
        <f t="shared" si="19"/>
        <v>3.1377701774624662</v>
      </c>
      <c r="AI10" s="101">
        <f t="shared" si="20"/>
        <v>-7.7130329460746179</v>
      </c>
      <c r="AJ10" s="101">
        <f t="shared" si="21"/>
        <v>3.9885733009995499</v>
      </c>
      <c r="AK10" s="101">
        <f t="shared" si="22"/>
        <v>-1.7903898116645731</v>
      </c>
      <c r="AL10" s="101">
        <f t="shared" si="23"/>
        <v>-6.7903898116645731</v>
      </c>
      <c r="AM10" s="101">
        <f t="shared" si="24"/>
        <v>3.2096101883354269</v>
      </c>
      <c r="AN10" s="101">
        <f t="shared" si="25"/>
        <v>-7.6459909413881126</v>
      </c>
      <c r="AO10" s="101">
        <f t="shared" si="26"/>
        <v>4.0652113180589664</v>
      </c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</row>
    <row r="11" spans="1:128" s="5" customFormat="1">
      <c r="A11" s="22" t="s">
        <v>34</v>
      </c>
      <c r="B11" s="33" t="s">
        <v>52</v>
      </c>
      <c r="C11" s="114" t="s">
        <v>152</v>
      </c>
      <c r="D11" s="26">
        <v>8</v>
      </c>
      <c r="E11" s="134">
        <v>447.7088</v>
      </c>
      <c r="F11" s="82">
        <f t="shared" si="0"/>
        <v>450.20000000000005</v>
      </c>
      <c r="G11" s="129">
        <v>1.9922</v>
      </c>
      <c r="H11" s="129">
        <v>0.499</v>
      </c>
      <c r="I11" s="128">
        <f t="shared" si="1"/>
        <v>2.4912000000000001</v>
      </c>
      <c r="J11" s="83">
        <f t="shared" si="2"/>
        <v>5552.6714206662336</v>
      </c>
      <c r="K11" s="136">
        <v>448.5</v>
      </c>
      <c r="L11" s="136">
        <v>450</v>
      </c>
      <c r="M11" s="137">
        <v>1.9388000000000001</v>
      </c>
      <c r="N11" s="137">
        <v>0.5101</v>
      </c>
      <c r="O11" s="137">
        <v>2.4489000000000001</v>
      </c>
      <c r="P11" s="138">
        <v>5461</v>
      </c>
      <c r="Q11" s="24">
        <f t="shared" si="27"/>
        <v>-2.6804537697018316</v>
      </c>
      <c r="R11" s="24">
        <f t="shared" si="28"/>
        <v>2.224448897795591</v>
      </c>
      <c r="S11" s="24">
        <f t="shared" si="29"/>
        <v>-1.697976878612717</v>
      </c>
      <c r="T11" s="24">
        <f t="shared" si="30"/>
        <v>-1.6509426494253916</v>
      </c>
      <c r="U11" s="106"/>
      <c r="V11" s="101">
        <f t="shared" si="7"/>
        <v>-2.7397260273972575</v>
      </c>
      <c r="W11" s="101">
        <f t="shared" si="8"/>
        <v>-7.739726027397257</v>
      </c>
      <c r="X11" s="101">
        <f t="shared" si="9"/>
        <v>2.2602739726027425</v>
      </c>
      <c r="Y11" s="101">
        <f t="shared" si="10"/>
        <v>-8.9035581153773009</v>
      </c>
      <c r="Z11" s="101">
        <f t="shared" si="11"/>
        <v>3.4241060605827864</v>
      </c>
      <c r="AA11" s="101">
        <f t="shared" si="12"/>
        <v>0.95541401273835058</v>
      </c>
      <c r="AB11" s="101">
        <f t="shared" si="13"/>
        <v>-4.0445859872616499</v>
      </c>
      <c r="AC11" s="101">
        <f t="shared" si="14"/>
        <v>5.9554140127383501</v>
      </c>
      <c r="AD11" s="101">
        <f t="shared" si="15"/>
        <v>-7.5581728183602461</v>
      </c>
      <c r="AE11" s="101">
        <f t="shared" si="16"/>
        <v>9.4690008438369464</v>
      </c>
      <c r="AF11" s="101">
        <f t="shared" si="17"/>
        <v>-1.8622298225375338</v>
      </c>
      <c r="AG11" s="101">
        <f t="shared" si="18"/>
        <v>-6.8622298225375342</v>
      </c>
      <c r="AH11" s="101">
        <f t="shared" si="19"/>
        <v>3.1377701774624662</v>
      </c>
      <c r="AI11" s="101">
        <f t="shared" si="20"/>
        <v>-7.7130329460746179</v>
      </c>
      <c r="AJ11" s="101">
        <f t="shared" si="21"/>
        <v>3.9885733009995499</v>
      </c>
      <c r="AK11" s="101">
        <f t="shared" si="22"/>
        <v>-1.7903898116645731</v>
      </c>
      <c r="AL11" s="101">
        <f t="shared" si="23"/>
        <v>-6.7903898116645731</v>
      </c>
      <c r="AM11" s="101">
        <f t="shared" si="24"/>
        <v>3.2096101883354269</v>
      </c>
      <c r="AN11" s="101">
        <f t="shared" si="25"/>
        <v>-7.6459909413881126</v>
      </c>
      <c r="AO11" s="101">
        <f t="shared" si="26"/>
        <v>4.0652113180589664</v>
      </c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</row>
    <row r="12" spans="1:128" s="5" customFormat="1">
      <c r="A12" s="22" t="s">
        <v>34</v>
      </c>
      <c r="B12" s="33" t="s">
        <v>52</v>
      </c>
      <c r="C12" s="114" t="s">
        <v>152</v>
      </c>
      <c r="D12" s="26">
        <v>9</v>
      </c>
      <c r="E12" s="134">
        <v>447.13860000000005</v>
      </c>
      <c r="F12" s="82">
        <f t="shared" si="0"/>
        <v>450.40000000000003</v>
      </c>
      <c r="G12" s="129">
        <v>2.5036999999999998</v>
      </c>
      <c r="H12" s="129">
        <v>0.75770000000000004</v>
      </c>
      <c r="I12" s="128">
        <f t="shared" si="1"/>
        <v>3.2614000000000001</v>
      </c>
      <c r="J12" s="83">
        <f t="shared" si="2"/>
        <v>7273.9135221384304</v>
      </c>
      <c r="K12" s="136">
        <v>448.1</v>
      </c>
      <c r="L12" s="136">
        <v>450.1</v>
      </c>
      <c r="M12" s="137">
        <v>2.4405000000000001</v>
      </c>
      <c r="N12" s="137">
        <v>0.76219999999999999</v>
      </c>
      <c r="O12" s="137">
        <v>3.2027000000000001</v>
      </c>
      <c r="P12" s="138">
        <v>7147</v>
      </c>
      <c r="Q12" s="24">
        <f t="shared" si="27"/>
        <v>-2.524264089148049</v>
      </c>
      <c r="R12" s="24">
        <f t="shared" si="28"/>
        <v>0.59390259997359751</v>
      </c>
      <c r="S12" s="24">
        <f t="shared" si="29"/>
        <v>-1.7998405592690245</v>
      </c>
      <c r="T12" s="24">
        <f t="shared" si="30"/>
        <v>-1.7447763401663257</v>
      </c>
      <c r="U12" s="106"/>
      <c r="V12" s="101">
        <f t="shared" si="7"/>
        <v>-2.7397260273972575</v>
      </c>
      <c r="W12" s="101">
        <f t="shared" si="8"/>
        <v>-7.739726027397257</v>
      </c>
      <c r="X12" s="101">
        <f t="shared" si="9"/>
        <v>2.2602739726027425</v>
      </c>
      <c r="Y12" s="101">
        <f t="shared" si="10"/>
        <v>-8.9035581153773009</v>
      </c>
      <c r="Z12" s="101">
        <f t="shared" si="11"/>
        <v>3.4241060605827864</v>
      </c>
      <c r="AA12" s="101">
        <f t="shared" si="12"/>
        <v>0.95541401273835058</v>
      </c>
      <c r="AB12" s="101">
        <f t="shared" si="13"/>
        <v>-4.0445859872616499</v>
      </c>
      <c r="AC12" s="101">
        <f t="shared" si="14"/>
        <v>5.9554140127383501</v>
      </c>
      <c r="AD12" s="101">
        <f t="shared" si="15"/>
        <v>-7.5581728183602461</v>
      </c>
      <c r="AE12" s="101">
        <f t="shared" si="16"/>
        <v>9.4690008438369464</v>
      </c>
      <c r="AF12" s="101">
        <f t="shared" si="17"/>
        <v>-1.8622298225375338</v>
      </c>
      <c r="AG12" s="101">
        <f t="shared" si="18"/>
        <v>-6.8622298225375342</v>
      </c>
      <c r="AH12" s="101">
        <f t="shared" si="19"/>
        <v>3.1377701774624662</v>
      </c>
      <c r="AI12" s="101">
        <f t="shared" si="20"/>
        <v>-7.7130329460746179</v>
      </c>
      <c r="AJ12" s="101">
        <f t="shared" si="21"/>
        <v>3.9885733009995499</v>
      </c>
      <c r="AK12" s="101">
        <f t="shared" si="22"/>
        <v>-1.7903898116645731</v>
      </c>
      <c r="AL12" s="101">
        <f t="shared" si="23"/>
        <v>-6.7903898116645731</v>
      </c>
      <c r="AM12" s="101">
        <f t="shared" si="24"/>
        <v>3.2096101883354269</v>
      </c>
      <c r="AN12" s="101">
        <f t="shared" si="25"/>
        <v>-7.6459909413881126</v>
      </c>
      <c r="AO12" s="101">
        <f t="shared" si="26"/>
        <v>4.0652113180589664</v>
      </c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</row>
    <row r="13" spans="1:128" s="5" customFormat="1">
      <c r="A13" s="114" t="s">
        <v>110</v>
      </c>
      <c r="B13" s="118" t="s">
        <v>111</v>
      </c>
      <c r="C13" s="119" t="s">
        <v>119</v>
      </c>
      <c r="D13" s="26">
        <v>1</v>
      </c>
      <c r="E13" s="134">
        <v>446.85580000000004</v>
      </c>
      <c r="F13" s="82">
        <f t="shared" si="0"/>
        <v>446.90000000000003</v>
      </c>
      <c r="G13" s="129">
        <v>3.3799999999999997E-2</v>
      </c>
      <c r="H13" s="129">
        <v>1.04E-2</v>
      </c>
      <c r="I13" s="128">
        <f t="shared" si="1"/>
        <v>4.4199999999999996E-2</v>
      </c>
      <c r="J13" s="83">
        <f t="shared" si="2"/>
        <v>98.909648694148075</v>
      </c>
      <c r="K13" s="136">
        <v>446.7</v>
      </c>
      <c r="L13" s="136">
        <v>446.7</v>
      </c>
      <c r="M13" s="137"/>
      <c r="N13" s="137"/>
      <c r="O13" s="137">
        <v>4.2900000000000001E-2</v>
      </c>
      <c r="P13" s="138">
        <v>96</v>
      </c>
      <c r="Q13" s="24"/>
      <c r="R13" s="24"/>
      <c r="S13" s="24">
        <f t="shared" ref="S13:S76" si="31">((O13-I13)/I13)*100</f>
        <v>-2.9411764705882257</v>
      </c>
      <c r="T13" s="24">
        <f t="shared" ref="T13:T76" si="32">((P13-J13)/J13)*100</f>
        <v>-2.9417238182145344</v>
      </c>
      <c r="U13" s="106"/>
      <c r="V13" s="101">
        <f t="shared" si="7"/>
        <v>-2.7397260273972575</v>
      </c>
      <c r="W13" s="101">
        <f t="shared" si="8"/>
        <v>-7.739726027397257</v>
      </c>
      <c r="X13" s="101">
        <f t="shared" si="9"/>
        <v>2.2602739726027425</v>
      </c>
      <c r="Y13" s="101">
        <f t="shared" si="10"/>
        <v>-8.9035581153773009</v>
      </c>
      <c r="Z13" s="101">
        <f t="shared" si="11"/>
        <v>3.4241060605827864</v>
      </c>
      <c r="AA13" s="101">
        <f t="shared" si="12"/>
        <v>0.95541401273835058</v>
      </c>
      <c r="AB13" s="101">
        <f t="shared" si="13"/>
        <v>-4.0445859872616499</v>
      </c>
      <c r="AC13" s="101">
        <f t="shared" si="14"/>
        <v>5.9554140127383501</v>
      </c>
      <c r="AD13" s="101">
        <f t="shared" si="15"/>
        <v>-7.5581728183602461</v>
      </c>
      <c r="AE13" s="101">
        <f t="shared" si="16"/>
        <v>9.4690008438369464</v>
      </c>
      <c r="AF13" s="101">
        <f t="shared" si="17"/>
        <v>-1.8622298225375338</v>
      </c>
      <c r="AG13" s="101">
        <f t="shared" si="18"/>
        <v>-6.8622298225375342</v>
      </c>
      <c r="AH13" s="101">
        <f t="shared" si="19"/>
        <v>3.1377701774624662</v>
      </c>
      <c r="AI13" s="101">
        <f t="shared" si="20"/>
        <v>-7.7130329460746179</v>
      </c>
      <c r="AJ13" s="101">
        <f t="shared" si="21"/>
        <v>3.9885733009995499</v>
      </c>
      <c r="AK13" s="101">
        <f t="shared" si="22"/>
        <v>-1.7903898116645731</v>
      </c>
      <c r="AL13" s="101">
        <f t="shared" si="23"/>
        <v>-6.7903898116645731</v>
      </c>
      <c r="AM13" s="101">
        <f t="shared" si="24"/>
        <v>3.2096101883354269</v>
      </c>
      <c r="AN13" s="101">
        <f t="shared" si="25"/>
        <v>-7.6459909413881126</v>
      </c>
      <c r="AO13" s="101">
        <f t="shared" si="26"/>
        <v>4.0652113180589664</v>
      </c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</row>
    <row r="14" spans="1:128" s="5" customFormat="1">
      <c r="A14" s="114" t="s">
        <v>110</v>
      </c>
      <c r="B14" s="118" t="s">
        <v>111</v>
      </c>
      <c r="C14" s="119" t="s">
        <v>119</v>
      </c>
      <c r="D14" s="26">
        <v>2</v>
      </c>
      <c r="E14" s="134">
        <v>447.53379999999999</v>
      </c>
      <c r="F14" s="82">
        <f t="shared" si="0"/>
        <v>447.59999999999997</v>
      </c>
      <c r="G14" s="129">
        <v>4.9599999999999998E-2</v>
      </c>
      <c r="H14" s="129">
        <v>1.66E-2</v>
      </c>
      <c r="I14" s="128">
        <f t="shared" si="1"/>
        <v>6.6199999999999995E-2</v>
      </c>
      <c r="J14" s="83">
        <f t="shared" si="2"/>
        <v>147.91353145392333</v>
      </c>
      <c r="K14" s="136">
        <v>447.4</v>
      </c>
      <c r="L14" s="136">
        <v>447.4</v>
      </c>
      <c r="M14" s="137"/>
      <c r="N14" s="137"/>
      <c r="O14" s="137">
        <v>6.4299999999999996E-2</v>
      </c>
      <c r="P14" s="138">
        <v>144</v>
      </c>
      <c r="Q14" s="24"/>
      <c r="R14" s="24"/>
      <c r="S14" s="24">
        <f t="shared" si="31"/>
        <v>-2.8700906344410861</v>
      </c>
      <c r="T14" s="24">
        <f t="shared" si="32"/>
        <v>-2.6458238238618716</v>
      </c>
      <c r="U14" s="106"/>
      <c r="V14" s="101">
        <f t="shared" si="7"/>
        <v>-2.7397260273972575</v>
      </c>
      <c r="W14" s="101">
        <f t="shared" si="8"/>
        <v>-7.739726027397257</v>
      </c>
      <c r="X14" s="101">
        <f t="shared" si="9"/>
        <v>2.2602739726027425</v>
      </c>
      <c r="Y14" s="101">
        <f t="shared" si="10"/>
        <v>-8.9035581153773009</v>
      </c>
      <c r="Z14" s="101">
        <f t="shared" si="11"/>
        <v>3.4241060605827864</v>
      </c>
      <c r="AA14" s="101">
        <f t="shared" si="12"/>
        <v>0.95541401273835058</v>
      </c>
      <c r="AB14" s="101">
        <f t="shared" si="13"/>
        <v>-4.0445859872616499</v>
      </c>
      <c r="AC14" s="101">
        <f t="shared" si="14"/>
        <v>5.9554140127383501</v>
      </c>
      <c r="AD14" s="101">
        <f t="shared" si="15"/>
        <v>-7.5581728183602461</v>
      </c>
      <c r="AE14" s="101">
        <f t="shared" si="16"/>
        <v>9.4690008438369464</v>
      </c>
      <c r="AF14" s="101">
        <f t="shared" si="17"/>
        <v>-1.8622298225375338</v>
      </c>
      <c r="AG14" s="101">
        <f t="shared" si="18"/>
        <v>-6.8622298225375342</v>
      </c>
      <c r="AH14" s="101">
        <f t="shared" si="19"/>
        <v>3.1377701774624662</v>
      </c>
      <c r="AI14" s="101">
        <f t="shared" si="20"/>
        <v>-7.7130329460746179</v>
      </c>
      <c r="AJ14" s="101">
        <f t="shared" si="21"/>
        <v>3.9885733009995499</v>
      </c>
      <c r="AK14" s="101">
        <f t="shared" si="22"/>
        <v>-1.7903898116645731</v>
      </c>
      <c r="AL14" s="101">
        <f t="shared" si="23"/>
        <v>-6.7903898116645731</v>
      </c>
      <c r="AM14" s="101">
        <f t="shared" si="24"/>
        <v>3.2096101883354269</v>
      </c>
      <c r="AN14" s="101">
        <f t="shared" si="25"/>
        <v>-7.6459909413881126</v>
      </c>
      <c r="AO14" s="101">
        <f t="shared" si="26"/>
        <v>4.0652113180589664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</row>
    <row r="15" spans="1:128" s="5" customFormat="1">
      <c r="A15" s="114" t="s">
        <v>110</v>
      </c>
      <c r="B15" s="118" t="s">
        <v>111</v>
      </c>
      <c r="C15" s="119" t="s">
        <v>119</v>
      </c>
      <c r="D15" s="26">
        <v>3</v>
      </c>
      <c r="E15" s="134">
        <v>447.16670000000005</v>
      </c>
      <c r="F15" s="82">
        <f t="shared" si="0"/>
        <v>447.3</v>
      </c>
      <c r="G15" s="129">
        <v>0.1033</v>
      </c>
      <c r="H15" s="129">
        <v>0.03</v>
      </c>
      <c r="I15" s="128">
        <f t="shared" si="1"/>
        <v>0.1333</v>
      </c>
      <c r="J15" s="83">
        <f t="shared" si="2"/>
        <v>298.06558970438118</v>
      </c>
      <c r="K15" s="136">
        <v>447</v>
      </c>
      <c r="L15" s="136">
        <v>447.1</v>
      </c>
      <c r="M15" s="137"/>
      <c r="N15" s="137"/>
      <c r="O15" s="137">
        <v>0.1298</v>
      </c>
      <c r="P15" s="138">
        <v>290</v>
      </c>
      <c r="Q15" s="24"/>
      <c r="R15" s="24"/>
      <c r="S15" s="24">
        <f t="shared" si="31"/>
        <v>-2.6256564141035281</v>
      </c>
      <c r="T15" s="24">
        <f t="shared" si="32"/>
        <v>-2.7059781413817552</v>
      </c>
      <c r="U15" s="106"/>
      <c r="V15" s="101">
        <f t="shared" si="7"/>
        <v>-2.7397260273972575</v>
      </c>
      <c r="W15" s="101">
        <f t="shared" si="8"/>
        <v>-7.739726027397257</v>
      </c>
      <c r="X15" s="101">
        <f t="shared" si="9"/>
        <v>2.2602739726027425</v>
      </c>
      <c r="Y15" s="101">
        <f t="shared" si="10"/>
        <v>-8.9035581153773009</v>
      </c>
      <c r="Z15" s="101">
        <f t="shared" si="11"/>
        <v>3.4241060605827864</v>
      </c>
      <c r="AA15" s="101">
        <f t="shared" si="12"/>
        <v>0.95541401273835058</v>
      </c>
      <c r="AB15" s="101">
        <f t="shared" si="13"/>
        <v>-4.0445859872616499</v>
      </c>
      <c r="AC15" s="101">
        <f t="shared" si="14"/>
        <v>5.9554140127383501</v>
      </c>
      <c r="AD15" s="101">
        <f t="shared" si="15"/>
        <v>-7.5581728183602461</v>
      </c>
      <c r="AE15" s="101">
        <f t="shared" si="16"/>
        <v>9.4690008438369464</v>
      </c>
      <c r="AF15" s="101">
        <f t="shared" si="17"/>
        <v>-1.8622298225375338</v>
      </c>
      <c r="AG15" s="101">
        <f t="shared" si="18"/>
        <v>-6.8622298225375342</v>
      </c>
      <c r="AH15" s="101">
        <f t="shared" si="19"/>
        <v>3.1377701774624662</v>
      </c>
      <c r="AI15" s="101">
        <f t="shared" si="20"/>
        <v>-7.7130329460746179</v>
      </c>
      <c r="AJ15" s="101">
        <f t="shared" si="21"/>
        <v>3.9885733009995499</v>
      </c>
      <c r="AK15" s="101">
        <f t="shared" si="22"/>
        <v>-1.7903898116645731</v>
      </c>
      <c r="AL15" s="101">
        <f t="shared" si="23"/>
        <v>-6.7903898116645731</v>
      </c>
      <c r="AM15" s="101">
        <f t="shared" si="24"/>
        <v>3.2096101883354269</v>
      </c>
      <c r="AN15" s="101">
        <f t="shared" si="25"/>
        <v>-7.6459909413881126</v>
      </c>
      <c r="AO15" s="101">
        <f t="shared" si="26"/>
        <v>4.0652113180589664</v>
      </c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</row>
    <row r="16" spans="1:128" s="5" customFormat="1">
      <c r="A16" s="114" t="s">
        <v>110</v>
      </c>
      <c r="B16" s="118" t="s">
        <v>111</v>
      </c>
      <c r="C16" s="119" t="s">
        <v>119</v>
      </c>
      <c r="D16" s="26">
        <v>4</v>
      </c>
      <c r="E16" s="134">
        <v>447.09829999999999</v>
      </c>
      <c r="F16" s="82">
        <f t="shared" si="0"/>
        <v>447.4</v>
      </c>
      <c r="G16" s="129">
        <v>0.25259999999999999</v>
      </c>
      <c r="H16" s="129">
        <v>4.9099999999999998E-2</v>
      </c>
      <c r="I16" s="128">
        <f t="shared" si="1"/>
        <v>0.30169999999999997</v>
      </c>
      <c r="J16" s="83">
        <f t="shared" si="2"/>
        <v>674.62388382800691</v>
      </c>
      <c r="K16" s="136">
        <v>447.2</v>
      </c>
      <c r="L16" s="136">
        <v>447.4</v>
      </c>
      <c r="M16" s="137">
        <v>0.24640000000000001</v>
      </c>
      <c r="N16" s="137">
        <v>5.0299999999999997E-2</v>
      </c>
      <c r="O16" s="137">
        <v>0.29670000000000002</v>
      </c>
      <c r="P16" s="138">
        <v>663</v>
      </c>
      <c r="Q16" s="24">
        <f t="shared" ref="Q16:Q76" si="33">((M16-G16)/G16)*100</f>
        <v>-2.4544734758511417</v>
      </c>
      <c r="R16" s="24">
        <f t="shared" ref="R16:R76" si="34">((N16-H16)/H16)*100</f>
        <v>2.4439918533604885</v>
      </c>
      <c r="S16" s="24">
        <f t="shared" si="31"/>
        <v>-1.6572754391779747</v>
      </c>
      <c r="T16" s="24">
        <f t="shared" si="32"/>
        <v>-1.7230169442044807</v>
      </c>
      <c r="U16" s="106"/>
      <c r="V16" s="101">
        <f t="shared" si="7"/>
        <v>-2.7397260273972575</v>
      </c>
      <c r="W16" s="101">
        <f t="shared" si="8"/>
        <v>-7.739726027397257</v>
      </c>
      <c r="X16" s="101">
        <f t="shared" si="9"/>
        <v>2.2602739726027425</v>
      </c>
      <c r="Y16" s="101">
        <f t="shared" si="10"/>
        <v>-8.9035581153773009</v>
      </c>
      <c r="Z16" s="101">
        <f t="shared" si="11"/>
        <v>3.4241060605827864</v>
      </c>
      <c r="AA16" s="101">
        <f t="shared" si="12"/>
        <v>0.95541401273835058</v>
      </c>
      <c r="AB16" s="101">
        <f t="shared" si="13"/>
        <v>-4.0445859872616499</v>
      </c>
      <c r="AC16" s="101">
        <f t="shared" si="14"/>
        <v>5.9554140127383501</v>
      </c>
      <c r="AD16" s="101">
        <f t="shared" si="15"/>
        <v>-7.5581728183602461</v>
      </c>
      <c r="AE16" s="101">
        <f t="shared" si="16"/>
        <v>9.4690008438369464</v>
      </c>
      <c r="AF16" s="101">
        <f t="shared" si="17"/>
        <v>-1.8622298225375338</v>
      </c>
      <c r="AG16" s="101">
        <f t="shared" si="18"/>
        <v>-6.8622298225375342</v>
      </c>
      <c r="AH16" s="101">
        <f t="shared" si="19"/>
        <v>3.1377701774624662</v>
      </c>
      <c r="AI16" s="101">
        <f t="shared" si="20"/>
        <v>-7.7130329460746179</v>
      </c>
      <c r="AJ16" s="101">
        <f t="shared" si="21"/>
        <v>3.9885733009995499</v>
      </c>
      <c r="AK16" s="101">
        <f t="shared" si="22"/>
        <v>-1.7903898116645731</v>
      </c>
      <c r="AL16" s="101">
        <f t="shared" si="23"/>
        <v>-6.7903898116645731</v>
      </c>
      <c r="AM16" s="101">
        <f t="shared" si="24"/>
        <v>3.2096101883354269</v>
      </c>
      <c r="AN16" s="101">
        <f t="shared" si="25"/>
        <v>-7.6459909413881126</v>
      </c>
      <c r="AO16" s="101">
        <f t="shared" si="26"/>
        <v>4.0652113180589664</v>
      </c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</row>
    <row r="17" spans="1:128" s="5" customFormat="1">
      <c r="A17" s="114" t="s">
        <v>110</v>
      </c>
      <c r="B17" s="118" t="s">
        <v>111</v>
      </c>
      <c r="C17" s="119" t="s">
        <v>119</v>
      </c>
      <c r="D17" s="26">
        <v>5</v>
      </c>
      <c r="E17" s="134">
        <v>447.37630000000001</v>
      </c>
      <c r="F17" s="82">
        <f t="shared" si="0"/>
        <v>448.00000000000006</v>
      </c>
      <c r="G17" s="129">
        <v>0.49990000000000001</v>
      </c>
      <c r="H17" s="129">
        <v>0.12379999999999999</v>
      </c>
      <c r="I17" s="128">
        <f t="shared" si="1"/>
        <v>0.62370000000000003</v>
      </c>
      <c r="J17" s="83">
        <f t="shared" si="2"/>
        <v>1393.395312425451</v>
      </c>
      <c r="K17" s="136">
        <v>447.4</v>
      </c>
      <c r="L17" s="136">
        <v>447.8</v>
      </c>
      <c r="M17" s="137">
        <v>0.49259999999999998</v>
      </c>
      <c r="N17" s="137">
        <v>0.1278</v>
      </c>
      <c r="O17" s="137">
        <v>0.62039999999999995</v>
      </c>
      <c r="P17" s="138">
        <v>1387</v>
      </c>
      <c r="Q17" s="24">
        <f t="shared" si="33"/>
        <v>-1.4602920584116881</v>
      </c>
      <c r="R17" s="24">
        <f t="shared" si="34"/>
        <v>3.2310177705977412</v>
      </c>
      <c r="S17" s="24">
        <f t="shared" si="31"/>
        <v>-0.52910052910054195</v>
      </c>
      <c r="T17" s="24">
        <f t="shared" si="32"/>
        <v>-0.45897329841872836</v>
      </c>
      <c r="U17" s="106"/>
      <c r="V17" s="101">
        <f t="shared" si="7"/>
        <v>-2.7397260273972575</v>
      </c>
      <c r="W17" s="101">
        <f t="shared" si="8"/>
        <v>-7.739726027397257</v>
      </c>
      <c r="X17" s="101">
        <f t="shared" si="9"/>
        <v>2.2602739726027425</v>
      </c>
      <c r="Y17" s="101">
        <f t="shared" si="10"/>
        <v>-8.9035581153773009</v>
      </c>
      <c r="Z17" s="101">
        <f t="shared" si="11"/>
        <v>3.4241060605827864</v>
      </c>
      <c r="AA17" s="101">
        <f t="shared" si="12"/>
        <v>0.95541401273835058</v>
      </c>
      <c r="AB17" s="101">
        <f t="shared" si="13"/>
        <v>-4.0445859872616499</v>
      </c>
      <c r="AC17" s="101">
        <f t="shared" si="14"/>
        <v>5.9554140127383501</v>
      </c>
      <c r="AD17" s="101">
        <f t="shared" si="15"/>
        <v>-7.5581728183602461</v>
      </c>
      <c r="AE17" s="101">
        <f t="shared" si="16"/>
        <v>9.4690008438369464</v>
      </c>
      <c r="AF17" s="101">
        <f t="shared" si="17"/>
        <v>-1.8622298225375338</v>
      </c>
      <c r="AG17" s="101">
        <f t="shared" si="18"/>
        <v>-6.8622298225375342</v>
      </c>
      <c r="AH17" s="101">
        <f t="shared" si="19"/>
        <v>3.1377701774624662</v>
      </c>
      <c r="AI17" s="101">
        <f t="shared" si="20"/>
        <v>-7.7130329460746179</v>
      </c>
      <c r="AJ17" s="101">
        <f t="shared" si="21"/>
        <v>3.9885733009995499</v>
      </c>
      <c r="AK17" s="101">
        <f t="shared" si="22"/>
        <v>-1.7903898116645731</v>
      </c>
      <c r="AL17" s="101">
        <f t="shared" si="23"/>
        <v>-6.7903898116645731</v>
      </c>
      <c r="AM17" s="101">
        <f t="shared" si="24"/>
        <v>3.2096101883354269</v>
      </c>
      <c r="AN17" s="101">
        <f t="shared" si="25"/>
        <v>-7.6459909413881126</v>
      </c>
      <c r="AO17" s="101">
        <f t="shared" si="26"/>
        <v>4.0652113180589664</v>
      </c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</row>
    <row r="18" spans="1:128" s="5" customFormat="1">
      <c r="A18" s="114" t="s">
        <v>110</v>
      </c>
      <c r="B18" s="118" t="s">
        <v>111</v>
      </c>
      <c r="C18" s="119" t="s">
        <v>119</v>
      </c>
      <c r="D18" s="26">
        <v>6</v>
      </c>
      <c r="E18" s="134">
        <v>447.68129999999996</v>
      </c>
      <c r="F18" s="82">
        <f t="shared" si="0"/>
        <v>448.59999999999997</v>
      </c>
      <c r="G18" s="129">
        <v>0.752</v>
      </c>
      <c r="H18" s="129">
        <v>0.16669999999999999</v>
      </c>
      <c r="I18" s="128">
        <f t="shared" si="1"/>
        <v>0.91869999999999996</v>
      </c>
      <c r="J18" s="83">
        <f t="shared" si="2"/>
        <v>2050.5415147905628</v>
      </c>
      <c r="K18" s="136">
        <v>447.7</v>
      </c>
      <c r="L18" s="136">
        <v>448.3</v>
      </c>
      <c r="M18" s="137">
        <v>0.73939999999999995</v>
      </c>
      <c r="N18" s="137">
        <v>0.16900000000000001</v>
      </c>
      <c r="O18" s="137">
        <v>0.90839999999999999</v>
      </c>
      <c r="P18" s="138">
        <v>2029</v>
      </c>
      <c r="Q18" s="24">
        <f t="shared" si="33"/>
        <v>-1.6755319148936243</v>
      </c>
      <c r="R18" s="24">
        <f t="shared" si="34"/>
        <v>1.3797240551889769</v>
      </c>
      <c r="S18" s="24">
        <f t="shared" si="31"/>
        <v>-1.1211494503102184</v>
      </c>
      <c r="T18" s="24">
        <f t="shared" si="32"/>
        <v>-1.0505280988062808</v>
      </c>
      <c r="U18" s="106"/>
      <c r="V18" s="101">
        <f t="shared" si="7"/>
        <v>-2.7397260273972575</v>
      </c>
      <c r="W18" s="101">
        <f t="shared" si="8"/>
        <v>-7.739726027397257</v>
      </c>
      <c r="X18" s="101">
        <f t="shared" si="9"/>
        <v>2.2602739726027425</v>
      </c>
      <c r="Y18" s="101">
        <f t="shared" si="10"/>
        <v>-8.9035581153773009</v>
      </c>
      <c r="Z18" s="101">
        <f t="shared" si="11"/>
        <v>3.4241060605827864</v>
      </c>
      <c r="AA18" s="101">
        <f t="shared" si="12"/>
        <v>0.95541401273835058</v>
      </c>
      <c r="AB18" s="101">
        <f t="shared" si="13"/>
        <v>-4.0445859872616499</v>
      </c>
      <c r="AC18" s="101">
        <f t="shared" si="14"/>
        <v>5.9554140127383501</v>
      </c>
      <c r="AD18" s="101">
        <f t="shared" si="15"/>
        <v>-7.5581728183602461</v>
      </c>
      <c r="AE18" s="101">
        <f t="shared" si="16"/>
        <v>9.4690008438369464</v>
      </c>
      <c r="AF18" s="101">
        <f t="shared" si="17"/>
        <v>-1.8622298225375338</v>
      </c>
      <c r="AG18" s="101">
        <f t="shared" si="18"/>
        <v>-6.8622298225375342</v>
      </c>
      <c r="AH18" s="101">
        <f t="shared" si="19"/>
        <v>3.1377701774624662</v>
      </c>
      <c r="AI18" s="101">
        <f t="shared" si="20"/>
        <v>-7.7130329460746179</v>
      </c>
      <c r="AJ18" s="101">
        <f t="shared" si="21"/>
        <v>3.9885733009995499</v>
      </c>
      <c r="AK18" s="101">
        <f t="shared" si="22"/>
        <v>-1.7903898116645731</v>
      </c>
      <c r="AL18" s="101">
        <f t="shared" si="23"/>
        <v>-6.7903898116645731</v>
      </c>
      <c r="AM18" s="101">
        <f t="shared" si="24"/>
        <v>3.2096101883354269</v>
      </c>
      <c r="AN18" s="101">
        <f t="shared" si="25"/>
        <v>-7.6459909413881126</v>
      </c>
      <c r="AO18" s="101">
        <f t="shared" si="26"/>
        <v>4.0652113180589664</v>
      </c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</row>
    <row r="19" spans="1:128" s="5" customFormat="1">
      <c r="A19" s="114" t="s">
        <v>110</v>
      </c>
      <c r="B19" s="118" t="s">
        <v>111</v>
      </c>
      <c r="C19" s="119" t="s">
        <v>119</v>
      </c>
      <c r="D19" s="26">
        <v>7</v>
      </c>
      <c r="E19" s="134">
        <v>447.09530000000001</v>
      </c>
      <c r="F19" s="82">
        <f t="shared" si="0"/>
        <v>449</v>
      </c>
      <c r="G19" s="129">
        <v>1.5059</v>
      </c>
      <c r="H19" s="129">
        <v>0.39879999999999999</v>
      </c>
      <c r="I19" s="128">
        <f t="shared" si="1"/>
        <v>1.9047000000000001</v>
      </c>
      <c r="J19" s="83">
        <f t="shared" si="2"/>
        <v>4253.3275948223818</v>
      </c>
      <c r="K19" s="136">
        <v>447.7</v>
      </c>
      <c r="L19" s="136">
        <v>448.8</v>
      </c>
      <c r="M19" s="137">
        <v>1.4056</v>
      </c>
      <c r="N19" s="137">
        <v>0.4007</v>
      </c>
      <c r="O19" s="137">
        <v>1.8063</v>
      </c>
      <c r="P19" s="138">
        <v>4035</v>
      </c>
      <c r="Q19" s="24">
        <f t="shared" si="33"/>
        <v>-6.6604688226309881</v>
      </c>
      <c r="R19" s="24">
        <f t="shared" si="34"/>
        <v>0.47642928786359401</v>
      </c>
      <c r="S19" s="24">
        <f t="shared" si="31"/>
        <v>-5.1661679004567667</v>
      </c>
      <c r="T19" s="24">
        <f t="shared" si="32"/>
        <v>-5.1331008476317264</v>
      </c>
      <c r="U19" s="106"/>
      <c r="V19" s="101">
        <f t="shared" si="7"/>
        <v>-2.7397260273972575</v>
      </c>
      <c r="W19" s="101">
        <f t="shared" si="8"/>
        <v>-7.739726027397257</v>
      </c>
      <c r="X19" s="101">
        <f t="shared" si="9"/>
        <v>2.2602739726027425</v>
      </c>
      <c r="Y19" s="101">
        <f t="shared" si="10"/>
        <v>-8.9035581153773009</v>
      </c>
      <c r="Z19" s="101">
        <f t="shared" si="11"/>
        <v>3.4241060605827864</v>
      </c>
      <c r="AA19" s="101">
        <f t="shared" si="12"/>
        <v>0.95541401273835058</v>
      </c>
      <c r="AB19" s="101">
        <f t="shared" si="13"/>
        <v>-4.0445859872616499</v>
      </c>
      <c r="AC19" s="101">
        <f t="shared" si="14"/>
        <v>5.9554140127383501</v>
      </c>
      <c r="AD19" s="101">
        <f t="shared" si="15"/>
        <v>-7.5581728183602461</v>
      </c>
      <c r="AE19" s="101">
        <f t="shared" si="16"/>
        <v>9.4690008438369464</v>
      </c>
      <c r="AF19" s="101">
        <f t="shared" si="17"/>
        <v>-1.8622298225375338</v>
      </c>
      <c r="AG19" s="101">
        <f t="shared" si="18"/>
        <v>-6.8622298225375342</v>
      </c>
      <c r="AH19" s="101">
        <f t="shared" si="19"/>
        <v>3.1377701774624662</v>
      </c>
      <c r="AI19" s="101">
        <f t="shared" si="20"/>
        <v>-7.7130329460746179</v>
      </c>
      <c r="AJ19" s="101">
        <f t="shared" si="21"/>
        <v>3.9885733009995499</v>
      </c>
      <c r="AK19" s="101">
        <f t="shared" si="22"/>
        <v>-1.7903898116645731</v>
      </c>
      <c r="AL19" s="101">
        <f t="shared" si="23"/>
        <v>-6.7903898116645731</v>
      </c>
      <c r="AM19" s="101">
        <f t="shared" si="24"/>
        <v>3.2096101883354269</v>
      </c>
      <c r="AN19" s="101">
        <f t="shared" si="25"/>
        <v>-7.6459909413881126</v>
      </c>
      <c r="AO19" s="101">
        <f t="shared" si="26"/>
        <v>4.0652113180589664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</row>
    <row r="20" spans="1:128" s="5" customFormat="1">
      <c r="A20" s="114" t="s">
        <v>110</v>
      </c>
      <c r="B20" s="118" t="s">
        <v>111</v>
      </c>
      <c r="C20" s="119" t="s">
        <v>119</v>
      </c>
      <c r="D20" s="26">
        <v>8</v>
      </c>
      <c r="E20" s="134">
        <v>447.69790000000006</v>
      </c>
      <c r="F20" s="82">
        <f t="shared" si="0"/>
        <v>450.20000000000005</v>
      </c>
      <c r="G20" s="129">
        <v>2.0036999999999998</v>
      </c>
      <c r="H20" s="129">
        <v>0.49840000000000001</v>
      </c>
      <c r="I20" s="128">
        <f t="shared" si="1"/>
        <v>2.5021</v>
      </c>
      <c r="J20" s="83">
        <f t="shared" si="2"/>
        <v>5577.0509500251001</v>
      </c>
      <c r="K20" s="136">
        <v>448.6</v>
      </c>
      <c r="L20" s="136">
        <v>450.1</v>
      </c>
      <c r="M20" s="137">
        <v>1.8675999999999999</v>
      </c>
      <c r="N20" s="137">
        <v>0.49690000000000001</v>
      </c>
      <c r="O20" s="137">
        <v>2.3645</v>
      </c>
      <c r="P20" s="138">
        <v>5271</v>
      </c>
      <c r="Q20" s="24">
        <f t="shared" si="33"/>
        <v>-6.7924339971053502</v>
      </c>
      <c r="R20" s="24">
        <f t="shared" si="34"/>
        <v>-0.30096308186195853</v>
      </c>
      <c r="S20" s="24">
        <f t="shared" si="31"/>
        <v>-5.4993805203628936</v>
      </c>
      <c r="T20" s="24">
        <f t="shared" si="32"/>
        <v>-5.4876843114320595</v>
      </c>
      <c r="U20" s="106"/>
      <c r="V20" s="101">
        <f t="shared" si="7"/>
        <v>-2.7397260273972575</v>
      </c>
      <c r="W20" s="101">
        <f t="shared" si="8"/>
        <v>-7.739726027397257</v>
      </c>
      <c r="X20" s="101">
        <f t="shared" si="9"/>
        <v>2.2602739726027425</v>
      </c>
      <c r="Y20" s="101">
        <f t="shared" si="10"/>
        <v>-8.9035581153773009</v>
      </c>
      <c r="Z20" s="101">
        <f t="shared" si="11"/>
        <v>3.4241060605827864</v>
      </c>
      <c r="AA20" s="101">
        <f t="shared" si="12"/>
        <v>0.95541401273835058</v>
      </c>
      <c r="AB20" s="101">
        <f t="shared" si="13"/>
        <v>-4.0445859872616499</v>
      </c>
      <c r="AC20" s="101">
        <f t="shared" si="14"/>
        <v>5.9554140127383501</v>
      </c>
      <c r="AD20" s="101">
        <f t="shared" si="15"/>
        <v>-7.5581728183602461</v>
      </c>
      <c r="AE20" s="101">
        <f t="shared" si="16"/>
        <v>9.4690008438369464</v>
      </c>
      <c r="AF20" s="101">
        <f t="shared" si="17"/>
        <v>-1.8622298225375338</v>
      </c>
      <c r="AG20" s="101">
        <f t="shared" si="18"/>
        <v>-6.8622298225375342</v>
      </c>
      <c r="AH20" s="101">
        <f t="shared" si="19"/>
        <v>3.1377701774624662</v>
      </c>
      <c r="AI20" s="101">
        <f t="shared" si="20"/>
        <v>-7.7130329460746179</v>
      </c>
      <c r="AJ20" s="101">
        <f t="shared" si="21"/>
        <v>3.9885733009995499</v>
      </c>
      <c r="AK20" s="101">
        <f t="shared" si="22"/>
        <v>-1.7903898116645731</v>
      </c>
      <c r="AL20" s="101">
        <f t="shared" si="23"/>
        <v>-6.7903898116645731</v>
      </c>
      <c r="AM20" s="101">
        <f t="shared" si="24"/>
        <v>3.2096101883354269</v>
      </c>
      <c r="AN20" s="101">
        <f t="shared" si="25"/>
        <v>-7.6459909413881126</v>
      </c>
      <c r="AO20" s="101">
        <f t="shared" si="26"/>
        <v>4.0652113180589664</v>
      </c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</row>
    <row r="21" spans="1:128" s="5" customFormat="1">
      <c r="A21" s="114" t="s">
        <v>110</v>
      </c>
      <c r="B21" s="118" t="s">
        <v>111</v>
      </c>
      <c r="C21" s="119" t="s">
        <v>119</v>
      </c>
      <c r="D21" s="26">
        <v>9</v>
      </c>
      <c r="E21" s="134">
        <v>447.24949999999995</v>
      </c>
      <c r="F21" s="82">
        <f t="shared" si="0"/>
        <v>450.49999999999994</v>
      </c>
      <c r="G21" s="129">
        <v>2.5047999999999999</v>
      </c>
      <c r="H21" s="129">
        <v>0.74570000000000003</v>
      </c>
      <c r="I21" s="128">
        <f t="shared" si="1"/>
        <v>3.2504999999999997</v>
      </c>
      <c r="J21" s="83">
        <f t="shared" si="2"/>
        <v>7247.8770058290493</v>
      </c>
      <c r="K21" s="136">
        <v>448.2</v>
      </c>
      <c r="L21" s="136">
        <v>450.2</v>
      </c>
      <c r="M21" s="137">
        <v>2.4207999999999998</v>
      </c>
      <c r="N21" s="137">
        <v>0.752</v>
      </c>
      <c r="O21" s="137">
        <v>3.1728000000000001</v>
      </c>
      <c r="P21" s="138">
        <v>7079</v>
      </c>
      <c r="Q21" s="24">
        <f t="shared" si="33"/>
        <v>-3.353561162567873</v>
      </c>
      <c r="R21" s="24">
        <f t="shared" si="34"/>
        <v>0.84484377095346286</v>
      </c>
      <c r="S21" s="24">
        <f t="shared" si="31"/>
        <v>-2.3904014766958825</v>
      </c>
      <c r="T21" s="24">
        <f t="shared" si="32"/>
        <v>-2.3300203037831797</v>
      </c>
      <c r="U21" s="106"/>
      <c r="V21" s="101">
        <f t="shared" si="7"/>
        <v>-2.7397260273972575</v>
      </c>
      <c r="W21" s="101">
        <f t="shared" si="8"/>
        <v>-7.739726027397257</v>
      </c>
      <c r="X21" s="101">
        <f t="shared" si="9"/>
        <v>2.2602739726027425</v>
      </c>
      <c r="Y21" s="101">
        <f t="shared" si="10"/>
        <v>-8.9035581153773009</v>
      </c>
      <c r="Z21" s="101">
        <f t="shared" si="11"/>
        <v>3.4241060605827864</v>
      </c>
      <c r="AA21" s="101">
        <f t="shared" si="12"/>
        <v>0.95541401273835058</v>
      </c>
      <c r="AB21" s="101">
        <f t="shared" si="13"/>
        <v>-4.0445859872616499</v>
      </c>
      <c r="AC21" s="101">
        <f t="shared" si="14"/>
        <v>5.9554140127383501</v>
      </c>
      <c r="AD21" s="101">
        <f t="shared" si="15"/>
        <v>-7.5581728183602461</v>
      </c>
      <c r="AE21" s="101">
        <f t="shared" si="16"/>
        <v>9.4690008438369464</v>
      </c>
      <c r="AF21" s="101">
        <f t="shared" si="17"/>
        <v>-1.8622298225375338</v>
      </c>
      <c r="AG21" s="101">
        <f t="shared" si="18"/>
        <v>-6.8622298225375342</v>
      </c>
      <c r="AH21" s="101">
        <f t="shared" si="19"/>
        <v>3.1377701774624662</v>
      </c>
      <c r="AI21" s="101">
        <f t="shared" si="20"/>
        <v>-7.7130329460746179</v>
      </c>
      <c r="AJ21" s="101">
        <f t="shared" si="21"/>
        <v>3.9885733009995499</v>
      </c>
      <c r="AK21" s="101">
        <f t="shared" si="22"/>
        <v>-1.7903898116645731</v>
      </c>
      <c r="AL21" s="101">
        <f t="shared" si="23"/>
        <v>-6.7903898116645731</v>
      </c>
      <c r="AM21" s="101">
        <f t="shared" si="24"/>
        <v>3.2096101883354269</v>
      </c>
      <c r="AN21" s="101">
        <f t="shared" si="25"/>
        <v>-7.6459909413881126</v>
      </c>
      <c r="AO21" s="101">
        <f t="shared" si="26"/>
        <v>4.0652113180589664</v>
      </c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</row>
    <row r="22" spans="1:128" s="5" customFormat="1">
      <c r="A22" s="22" t="s">
        <v>15</v>
      </c>
      <c r="B22" s="33" t="s">
        <v>53</v>
      </c>
      <c r="C22" s="114" t="s">
        <v>140</v>
      </c>
      <c r="D22" s="26">
        <v>1</v>
      </c>
      <c r="E22" s="134">
        <v>447.25769999999994</v>
      </c>
      <c r="F22" s="82">
        <f t="shared" si="0"/>
        <v>447.29999999999995</v>
      </c>
      <c r="G22" s="129">
        <v>3.04E-2</v>
      </c>
      <c r="H22" s="129">
        <v>1.1900000000000001E-2</v>
      </c>
      <c r="I22" s="128">
        <f t="shared" si="1"/>
        <v>4.2300000000000004E-2</v>
      </c>
      <c r="J22" s="83">
        <f t="shared" si="2"/>
        <v>94.572972897125197</v>
      </c>
      <c r="K22" s="136">
        <v>447.1</v>
      </c>
      <c r="L22" s="136">
        <v>447.1</v>
      </c>
      <c r="M22" s="137">
        <v>2.8899999999999999E-2</v>
      </c>
      <c r="N22" s="137">
        <v>1.2699999999999999E-2</v>
      </c>
      <c r="O22" s="137">
        <v>4.1599999999999998E-2</v>
      </c>
      <c r="P22" s="138">
        <v>93</v>
      </c>
      <c r="Q22" s="24">
        <f t="shared" si="33"/>
        <v>-4.9342105263157938</v>
      </c>
      <c r="R22" s="24">
        <f t="shared" si="34"/>
        <v>6.7226890756302407</v>
      </c>
      <c r="S22" s="24">
        <f t="shared" si="31"/>
        <v>-1.6548463356974141</v>
      </c>
      <c r="T22" s="24">
        <f t="shared" si="32"/>
        <v>-1.6632372325191145</v>
      </c>
      <c r="U22" s="106"/>
      <c r="V22" s="101">
        <f t="shared" si="7"/>
        <v>-2.7397260273972575</v>
      </c>
      <c r="W22" s="101">
        <f t="shared" si="8"/>
        <v>-7.739726027397257</v>
      </c>
      <c r="X22" s="101">
        <f t="shared" si="9"/>
        <v>2.2602739726027425</v>
      </c>
      <c r="Y22" s="101">
        <f t="shared" si="10"/>
        <v>-8.9035581153773009</v>
      </c>
      <c r="Z22" s="101">
        <f t="shared" si="11"/>
        <v>3.4241060605827864</v>
      </c>
      <c r="AA22" s="101">
        <f t="shared" si="12"/>
        <v>0.95541401273835058</v>
      </c>
      <c r="AB22" s="101">
        <f t="shared" si="13"/>
        <v>-4.0445859872616499</v>
      </c>
      <c r="AC22" s="101">
        <f t="shared" si="14"/>
        <v>5.9554140127383501</v>
      </c>
      <c r="AD22" s="101">
        <f t="shared" si="15"/>
        <v>-7.5581728183602461</v>
      </c>
      <c r="AE22" s="101">
        <f t="shared" si="16"/>
        <v>9.4690008438369464</v>
      </c>
      <c r="AF22" s="101">
        <f t="shared" si="17"/>
        <v>-1.8622298225375338</v>
      </c>
      <c r="AG22" s="101">
        <f t="shared" si="18"/>
        <v>-6.8622298225375342</v>
      </c>
      <c r="AH22" s="101">
        <f t="shared" si="19"/>
        <v>3.1377701774624662</v>
      </c>
      <c r="AI22" s="101">
        <f t="shared" si="20"/>
        <v>-7.7130329460746179</v>
      </c>
      <c r="AJ22" s="101">
        <f t="shared" si="21"/>
        <v>3.9885733009995499</v>
      </c>
      <c r="AK22" s="101">
        <f t="shared" si="22"/>
        <v>-1.7903898116645731</v>
      </c>
      <c r="AL22" s="101">
        <f t="shared" si="23"/>
        <v>-6.7903898116645731</v>
      </c>
      <c r="AM22" s="101">
        <f t="shared" si="24"/>
        <v>3.2096101883354269</v>
      </c>
      <c r="AN22" s="101">
        <f t="shared" si="25"/>
        <v>-7.6459909413881126</v>
      </c>
      <c r="AO22" s="101">
        <f t="shared" si="26"/>
        <v>4.0652113180589664</v>
      </c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</row>
    <row r="23" spans="1:128" s="5" customFormat="1">
      <c r="A23" s="22" t="s">
        <v>15</v>
      </c>
      <c r="B23" s="33" t="s">
        <v>53</v>
      </c>
      <c r="C23" s="114" t="s">
        <v>140</v>
      </c>
      <c r="D23" s="26">
        <v>2</v>
      </c>
      <c r="E23" s="134">
        <v>446.73319999999995</v>
      </c>
      <c r="F23" s="82">
        <f t="shared" si="0"/>
        <v>446.79999999999995</v>
      </c>
      <c r="G23" s="129">
        <v>5.0999999999999997E-2</v>
      </c>
      <c r="H23" s="129">
        <v>1.5800000000000002E-2</v>
      </c>
      <c r="I23" s="128">
        <f t="shared" si="1"/>
        <v>6.6799999999999998E-2</v>
      </c>
      <c r="J23" s="83">
        <f t="shared" si="2"/>
        <v>149.52152823315393</v>
      </c>
      <c r="K23" s="136">
        <v>446.4</v>
      </c>
      <c r="L23" s="136">
        <v>446.5</v>
      </c>
      <c r="M23" s="137">
        <v>4.9399999999999999E-2</v>
      </c>
      <c r="N23" s="137">
        <v>1.6799999999999999E-2</v>
      </c>
      <c r="O23" s="137">
        <v>6.6199999999999995E-2</v>
      </c>
      <c r="P23" s="138">
        <v>148</v>
      </c>
      <c r="Q23" s="24">
        <f t="shared" si="33"/>
        <v>-3.1372549019607794</v>
      </c>
      <c r="R23" s="24">
        <f t="shared" si="34"/>
        <v>6.3291139240506151</v>
      </c>
      <c r="S23" s="24">
        <f t="shared" si="31"/>
        <v>-0.89820359281437623</v>
      </c>
      <c r="T23" s="24">
        <f t="shared" si="32"/>
        <v>-1.0175981018474878</v>
      </c>
      <c r="U23" s="106"/>
      <c r="V23" s="101">
        <f t="shared" si="7"/>
        <v>-2.7397260273972575</v>
      </c>
      <c r="W23" s="101">
        <f t="shared" si="8"/>
        <v>-7.739726027397257</v>
      </c>
      <c r="X23" s="101">
        <f t="shared" si="9"/>
        <v>2.2602739726027425</v>
      </c>
      <c r="Y23" s="101">
        <f t="shared" si="10"/>
        <v>-8.9035581153773009</v>
      </c>
      <c r="Z23" s="101">
        <f t="shared" si="11"/>
        <v>3.4241060605827864</v>
      </c>
      <c r="AA23" s="101">
        <f t="shared" si="12"/>
        <v>0.95541401273835058</v>
      </c>
      <c r="AB23" s="101">
        <f t="shared" si="13"/>
        <v>-4.0445859872616499</v>
      </c>
      <c r="AC23" s="101">
        <f t="shared" si="14"/>
        <v>5.9554140127383501</v>
      </c>
      <c r="AD23" s="101">
        <f t="shared" si="15"/>
        <v>-7.5581728183602461</v>
      </c>
      <c r="AE23" s="101">
        <f t="shared" si="16"/>
        <v>9.4690008438369464</v>
      </c>
      <c r="AF23" s="101">
        <f t="shared" si="17"/>
        <v>-1.8622298225375338</v>
      </c>
      <c r="AG23" s="101">
        <f t="shared" si="18"/>
        <v>-6.8622298225375342</v>
      </c>
      <c r="AH23" s="101">
        <f t="shared" si="19"/>
        <v>3.1377701774624662</v>
      </c>
      <c r="AI23" s="101">
        <f t="shared" si="20"/>
        <v>-7.7130329460746179</v>
      </c>
      <c r="AJ23" s="101">
        <f t="shared" si="21"/>
        <v>3.9885733009995499</v>
      </c>
      <c r="AK23" s="101">
        <f t="shared" si="22"/>
        <v>-1.7903898116645731</v>
      </c>
      <c r="AL23" s="101">
        <f t="shared" si="23"/>
        <v>-6.7903898116645731</v>
      </c>
      <c r="AM23" s="101">
        <f t="shared" si="24"/>
        <v>3.2096101883354269</v>
      </c>
      <c r="AN23" s="101">
        <f t="shared" si="25"/>
        <v>-7.6459909413881126</v>
      </c>
      <c r="AO23" s="101">
        <f t="shared" si="26"/>
        <v>4.0652113180589664</v>
      </c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</row>
    <row r="24" spans="1:128" s="5" customFormat="1">
      <c r="A24" s="22" t="s">
        <v>15</v>
      </c>
      <c r="B24" s="33" t="s">
        <v>53</v>
      </c>
      <c r="C24" s="114" t="s">
        <v>140</v>
      </c>
      <c r="D24" s="26">
        <v>3</v>
      </c>
      <c r="E24" s="134">
        <v>447.36690000000004</v>
      </c>
      <c r="F24" s="82">
        <f t="shared" si="0"/>
        <v>447.50000000000006</v>
      </c>
      <c r="G24" s="129">
        <v>0.1037</v>
      </c>
      <c r="H24" s="129">
        <v>2.9399999999999999E-2</v>
      </c>
      <c r="I24" s="128">
        <f t="shared" si="1"/>
        <v>0.1331</v>
      </c>
      <c r="J24" s="83">
        <f t="shared" si="2"/>
        <v>297.48525824605497</v>
      </c>
      <c r="K24" s="136">
        <v>447.2</v>
      </c>
      <c r="L24" s="136">
        <v>447.3</v>
      </c>
      <c r="M24" s="137">
        <v>9.98E-2</v>
      </c>
      <c r="N24" s="137">
        <v>3.0300000000000001E-2</v>
      </c>
      <c r="O24" s="137">
        <v>0.13009999999999999</v>
      </c>
      <c r="P24" s="138">
        <v>291</v>
      </c>
      <c r="Q24" s="24">
        <f t="shared" si="33"/>
        <v>-3.760848601735777</v>
      </c>
      <c r="R24" s="24">
        <f t="shared" si="34"/>
        <v>3.0612244897959235</v>
      </c>
      <c r="S24" s="24">
        <f t="shared" si="31"/>
        <v>-2.2539444027047351</v>
      </c>
      <c r="T24" s="24">
        <f t="shared" si="32"/>
        <v>-2.1800267631046455</v>
      </c>
      <c r="U24" s="106"/>
      <c r="V24" s="101">
        <f t="shared" si="7"/>
        <v>-2.7397260273972575</v>
      </c>
      <c r="W24" s="101">
        <f t="shared" si="8"/>
        <v>-7.739726027397257</v>
      </c>
      <c r="X24" s="101">
        <f t="shared" si="9"/>
        <v>2.2602739726027425</v>
      </c>
      <c r="Y24" s="101">
        <f t="shared" si="10"/>
        <v>-8.9035581153773009</v>
      </c>
      <c r="Z24" s="101">
        <f t="shared" si="11"/>
        <v>3.4241060605827864</v>
      </c>
      <c r="AA24" s="101">
        <f t="shared" si="12"/>
        <v>0.95541401273835058</v>
      </c>
      <c r="AB24" s="101">
        <f t="shared" si="13"/>
        <v>-4.0445859872616499</v>
      </c>
      <c r="AC24" s="101">
        <f t="shared" si="14"/>
        <v>5.9554140127383501</v>
      </c>
      <c r="AD24" s="101">
        <f t="shared" si="15"/>
        <v>-7.5581728183602461</v>
      </c>
      <c r="AE24" s="101">
        <f t="shared" si="16"/>
        <v>9.4690008438369464</v>
      </c>
      <c r="AF24" s="101">
        <f t="shared" si="17"/>
        <v>-1.8622298225375338</v>
      </c>
      <c r="AG24" s="101">
        <f t="shared" si="18"/>
        <v>-6.8622298225375342</v>
      </c>
      <c r="AH24" s="101">
        <f t="shared" si="19"/>
        <v>3.1377701774624662</v>
      </c>
      <c r="AI24" s="101">
        <f t="shared" si="20"/>
        <v>-7.7130329460746179</v>
      </c>
      <c r="AJ24" s="101">
        <f t="shared" si="21"/>
        <v>3.9885733009995499</v>
      </c>
      <c r="AK24" s="101">
        <f t="shared" si="22"/>
        <v>-1.7903898116645731</v>
      </c>
      <c r="AL24" s="101">
        <f t="shared" si="23"/>
        <v>-6.7903898116645731</v>
      </c>
      <c r="AM24" s="101">
        <f t="shared" si="24"/>
        <v>3.2096101883354269</v>
      </c>
      <c r="AN24" s="101">
        <f t="shared" si="25"/>
        <v>-7.6459909413881126</v>
      </c>
      <c r="AO24" s="101">
        <f t="shared" si="26"/>
        <v>4.0652113180589664</v>
      </c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</row>
    <row r="25" spans="1:128" s="5" customFormat="1">
      <c r="A25" s="22" t="s">
        <v>15</v>
      </c>
      <c r="B25" s="33" t="s">
        <v>53</v>
      </c>
      <c r="C25" s="114" t="s">
        <v>140</v>
      </c>
      <c r="D25" s="26">
        <v>4</v>
      </c>
      <c r="E25" s="134">
        <v>447.69519999999994</v>
      </c>
      <c r="F25" s="82">
        <f t="shared" si="0"/>
        <v>447.99999999999994</v>
      </c>
      <c r="G25" s="129">
        <v>0.25580000000000003</v>
      </c>
      <c r="H25" s="129">
        <v>4.9000000000000002E-2</v>
      </c>
      <c r="I25" s="128">
        <f t="shared" si="1"/>
        <v>0.30480000000000002</v>
      </c>
      <c r="J25" s="83">
        <f t="shared" si="2"/>
        <v>680.64546986491086</v>
      </c>
      <c r="K25" s="136">
        <v>447.4</v>
      </c>
      <c r="L25" s="136">
        <v>447.7</v>
      </c>
      <c r="M25" s="137">
        <v>0.24690000000000001</v>
      </c>
      <c r="N25" s="137">
        <v>4.9599999999999998E-2</v>
      </c>
      <c r="O25" s="137">
        <v>0.29649999999999999</v>
      </c>
      <c r="P25" s="138">
        <v>663</v>
      </c>
      <c r="Q25" s="24">
        <f t="shared" si="33"/>
        <v>-3.4792806880375364</v>
      </c>
      <c r="R25" s="24">
        <f t="shared" si="34"/>
        <v>1.2244897959183598</v>
      </c>
      <c r="S25" s="24">
        <f t="shared" si="31"/>
        <v>-2.7230971128609021</v>
      </c>
      <c r="T25" s="24">
        <f t="shared" si="32"/>
        <v>-2.5924612219064644</v>
      </c>
      <c r="U25" s="106"/>
      <c r="V25" s="101">
        <f t="shared" si="7"/>
        <v>-2.7397260273972575</v>
      </c>
      <c r="W25" s="101">
        <f t="shared" si="8"/>
        <v>-7.739726027397257</v>
      </c>
      <c r="X25" s="101">
        <f t="shared" si="9"/>
        <v>2.2602739726027425</v>
      </c>
      <c r="Y25" s="101">
        <f t="shared" si="10"/>
        <v>-8.9035581153773009</v>
      </c>
      <c r="Z25" s="101">
        <f t="shared" si="11"/>
        <v>3.4241060605827864</v>
      </c>
      <c r="AA25" s="101">
        <f t="shared" si="12"/>
        <v>0.95541401273835058</v>
      </c>
      <c r="AB25" s="101">
        <f t="shared" si="13"/>
        <v>-4.0445859872616499</v>
      </c>
      <c r="AC25" s="101">
        <f t="shared" si="14"/>
        <v>5.9554140127383501</v>
      </c>
      <c r="AD25" s="101">
        <f t="shared" si="15"/>
        <v>-7.5581728183602461</v>
      </c>
      <c r="AE25" s="101">
        <f t="shared" si="16"/>
        <v>9.4690008438369464</v>
      </c>
      <c r="AF25" s="101">
        <f t="shared" si="17"/>
        <v>-1.8622298225375338</v>
      </c>
      <c r="AG25" s="101">
        <f t="shared" si="18"/>
        <v>-6.8622298225375342</v>
      </c>
      <c r="AH25" s="101">
        <f t="shared" si="19"/>
        <v>3.1377701774624662</v>
      </c>
      <c r="AI25" s="101">
        <f t="shared" si="20"/>
        <v>-7.7130329460746179</v>
      </c>
      <c r="AJ25" s="101">
        <f t="shared" si="21"/>
        <v>3.9885733009995499</v>
      </c>
      <c r="AK25" s="101">
        <f t="shared" si="22"/>
        <v>-1.7903898116645731</v>
      </c>
      <c r="AL25" s="101">
        <f t="shared" si="23"/>
        <v>-6.7903898116645731</v>
      </c>
      <c r="AM25" s="101">
        <f t="shared" si="24"/>
        <v>3.2096101883354269</v>
      </c>
      <c r="AN25" s="101">
        <f t="shared" si="25"/>
        <v>-7.6459909413881126</v>
      </c>
      <c r="AO25" s="101">
        <f t="shared" si="26"/>
        <v>4.0652113180589664</v>
      </c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</row>
    <row r="26" spans="1:128" s="5" customFormat="1">
      <c r="A26" s="22" t="s">
        <v>15</v>
      </c>
      <c r="B26" s="33" t="s">
        <v>53</v>
      </c>
      <c r="C26" s="114" t="s">
        <v>140</v>
      </c>
      <c r="D26" s="26">
        <v>5</v>
      </c>
      <c r="E26" s="134">
        <v>447.67149999999998</v>
      </c>
      <c r="F26" s="82">
        <f t="shared" si="0"/>
        <v>448.3</v>
      </c>
      <c r="G26" s="129">
        <v>0.50360000000000005</v>
      </c>
      <c r="H26" s="129">
        <v>0.1249</v>
      </c>
      <c r="I26" s="128">
        <f t="shared" si="1"/>
        <v>0.62850000000000006</v>
      </c>
      <c r="J26" s="83">
        <f t="shared" si="2"/>
        <v>1403.1878123644112</v>
      </c>
      <c r="K26" s="136">
        <v>447.2</v>
      </c>
      <c r="L26" s="136">
        <v>447.8</v>
      </c>
      <c r="M26" s="137">
        <v>0.4899</v>
      </c>
      <c r="N26" s="137">
        <v>0.12609999999999999</v>
      </c>
      <c r="O26" s="137">
        <v>0.61599999999999999</v>
      </c>
      <c r="P26" s="138">
        <v>1377</v>
      </c>
      <c r="Q26" s="24">
        <f t="shared" si="33"/>
        <v>-2.7204130262112876</v>
      </c>
      <c r="R26" s="24">
        <f t="shared" si="34"/>
        <v>0.96076861489190779</v>
      </c>
      <c r="S26" s="24">
        <f t="shared" si="31"/>
        <v>-1.9888623707239563</v>
      </c>
      <c r="T26" s="24">
        <f t="shared" si="32"/>
        <v>-1.8663084252623334</v>
      </c>
      <c r="U26" s="106"/>
      <c r="V26" s="101">
        <f t="shared" si="7"/>
        <v>-2.7397260273972575</v>
      </c>
      <c r="W26" s="101">
        <f t="shared" si="8"/>
        <v>-7.739726027397257</v>
      </c>
      <c r="X26" s="101">
        <f t="shared" si="9"/>
        <v>2.2602739726027425</v>
      </c>
      <c r="Y26" s="101">
        <f t="shared" si="10"/>
        <v>-8.9035581153773009</v>
      </c>
      <c r="Z26" s="101">
        <f t="shared" si="11"/>
        <v>3.4241060605827864</v>
      </c>
      <c r="AA26" s="101">
        <f t="shared" si="12"/>
        <v>0.95541401273835058</v>
      </c>
      <c r="AB26" s="101">
        <f t="shared" si="13"/>
        <v>-4.0445859872616499</v>
      </c>
      <c r="AC26" s="101">
        <f t="shared" si="14"/>
        <v>5.9554140127383501</v>
      </c>
      <c r="AD26" s="101">
        <f t="shared" si="15"/>
        <v>-7.5581728183602461</v>
      </c>
      <c r="AE26" s="101">
        <f t="shared" si="16"/>
        <v>9.4690008438369464</v>
      </c>
      <c r="AF26" s="101">
        <f t="shared" si="17"/>
        <v>-1.8622298225375338</v>
      </c>
      <c r="AG26" s="101">
        <f t="shared" si="18"/>
        <v>-6.8622298225375342</v>
      </c>
      <c r="AH26" s="101">
        <f t="shared" si="19"/>
        <v>3.1377701774624662</v>
      </c>
      <c r="AI26" s="101">
        <f t="shared" si="20"/>
        <v>-7.7130329460746179</v>
      </c>
      <c r="AJ26" s="101">
        <f t="shared" si="21"/>
        <v>3.9885733009995499</v>
      </c>
      <c r="AK26" s="101">
        <f t="shared" si="22"/>
        <v>-1.7903898116645731</v>
      </c>
      <c r="AL26" s="101">
        <f t="shared" si="23"/>
        <v>-6.7903898116645731</v>
      </c>
      <c r="AM26" s="101">
        <f t="shared" si="24"/>
        <v>3.2096101883354269</v>
      </c>
      <c r="AN26" s="101">
        <f t="shared" si="25"/>
        <v>-7.6459909413881126</v>
      </c>
      <c r="AO26" s="101">
        <f t="shared" si="26"/>
        <v>4.0652113180589664</v>
      </c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</row>
    <row r="27" spans="1:128" s="5" customFormat="1">
      <c r="A27" s="22" t="s">
        <v>15</v>
      </c>
      <c r="B27" s="33" t="s">
        <v>53</v>
      </c>
      <c r="C27" s="114" t="s">
        <v>140</v>
      </c>
      <c r="D27" s="26">
        <v>6</v>
      </c>
      <c r="E27" s="134">
        <v>446.9572</v>
      </c>
      <c r="F27" s="82">
        <f t="shared" si="0"/>
        <v>447.9</v>
      </c>
      <c r="G27" s="129">
        <v>0.79059999999999997</v>
      </c>
      <c r="H27" s="129">
        <v>0.1522</v>
      </c>
      <c r="I27" s="128">
        <f t="shared" si="1"/>
        <v>0.94279999999999997</v>
      </c>
      <c r="J27" s="83">
        <f t="shared" si="2"/>
        <v>2107.6964571285148</v>
      </c>
      <c r="K27" s="136">
        <v>447.7</v>
      </c>
      <c r="L27" s="136">
        <v>447.6</v>
      </c>
      <c r="M27" s="137">
        <v>0.75560000000000005</v>
      </c>
      <c r="N27" s="137">
        <v>0.15379999999999999</v>
      </c>
      <c r="O27" s="137">
        <v>0.90939999999999999</v>
      </c>
      <c r="P27" s="138">
        <v>2034</v>
      </c>
      <c r="Q27" s="24">
        <f t="shared" si="33"/>
        <v>-4.4270174550973849</v>
      </c>
      <c r="R27" s="24">
        <f t="shared" si="34"/>
        <v>1.0512483574244351</v>
      </c>
      <c r="S27" s="24">
        <f t="shared" si="31"/>
        <v>-3.5426389478150173</v>
      </c>
      <c r="T27" s="24">
        <f t="shared" si="32"/>
        <v>-3.4965403523483376</v>
      </c>
      <c r="U27" s="106"/>
      <c r="V27" s="101">
        <f t="shared" si="7"/>
        <v>-2.7397260273972575</v>
      </c>
      <c r="W27" s="101">
        <f t="shared" si="8"/>
        <v>-7.739726027397257</v>
      </c>
      <c r="X27" s="101">
        <f t="shared" si="9"/>
        <v>2.2602739726027425</v>
      </c>
      <c r="Y27" s="101">
        <f t="shared" si="10"/>
        <v>-8.9035581153773009</v>
      </c>
      <c r="Z27" s="101">
        <f t="shared" si="11"/>
        <v>3.4241060605827864</v>
      </c>
      <c r="AA27" s="101">
        <f t="shared" si="12"/>
        <v>0.95541401273835058</v>
      </c>
      <c r="AB27" s="101">
        <f t="shared" si="13"/>
        <v>-4.0445859872616499</v>
      </c>
      <c r="AC27" s="101">
        <f t="shared" si="14"/>
        <v>5.9554140127383501</v>
      </c>
      <c r="AD27" s="101">
        <f t="shared" si="15"/>
        <v>-7.5581728183602461</v>
      </c>
      <c r="AE27" s="101">
        <f t="shared" si="16"/>
        <v>9.4690008438369464</v>
      </c>
      <c r="AF27" s="101">
        <f t="shared" si="17"/>
        <v>-1.8622298225375338</v>
      </c>
      <c r="AG27" s="101">
        <f t="shared" si="18"/>
        <v>-6.8622298225375342</v>
      </c>
      <c r="AH27" s="101">
        <f t="shared" si="19"/>
        <v>3.1377701774624662</v>
      </c>
      <c r="AI27" s="101">
        <f t="shared" si="20"/>
        <v>-7.7130329460746179</v>
      </c>
      <c r="AJ27" s="101">
        <f t="shared" si="21"/>
        <v>3.9885733009995499</v>
      </c>
      <c r="AK27" s="101">
        <f t="shared" si="22"/>
        <v>-1.7903898116645731</v>
      </c>
      <c r="AL27" s="101">
        <f t="shared" si="23"/>
        <v>-6.7903898116645731</v>
      </c>
      <c r="AM27" s="101">
        <f t="shared" si="24"/>
        <v>3.2096101883354269</v>
      </c>
      <c r="AN27" s="101">
        <f t="shared" si="25"/>
        <v>-7.6459909413881126</v>
      </c>
      <c r="AO27" s="101">
        <f t="shared" si="26"/>
        <v>4.0652113180589664</v>
      </c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</row>
    <row r="28" spans="1:128" s="5" customFormat="1">
      <c r="A28" s="22" t="s">
        <v>15</v>
      </c>
      <c r="B28" s="33" t="s">
        <v>53</v>
      </c>
      <c r="C28" s="114" t="s">
        <v>140</v>
      </c>
      <c r="D28" s="26">
        <v>7</v>
      </c>
      <c r="E28" s="134">
        <v>447.69319999999999</v>
      </c>
      <c r="F28" s="82">
        <f t="shared" si="0"/>
        <v>449.59999999999997</v>
      </c>
      <c r="G28" s="129">
        <v>1.5023</v>
      </c>
      <c r="H28" s="129">
        <v>0.40450000000000003</v>
      </c>
      <c r="I28" s="128">
        <f t="shared" si="1"/>
        <v>1.9068000000000001</v>
      </c>
      <c r="J28" s="83">
        <f t="shared" si="2"/>
        <v>4252.332004842684</v>
      </c>
      <c r="K28" s="136">
        <v>446.6</v>
      </c>
      <c r="L28" s="136">
        <v>449.3</v>
      </c>
      <c r="M28" s="137">
        <v>2.2599</v>
      </c>
      <c r="N28" s="137">
        <v>0.4168</v>
      </c>
      <c r="O28" s="137">
        <v>2.6766999999999999</v>
      </c>
      <c r="P28" s="138">
        <v>5980</v>
      </c>
      <c r="Q28" s="24">
        <f t="shared" si="33"/>
        <v>50.429341676096662</v>
      </c>
      <c r="R28" s="24">
        <f t="shared" si="34"/>
        <v>3.0407911001236037</v>
      </c>
      <c r="S28" s="24">
        <f t="shared" si="31"/>
        <v>40.376547094608753</v>
      </c>
      <c r="T28" s="24">
        <f t="shared" si="32"/>
        <v>40.628718387693993</v>
      </c>
      <c r="U28" s="106"/>
      <c r="V28" s="101">
        <f t="shared" si="7"/>
        <v>-2.7397260273972575</v>
      </c>
      <c r="W28" s="101">
        <f t="shared" si="8"/>
        <v>-7.739726027397257</v>
      </c>
      <c r="X28" s="101">
        <f t="shared" si="9"/>
        <v>2.2602739726027425</v>
      </c>
      <c r="Y28" s="101">
        <f t="shared" si="10"/>
        <v>-8.9035581153773009</v>
      </c>
      <c r="Z28" s="101">
        <f t="shared" si="11"/>
        <v>3.4241060605827864</v>
      </c>
      <c r="AA28" s="101">
        <f t="shared" si="12"/>
        <v>0.95541401273835058</v>
      </c>
      <c r="AB28" s="101">
        <f t="shared" si="13"/>
        <v>-4.0445859872616499</v>
      </c>
      <c r="AC28" s="101">
        <f t="shared" si="14"/>
        <v>5.9554140127383501</v>
      </c>
      <c r="AD28" s="101">
        <f t="shared" si="15"/>
        <v>-7.5581728183602461</v>
      </c>
      <c r="AE28" s="101">
        <f t="shared" si="16"/>
        <v>9.4690008438369464</v>
      </c>
      <c r="AF28" s="101">
        <f t="shared" si="17"/>
        <v>-1.8622298225375338</v>
      </c>
      <c r="AG28" s="101">
        <f t="shared" si="18"/>
        <v>-6.8622298225375342</v>
      </c>
      <c r="AH28" s="101">
        <f t="shared" si="19"/>
        <v>3.1377701774624662</v>
      </c>
      <c r="AI28" s="101">
        <f t="shared" si="20"/>
        <v>-7.7130329460746179</v>
      </c>
      <c r="AJ28" s="101">
        <f t="shared" si="21"/>
        <v>3.9885733009995499</v>
      </c>
      <c r="AK28" s="101">
        <f t="shared" si="22"/>
        <v>-1.7903898116645731</v>
      </c>
      <c r="AL28" s="101">
        <f t="shared" si="23"/>
        <v>-6.7903898116645731</v>
      </c>
      <c r="AM28" s="101">
        <f t="shared" si="24"/>
        <v>3.2096101883354269</v>
      </c>
      <c r="AN28" s="101">
        <f t="shared" si="25"/>
        <v>-7.6459909413881126</v>
      </c>
      <c r="AO28" s="101">
        <f t="shared" si="26"/>
        <v>4.0652113180589664</v>
      </c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</row>
    <row r="29" spans="1:128" s="5" customFormat="1">
      <c r="A29" s="22" t="s">
        <v>15</v>
      </c>
      <c r="B29" s="33" t="s">
        <v>53</v>
      </c>
      <c r="C29" s="114" t="s">
        <v>140</v>
      </c>
      <c r="D29" s="26">
        <v>8</v>
      </c>
      <c r="E29" s="134">
        <v>448.10499999999996</v>
      </c>
      <c r="F29" s="82">
        <f t="shared" si="0"/>
        <v>450.59999999999997</v>
      </c>
      <c r="G29" s="129">
        <v>1.9954000000000001</v>
      </c>
      <c r="H29" s="129">
        <v>0.49959999999999999</v>
      </c>
      <c r="I29" s="128">
        <f t="shared" si="1"/>
        <v>2.4950000000000001</v>
      </c>
      <c r="J29" s="83">
        <f t="shared" si="2"/>
        <v>5556.2168636683891</v>
      </c>
      <c r="K29" s="136">
        <v>447.8</v>
      </c>
      <c r="L29" s="136">
        <v>450.3</v>
      </c>
      <c r="M29" s="137">
        <v>1.9571000000000001</v>
      </c>
      <c r="N29" s="137">
        <v>0.50370000000000004</v>
      </c>
      <c r="O29" s="137">
        <v>2.4607999999999999</v>
      </c>
      <c r="P29" s="138">
        <v>5483</v>
      </c>
      <c r="Q29" s="24">
        <f t="shared" si="33"/>
        <v>-1.9194146537035179</v>
      </c>
      <c r="R29" s="24">
        <f t="shared" si="34"/>
        <v>0.82065652522018573</v>
      </c>
      <c r="S29" s="24">
        <f t="shared" si="31"/>
        <v>-1.370741482965941</v>
      </c>
      <c r="T29" s="24">
        <f t="shared" si="32"/>
        <v>-1.3177466874474919</v>
      </c>
      <c r="U29" s="106"/>
      <c r="V29" s="101">
        <f t="shared" si="7"/>
        <v>-2.7397260273972575</v>
      </c>
      <c r="W29" s="101">
        <f t="shared" si="8"/>
        <v>-7.739726027397257</v>
      </c>
      <c r="X29" s="101">
        <f t="shared" si="9"/>
        <v>2.2602739726027425</v>
      </c>
      <c r="Y29" s="101">
        <f t="shared" si="10"/>
        <v>-8.9035581153773009</v>
      </c>
      <c r="Z29" s="101">
        <f t="shared" si="11"/>
        <v>3.4241060605827864</v>
      </c>
      <c r="AA29" s="101">
        <f t="shared" si="12"/>
        <v>0.95541401273835058</v>
      </c>
      <c r="AB29" s="101">
        <f t="shared" si="13"/>
        <v>-4.0445859872616499</v>
      </c>
      <c r="AC29" s="101">
        <f t="shared" si="14"/>
        <v>5.9554140127383501</v>
      </c>
      <c r="AD29" s="101">
        <f t="shared" si="15"/>
        <v>-7.5581728183602461</v>
      </c>
      <c r="AE29" s="101">
        <f t="shared" si="16"/>
        <v>9.4690008438369464</v>
      </c>
      <c r="AF29" s="101">
        <f t="shared" si="17"/>
        <v>-1.8622298225375338</v>
      </c>
      <c r="AG29" s="101">
        <f t="shared" si="18"/>
        <v>-6.8622298225375342</v>
      </c>
      <c r="AH29" s="101">
        <f t="shared" si="19"/>
        <v>3.1377701774624662</v>
      </c>
      <c r="AI29" s="101">
        <f t="shared" si="20"/>
        <v>-7.7130329460746179</v>
      </c>
      <c r="AJ29" s="101">
        <f t="shared" si="21"/>
        <v>3.9885733009995499</v>
      </c>
      <c r="AK29" s="101">
        <f t="shared" si="22"/>
        <v>-1.7903898116645731</v>
      </c>
      <c r="AL29" s="101">
        <f t="shared" si="23"/>
        <v>-6.7903898116645731</v>
      </c>
      <c r="AM29" s="101">
        <f t="shared" si="24"/>
        <v>3.2096101883354269</v>
      </c>
      <c r="AN29" s="101">
        <f t="shared" si="25"/>
        <v>-7.6459909413881126</v>
      </c>
      <c r="AO29" s="101">
        <f t="shared" si="26"/>
        <v>4.0652113180589664</v>
      </c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</row>
    <row r="30" spans="1:128" s="5" customFormat="1">
      <c r="A30" s="22" t="s">
        <v>15</v>
      </c>
      <c r="B30" s="33" t="s">
        <v>53</v>
      </c>
      <c r="C30" s="114" t="s">
        <v>140</v>
      </c>
      <c r="D30" s="26">
        <v>9</v>
      </c>
      <c r="E30" s="134">
        <v>448.0428</v>
      </c>
      <c r="F30" s="82">
        <f t="shared" si="0"/>
        <v>451.3</v>
      </c>
      <c r="G30" s="129">
        <v>2.4996</v>
      </c>
      <c r="H30" s="129">
        <v>0.75760000000000005</v>
      </c>
      <c r="I30" s="128">
        <f t="shared" si="1"/>
        <v>3.2572000000000001</v>
      </c>
      <c r="J30" s="83">
        <f t="shared" si="2"/>
        <v>7249.9513252753122</v>
      </c>
      <c r="K30" s="136">
        <v>448.8</v>
      </c>
      <c r="L30" s="136">
        <v>451.1</v>
      </c>
      <c r="M30" s="137">
        <v>1.5766</v>
      </c>
      <c r="N30" s="137">
        <v>0.77</v>
      </c>
      <c r="O30" s="137">
        <v>2.3466</v>
      </c>
      <c r="P30" s="138">
        <v>5219</v>
      </c>
      <c r="Q30" s="24">
        <f t="shared" si="33"/>
        <v>-36.925908145303246</v>
      </c>
      <c r="R30" s="24">
        <f t="shared" si="34"/>
        <v>1.636747624076025</v>
      </c>
      <c r="S30" s="24">
        <f t="shared" si="31"/>
        <v>-27.956527078472309</v>
      </c>
      <c r="T30" s="24">
        <f t="shared" si="32"/>
        <v>-28.013309802437718</v>
      </c>
      <c r="U30" s="106"/>
      <c r="V30" s="101">
        <f t="shared" si="7"/>
        <v>-2.7397260273972575</v>
      </c>
      <c r="W30" s="101">
        <f t="shared" si="8"/>
        <v>-7.739726027397257</v>
      </c>
      <c r="X30" s="101">
        <f t="shared" si="9"/>
        <v>2.2602739726027425</v>
      </c>
      <c r="Y30" s="101">
        <f t="shared" si="10"/>
        <v>-8.9035581153773009</v>
      </c>
      <c r="Z30" s="101">
        <f t="shared" si="11"/>
        <v>3.4241060605827864</v>
      </c>
      <c r="AA30" s="101">
        <f t="shared" si="12"/>
        <v>0.95541401273835058</v>
      </c>
      <c r="AB30" s="101">
        <f t="shared" si="13"/>
        <v>-4.0445859872616499</v>
      </c>
      <c r="AC30" s="101">
        <f t="shared" si="14"/>
        <v>5.9554140127383501</v>
      </c>
      <c r="AD30" s="101">
        <f t="shared" si="15"/>
        <v>-7.5581728183602461</v>
      </c>
      <c r="AE30" s="101">
        <f t="shared" si="16"/>
        <v>9.4690008438369464</v>
      </c>
      <c r="AF30" s="101">
        <f t="shared" si="17"/>
        <v>-1.8622298225375338</v>
      </c>
      <c r="AG30" s="101">
        <f t="shared" si="18"/>
        <v>-6.8622298225375342</v>
      </c>
      <c r="AH30" s="101">
        <f t="shared" si="19"/>
        <v>3.1377701774624662</v>
      </c>
      <c r="AI30" s="101">
        <f t="shared" si="20"/>
        <v>-7.7130329460746179</v>
      </c>
      <c r="AJ30" s="101">
        <f t="shared" si="21"/>
        <v>3.9885733009995499</v>
      </c>
      <c r="AK30" s="101">
        <f t="shared" si="22"/>
        <v>-1.7903898116645731</v>
      </c>
      <c r="AL30" s="101">
        <f t="shared" si="23"/>
        <v>-6.7903898116645731</v>
      </c>
      <c r="AM30" s="101">
        <f t="shared" si="24"/>
        <v>3.2096101883354269</v>
      </c>
      <c r="AN30" s="101">
        <f t="shared" si="25"/>
        <v>-7.6459909413881126</v>
      </c>
      <c r="AO30" s="101">
        <f t="shared" si="26"/>
        <v>4.0652113180589664</v>
      </c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</row>
    <row r="31" spans="1:128" s="5" customFormat="1">
      <c r="A31" s="22" t="s">
        <v>16</v>
      </c>
      <c r="B31" s="33" t="s">
        <v>54</v>
      </c>
      <c r="C31" s="114" t="s">
        <v>148</v>
      </c>
      <c r="D31" s="26">
        <v>1</v>
      </c>
      <c r="E31" s="134">
        <v>447.55670000000003</v>
      </c>
      <c r="F31" s="82">
        <f t="shared" si="0"/>
        <v>447.6</v>
      </c>
      <c r="G31" s="129">
        <v>3.09E-2</v>
      </c>
      <c r="H31" s="129">
        <v>1.24E-2</v>
      </c>
      <c r="I31" s="128">
        <f t="shared" si="1"/>
        <v>4.3299999999999998E-2</v>
      </c>
      <c r="J31" s="83">
        <f t="shared" si="2"/>
        <v>96.743986126896019</v>
      </c>
      <c r="K31" s="136">
        <v>447.4</v>
      </c>
      <c r="L31" s="136">
        <v>447.4</v>
      </c>
      <c r="M31" s="137">
        <v>2.9600000000000001E-2</v>
      </c>
      <c r="N31" s="137">
        <v>2.8E-3</v>
      </c>
      <c r="O31" s="137">
        <v>3.2399999999999998E-2</v>
      </c>
      <c r="P31" s="138">
        <v>72</v>
      </c>
      <c r="Q31" s="24">
        <f t="shared" si="33"/>
        <v>-4.2071197411003212</v>
      </c>
      <c r="R31" s="24">
        <f t="shared" si="34"/>
        <v>-77.41935483870968</v>
      </c>
      <c r="S31" s="24">
        <f t="shared" si="31"/>
        <v>-25.173210161662819</v>
      </c>
      <c r="T31" s="24">
        <f t="shared" si="32"/>
        <v>-25.576769283043721</v>
      </c>
      <c r="U31" s="106"/>
      <c r="V31" s="101">
        <f t="shared" si="7"/>
        <v>-2.7397260273972575</v>
      </c>
      <c r="W31" s="101">
        <f t="shared" si="8"/>
        <v>-7.739726027397257</v>
      </c>
      <c r="X31" s="101">
        <f t="shared" si="9"/>
        <v>2.2602739726027425</v>
      </c>
      <c r="Y31" s="101">
        <f t="shared" si="10"/>
        <v>-8.9035581153773009</v>
      </c>
      <c r="Z31" s="101">
        <f t="shared" si="11"/>
        <v>3.4241060605827864</v>
      </c>
      <c r="AA31" s="101">
        <f t="shared" si="12"/>
        <v>0.95541401273835058</v>
      </c>
      <c r="AB31" s="101">
        <f t="shared" si="13"/>
        <v>-4.0445859872616499</v>
      </c>
      <c r="AC31" s="101">
        <f t="shared" si="14"/>
        <v>5.9554140127383501</v>
      </c>
      <c r="AD31" s="101">
        <f t="shared" si="15"/>
        <v>-7.5581728183602461</v>
      </c>
      <c r="AE31" s="101">
        <f t="shared" si="16"/>
        <v>9.4690008438369464</v>
      </c>
      <c r="AF31" s="101">
        <f t="shared" si="17"/>
        <v>-1.8622298225375338</v>
      </c>
      <c r="AG31" s="101">
        <f t="shared" si="18"/>
        <v>-6.8622298225375342</v>
      </c>
      <c r="AH31" s="101">
        <f t="shared" si="19"/>
        <v>3.1377701774624662</v>
      </c>
      <c r="AI31" s="101">
        <f t="shared" si="20"/>
        <v>-7.7130329460746179</v>
      </c>
      <c r="AJ31" s="101">
        <f t="shared" si="21"/>
        <v>3.9885733009995499</v>
      </c>
      <c r="AK31" s="101">
        <f t="shared" si="22"/>
        <v>-1.7903898116645731</v>
      </c>
      <c r="AL31" s="101">
        <f t="shared" si="23"/>
        <v>-6.7903898116645731</v>
      </c>
      <c r="AM31" s="101">
        <f t="shared" si="24"/>
        <v>3.2096101883354269</v>
      </c>
      <c r="AN31" s="101">
        <f t="shared" si="25"/>
        <v>-7.6459909413881126</v>
      </c>
      <c r="AO31" s="101">
        <f t="shared" si="26"/>
        <v>4.0652113180589664</v>
      </c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</row>
    <row r="32" spans="1:128" s="5" customFormat="1">
      <c r="A32" s="22" t="s">
        <v>16</v>
      </c>
      <c r="B32" s="33" t="s">
        <v>54</v>
      </c>
      <c r="C32" s="114" t="s">
        <v>148</v>
      </c>
      <c r="D32" s="26">
        <v>2</v>
      </c>
      <c r="E32" s="134">
        <v>448.03729999999996</v>
      </c>
      <c r="F32" s="82">
        <f t="shared" si="0"/>
        <v>448.09999999999997</v>
      </c>
      <c r="G32" s="129">
        <v>4.6100000000000002E-2</v>
      </c>
      <c r="H32" s="129">
        <v>1.66E-2</v>
      </c>
      <c r="I32" s="128">
        <f t="shared" si="1"/>
        <v>6.2700000000000006E-2</v>
      </c>
      <c r="J32" s="83">
        <f t="shared" si="2"/>
        <v>139.93631539154299</v>
      </c>
      <c r="K32" s="136">
        <v>447.6</v>
      </c>
      <c r="L32" s="136">
        <v>447.4</v>
      </c>
      <c r="M32" s="137">
        <v>4.3900000000000002E-2</v>
      </c>
      <c r="N32" s="137">
        <v>1.34E-2</v>
      </c>
      <c r="O32" s="137">
        <v>5.7299999999999997E-2</v>
      </c>
      <c r="P32" s="138">
        <v>128</v>
      </c>
      <c r="Q32" s="24">
        <f t="shared" si="33"/>
        <v>-4.7722342733188734</v>
      </c>
      <c r="R32" s="24">
        <f t="shared" si="34"/>
        <v>-19.277108433734938</v>
      </c>
      <c r="S32" s="24">
        <f t="shared" si="31"/>
        <v>-8.6124401913875737</v>
      </c>
      <c r="T32" s="24">
        <f t="shared" si="32"/>
        <v>-8.5298196955844361</v>
      </c>
      <c r="U32" s="106"/>
      <c r="V32" s="101">
        <f t="shared" si="7"/>
        <v>-2.7397260273972575</v>
      </c>
      <c r="W32" s="101">
        <f t="shared" si="8"/>
        <v>-7.739726027397257</v>
      </c>
      <c r="X32" s="101">
        <f t="shared" si="9"/>
        <v>2.2602739726027425</v>
      </c>
      <c r="Y32" s="101">
        <f t="shared" si="10"/>
        <v>-8.9035581153773009</v>
      </c>
      <c r="Z32" s="101">
        <f t="shared" si="11"/>
        <v>3.4241060605827864</v>
      </c>
      <c r="AA32" s="101">
        <f t="shared" si="12"/>
        <v>0.95541401273835058</v>
      </c>
      <c r="AB32" s="101">
        <f t="shared" si="13"/>
        <v>-4.0445859872616499</v>
      </c>
      <c r="AC32" s="101">
        <f t="shared" si="14"/>
        <v>5.9554140127383501</v>
      </c>
      <c r="AD32" s="101">
        <f t="shared" si="15"/>
        <v>-7.5581728183602461</v>
      </c>
      <c r="AE32" s="101">
        <f t="shared" si="16"/>
        <v>9.4690008438369464</v>
      </c>
      <c r="AF32" s="101">
        <f t="shared" si="17"/>
        <v>-1.8622298225375338</v>
      </c>
      <c r="AG32" s="101">
        <f t="shared" si="18"/>
        <v>-6.8622298225375342</v>
      </c>
      <c r="AH32" s="101">
        <f t="shared" si="19"/>
        <v>3.1377701774624662</v>
      </c>
      <c r="AI32" s="101">
        <f t="shared" si="20"/>
        <v>-7.7130329460746179</v>
      </c>
      <c r="AJ32" s="101">
        <f t="shared" si="21"/>
        <v>3.9885733009995499</v>
      </c>
      <c r="AK32" s="101">
        <f t="shared" si="22"/>
        <v>-1.7903898116645731</v>
      </c>
      <c r="AL32" s="101">
        <f t="shared" si="23"/>
        <v>-6.7903898116645731</v>
      </c>
      <c r="AM32" s="101">
        <f t="shared" si="24"/>
        <v>3.2096101883354269</v>
      </c>
      <c r="AN32" s="101">
        <f t="shared" si="25"/>
        <v>-7.6459909413881126</v>
      </c>
      <c r="AO32" s="101">
        <f t="shared" si="26"/>
        <v>4.0652113180589664</v>
      </c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</row>
    <row r="33" spans="1:128" s="5" customFormat="1">
      <c r="A33" s="22" t="s">
        <v>16</v>
      </c>
      <c r="B33" s="33" t="s">
        <v>54</v>
      </c>
      <c r="C33" s="114" t="s">
        <v>148</v>
      </c>
      <c r="D33" s="26">
        <v>3</v>
      </c>
      <c r="E33" s="134">
        <v>447.76630000000006</v>
      </c>
      <c r="F33" s="82">
        <f t="shared" si="0"/>
        <v>447.90000000000009</v>
      </c>
      <c r="G33" s="129">
        <v>0.1032</v>
      </c>
      <c r="H33" s="129">
        <v>3.0499999999999999E-2</v>
      </c>
      <c r="I33" s="128">
        <f t="shared" si="1"/>
        <v>0.13369999999999999</v>
      </c>
      <c r="J33" s="83">
        <f t="shared" si="2"/>
        <v>298.5596196332595</v>
      </c>
      <c r="K33" s="136">
        <v>447.6</v>
      </c>
      <c r="L33" s="136">
        <v>447.7</v>
      </c>
      <c r="M33" s="137">
        <v>9.8199999999999996E-2</v>
      </c>
      <c r="N33" s="137">
        <v>2.9399999999999999E-2</v>
      </c>
      <c r="O33" s="137">
        <v>0.12759999999999999</v>
      </c>
      <c r="P33" s="138">
        <v>285</v>
      </c>
      <c r="Q33" s="24">
        <f t="shared" si="33"/>
        <v>-4.8449612403100817</v>
      </c>
      <c r="R33" s="24">
        <f t="shared" si="34"/>
        <v>-3.6065573770491812</v>
      </c>
      <c r="S33" s="24">
        <f t="shared" si="31"/>
        <v>-4.562453253552726</v>
      </c>
      <c r="T33" s="24">
        <f t="shared" si="32"/>
        <v>-4.5416790287700923</v>
      </c>
      <c r="U33" s="106"/>
      <c r="V33" s="101">
        <f t="shared" si="7"/>
        <v>-2.7397260273972575</v>
      </c>
      <c r="W33" s="101">
        <f t="shared" si="8"/>
        <v>-7.739726027397257</v>
      </c>
      <c r="X33" s="101">
        <f t="shared" si="9"/>
        <v>2.2602739726027425</v>
      </c>
      <c r="Y33" s="101">
        <f t="shared" si="10"/>
        <v>-8.9035581153773009</v>
      </c>
      <c r="Z33" s="101">
        <f t="shared" si="11"/>
        <v>3.4241060605827864</v>
      </c>
      <c r="AA33" s="101">
        <f t="shared" si="12"/>
        <v>0.95541401273835058</v>
      </c>
      <c r="AB33" s="101">
        <f t="shared" si="13"/>
        <v>-4.0445859872616499</v>
      </c>
      <c r="AC33" s="101">
        <f t="shared" si="14"/>
        <v>5.9554140127383501</v>
      </c>
      <c r="AD33" s="101">
        <f t="shared" si="15"/>
        <v>-7.5581728183602461</v>
      </c>
      <c r="AE33" s="101">
        <f t="shared" si="16"/>
        <v>9.4690008438369464</v>
      </c>
      <c r="AF33" s="101">
        <f t="shared" si="17"/>
        <v>-1.8622298225375338</v>
      </c>
      <c r="AG33" s="101">
        <f t="shared" si="18"/>
        <v>-6.8622298225375342</v>
      </c>
      <c r="AH33" s="101">
        <f t="shared" si="19"/>
        <v>3.1377701774624662</v>
      </c>
      <c r="AI33" s="101">
        <f t="shared" si="20"/>
        <v>-7.7130329460746179</v>
      </c>
      <c r="AJ33" s="101">
        <f t="shared" si="21"/>
        <v>3.9885733009995499</v>
      </c>
      <c r="AK33" s="101">
        <f t="shared" si="22"/>
        <v>-1.7903898116645731</v>
      </c>
      <c r="AL33" s="101">
        <f t="shared" si="23"/>
        <v>-6.7903898116645731</v>
      </c>
      <c r="AM33" s="101">
        <f t="shared" si="24"/>
        <v>3.2096101883354269</v>
      </c>
      <c r="AN33" s="101">
        <f t="shared" si="25"/>
        <v>-7.6459909413881126</v>
      </c>
      <c r="AO33" s="101">
        <f t="shared" si="26"/>
        <v>4.0652113180589664</v>
      </c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</row>
    <row r="34" spans="1:128" s="5" customFormat="1">
      <c r="A34" s="22" t="s">
        <v>16</v>
      </c>
      <c r="B34" s="33" t="s">
        <v>54</v>
      </c>
      <c r="C34" s="114" t="s">
        <v>148</v>
      </c>
      <c r="D34" s="26">
        <v>4</v>
      </c>
      <c r="E34" s="134">
        <v>446.89620000000002</v>
      </c>
      <c r="F34" s="82">
        <f t="shared" si="0"/>
        <v>447.2</v>
      </c>
      <c r="G34" s="129">
        <v>0.253</v>
      </c>
      <c r="H34" s="129">
        <v>5.0799999999999998E-2</v>
      </c>
      <c r="I34" s="128">
        <f t="shared" si="1"/>
        <v>0.30380000000000001</v>
      </c>
      <c r="J34" s="83">
        <f t="shared" si="2"/>
        <v>679.62556751631303</v>
      </c>
      <c r="K34" s="136">
        <v>446.8</v>
      </c>
      <c r="L34" s="136">
        <v>447.1</v>
      </c>
      <c r="M34" s="137">
        <v>0.24590000000000001</v>
      </c>
      <c r="N34" s="137">
        <v>5.0200000000000002E-2</v>
      </c>
      <c r="O34" s="137">
        <v>0.29609999999999997</v>
      </c>
      <c r="P34" s="138">
        <v>663</v>
      </c>
      <c r="Q34" s="24">
        <f t="shared" si="33"/>
        <v>-2.8063241106719348</v>
      </c>
      <c r="R34" s="24">
        <f t="shared" si="34"/>
        <v>-1.1811023622047172</v>
      </c>
      <c r="S34" s="24">
        <f t="shared" si="31"/>
        <v>-2.5345622119815796</v>
      </c>
      <c r="T34" s="24">
        <f t="shared" si="32"/>
        <v>-2.4462834111834622</v>
      </c>
      <c r="U34" s="106"/>
      <c r="V34" s="101">
        <f t="shared" si="7"/>
        <v>-2.7397260273972575</v>
      </c>
      <c r="W34" s="101">
        <f t="shared" si="8"/>
        <v>-7.739726027397257</v>
      </c>
      <c r="X34" s="101">
        <f t="shared" si="9"/>
        <v>2.2602739726027425</v>
      </c>
      <c r="Y34" s="101">
        <f t="shared" si="10"/>
        <v>-8.9035581153773009</v>
      </c>
      <c r="Z34" s="101">
        <f t="shared" si="11"/>
        <v>3.4241060605827864</v>
      </c>
      <c r="AA34" s="101">
        <f t="shared" si="12"/>
        <v>0.95541401273835058</v>
      </c>
      <c r="AB34" s="101">
        <f t="shared" si="13"/>
        <v>-4.0445859872616499</v>
      </c>
      <c r="AC34" s="101">
        <f t="shared" si="14"/>
        <v>5.9554140127383501</v>
      </c>
      <c r="AD34" s="101">
        <f t="shared" si="15"/>
        <v>-7.5581728183602461</v>
      </c>
      <c r="AE34" s="101">
        <f t="shared" si="16"/>
        <v>9.4690008438369464</v>
      </c>
      <c r="AF34" s="101">
        <f t="shared" si="17"/>
        <v>-1.8622298225375338</v>
      </c>
      <c r="AG34" s="101">
        <f t="shared" si="18"/>
        <v>-6.8622298225375342</v>
      </c>
      <c r="AH34" s="101">
        <f t="shared" si="19"/>
        <v>3.1377701774624662</v>
      </c>
      <c r="AI34" s="101">
        <f t="shared" si="20"/>
        <v>-7.7130329460746179</v>
      </c>
      <c r="AJ34" s="101">
        <f t="shared" si="21"/>
        <v>3.9885733009995499</v>
      </c>
      <c r="AK34" s="101">
        <f t="shared" si="22"/>
        <v>-1.7903898116645731</v>
      </c>
      <c r="AL34" s="101">
        <f t="shared" si="23"/>
        <v>-6.7903898116645731</v>
      </c>
      <c r="AM34" s="101">
        <f t="shared" si="24"/>
        <v>3.2096101883354269</v>
      </c>
      <c r="AN34" s="101">
        <f t="shared" si="25"/>
        <v>-7.6459909413881126</v>
      </c>
      <c r="AO34" s="101">
        <f t="shared" si="26"/>
        <v>4.0652113180589664</v>
      </c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</row>
    <row r="35" spans="1:128" s="5" customFormat="1">
      <c r="A35" s="22" t="s">
        <v>16</v>
      </c>
      <c r="B35" s="33" t="s">
        <v>54</v>
      </c>
      <c r="C35" s="114" t="s">
        <v>148</v>
      </c>
      <c r="D35" s="26">
        <v>5</v>
      </c>
      <c r="E35" s="134">
        <v>447.37290000000002</v>
      </c>
      <c r="F35" s="82">
        <f t="shared" si="0"/>
        <v>448</v>
      </c>
      <c r="G35" s="129">
        <v>0.49930000000000002</v>
      </c>
      <c r="H35" s="129">
        <v>0.1278</v>
      </c>
      <c r="I35" s="128">
        <f t="shared" si="1"/>
        <v>0.62709999999999999</v>
      </c>
      <c r="J35" s="83">
        <f t="shared" si="2"/>
        <v>1400.9978081965412</v>
      </c>
      <c r="K35" s="136">
        <v>447.2</v>
      </c>
      <c r="L35" s="136">
        <v>447.8</v>
      </c>
      <c r="M35" s="137">
        <v>0.48799999999999999</v>
      </c>
      <c r="N35" s="137">
        <v>0.13339999999999999</v>
      </c>
      <c r="O35" s="137">
        <v>0.62139999999999995</v>
      </c>
      <c r="P35" s="138">
        <v>1389</v>
      </c>
      <c r="Q35" s="24">
        <f t="shared" si="33"/>
        <v>-2.2631684358101407</v>
      </c>
      <c r="R35" s="24">
        <f t="shared" si="34"/>
        <v>4.381846635367757</v>
      </c>
      <c r="S35" s="24">
        <f t="shared" si="31"/>
        <v>-0.90894594163610887</v>
      </c>
      <c r="T35" s="24">
        <f t="shared" si="32"/>
        <v>-0.85637594337036027</v>
      </c>
      <c r="U35" s="106"/>
      <c r="V35" s="101">
        <f t="shared" si="7"/>
        <v>-2.7397260273972575</v>
      </c>
      <c r="W35" s="101">
        <f t="shared" si="8"/>
        <v>-7.739726027397257</v>
      </c>
      <c r="X35" s="101">
        <f t="shared" si="9"/>
        <v>2.2602739726027425</v>
      </c>
      <c r="Y35" s="101">
        <f t="shared" si="10"/>
        <v>-8.9035581153773009</v>
      </c>
      <c r="Z35" s="101">
        <f t="shared" si="11"/>
        <v>3.4241060605827864</v>
      </c>
      <c r="AA35" s="101">
        <f t="shared" si="12"/>
        <v>0.95541401273835058</v>
      </c>
      <c r="AB35" s="101">
        <f t="shared" si="13"/>
        <v>-4.0445859872616499</v>
      </c>
      <c r="AC35" s="101">
        <f t="shared" si="14"/>
        <v>5.9554140127383501</v>
      </c>
      <c r="AD35" s="101">
        <f t="shared" si="15"/>
        <v>-7.5581728183602461</v>
      </c>
      <c r="AE35" s="101">
        <f t="shared" si="16"/>
        <v>9.4690008438369464</v>
      </c>
      <c r="AF35" s="101">
        <f t="shared" si="17"/>
        <v>-1.8622298225375338</v>
      </c>
      <c r="AG35" s="101">
        <f t="shared" si="18"/>
        <v>-6.8622298225375342</v>
      </c>
      <c r="AH35" s="101">
        <f t="shared" si="19"/>
        <v>3.1377701774624662</v>
      </c>
      <c r="AI35" s="101">
        <f t="shared" si="20"/>
        <v>-7.7130329460746179</v>
      </c>
      <c r="AJ35" s="101">
        <f t="shared" si="21"/>
        <v>3.9885733009995499</v>
      </c>
      <c r="AK35" s="101">
        <f t="shared" si="22"/>
        <v>-1.7903898116645731</v>
      </c>
      <c r="AL35" s="101">
        <f t="shared" si="23"/>
        <v>-6.7903898116645731</v>
      </c>
      <c r="AM35" s="101">
        <f t="shared" si="24"/>
        <v>3.2096101883354269</v>
      </c>
      <c r="AN35" s="101">
        <f t="shared" si="25"/>
        <v>-7.6459909413881126</v>
      </c>
      <c r="AO35" s="101">
        <f t="shared" si="26"/>
        <v>4.0652113180589664</v>
      </c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</row>
    <row r="36" spans="1:128" s="5" customFormat="1">
      <c r="A36" s="22" t="s">
        <v>16</v>
      </c>
      <c r="B36" s="33" t="s">
        <v>54</v>
      </c>
      <c r="C36" s="114" t="s">
        <v>148</v>
      </c>
      <c r="D36" s="26">
        <v>6</v>
      </c>
      <c r="E36" s="134">
        <v>447.20840000000004</v>
      </c>
      <c r="F36" s="82">
        <f t="shared" si="0"/>
        <v>448.1</v>
      </c>
      <c r="G36" s="129">
        <v>0.75209999999999999</v>
      </c>
      <c r="H36" s="129">
        <v>0.13950000000000001</v>
      </c>
      <c r="I36" s="128">
        <f t="shared" si="1"/>
        <v>0.89159999999999995</v>
      </c>
      <c r="J36" s="83">
        <f t="shared" si="2"/>
        <v>1992.2024959842543</v>
      </c>
      <c r="K36" s="136">
        <v>447</v>
      </c>
      <c r="L36" s="136">
        <v>447.9</v>
      </c>
      <c r="M36" s="137">
        <v>0.7399</v>
      </c>
      <c r="N36" s="137">
        <v>0.13400000000000001</v>
      </c>
      <c r="O36" s="137">
        <v>0.87390000000000001</v>
      </c>
      <c r="P36" s="138">
        <v>1953</v>
      </c>
      <c r="Q36" s="24">
        <f t="shared" si="33"/>
        <v>-1.6221247174577833</v>
      </c>
      <c r="R36" s="24">
        <f t="shared" si="34"/>
        <v>-3.942652329749107</v>
      </c>
      <c r="S36" s="24">
        <f t="shared" si="31"/>
        <v>-1.9851951547779203</v>
      </c>
      <c r="T36" s="24">
        <f t="shared" si="32"/>
        <v>-1.9677967507457685</v>
      </c>
      <c r="U36" s="106"/>
      <c r="V36" s="101">
        <f t="shared" si="7"/>
        <v>-2.7397260273972575</v>
      </c>
      <c r="W36" s="101">
        <f t="shared" si="8"/>
        <v>-7.739726027397257</v>
      </c>
      <c r="X36" s="101">
        <f t="shared" si="9"/>
        <v>2.2602739726027425</v>
      </c>
      <c r="Y36" s="101">
        <f t="shared" si="10"/>
        <v>-8.9035581153773009</v>
      </c>
      <c r="Z36" s="101">
        <f t="shared" si="11"/>
        <v>3.4241060605827864</v>
      </c>
      <c r="AA36" s="101">
        <f t="shared" si="12"/>
        <v>0.95541401273835058</v>
      </c>
      <c r="AB36" s="101">
        <f t="shared" si="13"/>
        <v>-4.0445859872616499</v>
      </c>
      <c r="AC36" s="101">
        <f t="shared" si="14"/>
        <v>5.9554140127383501</v>
      </c>
      <c r="AD36" s="101">
        <f t="shared" si="15"/>
        <v>-7.5581728183602461</v>
      </c>
      <c r="AE36" s="101">
        <f t="shared" si="16"/>
        <v>9.4690008438369464</v>
      </c>
      <c r="AF36" s="101">
        <f t="shared" si="17"/>
        <v>-1.8622298225375338</v>
      </c>
      <c r="AG36" s="101">
        <f t="shared" si="18"/>
        <v>-6.8622298225375342</v>
      </c>
      <c r="AH36" s="101">
        <f t="shared" si="19"/>
        <v>3.1377701774624662</v>
      </c>
      <c r="AI36" s="101">
        <f t="shared" si="20"/>
        <v>-7.7130329460746179</v>
      </c>
      <c r="AJ36" s="101">
        <f t="shared" si="21"/>
        <v>3.9885733009995499</v>
      </c>
      <c r="AK36" s="101">
        <f t="shared" si="22"/>
        <v>-1.7903898116645731</v>
      </c>
      <c r="AL36" s="101">
        <f t="shared" si="23"/>
        <v>-6.7903898116645731</v>
      </c>
      <c r="AM36" s="101">
        <f t="shared" si="24"/>
        <v>3.2096101883354269</v>
      </c>
      <c r="AN36" s="101">
        <f t="shared" si="25"/>
        <v>-7.6459909413881126</v>
      </c>
      <c r="AO36" s="101">
        <f t="shared" si="26"/>
        <v>4.0652113180589664</v>
      </c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</row>
    <row r="37" spans="1:128" s="5" customFormat="1">
      <c r="A37" s="22" t="s">
        <v>16</v>
      </c>
      <c r="B37" s="33" t="s">
        <v>54</v>
      </c>
      <c r="C37" s="114" t="s">
        <v>148</v>
      </c>
      <c r="D37" s="26">
        <v>7</v>
      </c>
      <c r="E37" s="134">
        <v>447.30520000000001</v>
      </c>
      <c r="F37" s="82">
        <f t="shared" si="0"/>
        <v>449.2</v>
      </c>
      <c r="G37" s="129">
        <v>1.5008999999999999</v>
      </c>
      <c r="H37" s="129">
        <v>0.39389999999999997</v>
      </c>
      <c r="I37" s="128">
        <f t="shared" si="1"/>
        <v>1.8947999999999998</v>
      </c>
      <c r="J37" s="83">
        <f t="shared" si="2"/>
        <v>4229.2731395115034</v>
      </c>
      <c r="K37" s="136">
        <v>447</v>
      </c>
      <c r="L37" s="136">
        <v>448.9</v>
      </c>
      <c r="M37" s="137">
        <v>1.5364</v>
      </c>
      <c r="N37" s="137">
        <v>0.40720000000000001</v>
      </c>
      <c r="O37" s="137">
        <v>1.9436</v>
      </c>
      <c r="P37" s="138">
        <v>4341</v>
      </c>
      <c r="Q37" s="24">
        <f t="shared" si="33"/>
        <v>2.3652475181557793</v>
      </c>
      <c r="R37" s="24">
        <f t="shared" si="34"/>
        <v>3.3764914953033855</v>
      </c>
      <c r="S37" s="24">
        <f t="shared" si="31"/>
        <v>2.5754697065653462</v>
      </c>
      <c r="T37" s="24">
        <f t="shared" si="32"/>
        <v>2.6417508825500335</v>
      </c>
      <c r="U37" s="106"/>
      <c r="V37" s="101">
        <f t="shared" si="7"/>
        <v>-2.7397260273972575</v>
      </c>
      <c r="W37" s="101">
        <f t="shared" si="8"/>
        <v>-7.739726027397257</v>
      </c>
      <c r="X37" s="101">
        <f t="shared" si="9"/>
        <v>2.2602739726027425</v>
      </c>
      <c r="Y37" s="101">
        <f t="shared" si="10"/>
        <v>-8.9035581153773009</v>
      </c>
      <c r="Z37" s="101">
        <f t="shared" si="11"/>
        <v>3.4241060605827864</v>
      </c>
      <c r="AA37" s="101">
        <f t="shared" si="12"/>
        <v>0.95541401273835058</v>
      </c>
      <c r="AB37" s="101">
        <f t="shared" si="13"/>
        <v>-4.0445859872616499</v>
      </c>
      <c r="AC37" s="101">
        <f t="shared" si="14"/>
        <v>5.9554140127383501</v>
      </c>
      <c r="AD37" s="101">
        <f t="shared" si="15"/>
        <v>-7.5581728183602461</v>
      </c>
      <c r="AE37" s="101">
        <f t="shared" si="16"/>
        <v>9.4690008438369464</v>
      </c>
      <c r="AF37" s="101">
        <f t="shared" si="17"/>
        <v>-1.8622298225375338</v>
      </c>
      <c r="AG37" s="101">
        <f t="shared" si="18"/>
        <v>-6.8622298225375342</v>
      </c>
      <c r="AH37" s="101">
        <f t="shared" si="19"/>
        <v>3.1377701774624662</v>
      </c>
      <c r="AI37" s="101">
        <f t="shared" si="20"/>
        <v>-7.7130329460746179</v>
      </c>
      <c r="AJ37" s="101">
        <f t="shared" si="21"/>
        <v>3.9885733009995499</v>
      </c>
      <c r="AK37" s="101">
        <f t="shared" si="22"/>
        <v>-1.7903898116645731</v>
      </c>
      <c r="AL37" s="101">
        <f t="shared" si="23"/>
        <v>-6.7903898116645731</v>
      </c>
      <c r="AM37" s="101">
        <f t="shared" si="24"/>
        <v>3.2096101883354269</v>
      </c>
      <c r="AN37" s="101">
        <f t="shared" si="25"/>
        <v>-7.6459909413881126</v>
      </c>
      <c r="AO37" s="101">
        <f t="shared" si="26"/>
        <v>4.0652113180589664</v>
      </c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</row>
    <row r="38" spans="1:128" s="5" customFormat="1">
      <c r="A38" s="22" t="s">
        <v>16</v>
      </c>
      <c r="B38" s="33" t="s">
        <v>54</v>
      </c>
      <c r="C38" s="114" t="s">
        <v>148</v>
      </c>
      <c r="D38" s="26">
        <v>8</v>
      </c>
      <c r="E38" s="134">
        <v>446.99259999999998</v>
      </c>
      <c r="F38" s="82">
        <f t="shared" si="0"/>
        <v>449.5</v>
      </c>
      <c r="G38" s="129">
        <v>2.0007999999999999</v>
      </c>
      <c r="H38" s="129">
        <v>0.50660000000000005</v>
      </c>
      <c r="I38" s="128">
        <f t="shared" si="1"/>
        <v>2.5074000000000001</v>
      </c>
      <c r="J38" s="83">
        <f t="shared" si="2"/>
        <v>5597.6393405070703</v>
      </c>
      <c r="K38" s="136">
        <v>446.7</v>
      </c>
      <c r="L38" s="136">
        <v>449.3</v>
      </c>
      <c r="M38" s="137">
        <v>2.0445000000000002</v>
      </c>
      <c r="N38" s="137">
        <v>0.50580000000000003</v>
      </c>
      <c r="O38" s="137">
        <v>2.5503</v>
      </c>
      <c r="P38" s="138">
        <v>5696</v>
      </c>
      <c r="Q38" s="24">
        <f t="shared" si="33"/>
        <v>2.1841263494602305</v>
      </c>
      <c r="R38" s="24">
        <f t="shared" si="34"/>
        <v>-0.15791551519937283</v>
      </c>
      <c r="S38" s="24">
        <f t="shared" si="31"/>
        <v>1.7109356305336179</v>
      </c>
      <c r="T38" s="24">
        <f t="shared" si="32"/>
        <v>1.7571810813381119</v>
      </c>
      <c r="U38" s="106"/>
      <c r="V38" s="101">
        <f t="shared" si="7"/>
        <v>-2.7397260273972575</v>
      </c>
      <c r="W38" s="101">
        <f t="shared" si="8"/>
        <v>-7.739726027397257</v>
      </c>
      <c r="X38" s="101">
        <f t="shared" si="9"/>
        <v>2.2602739726027425</v>
      </c>
      <c r="Y38" s="101">
        <f t="shared" si="10"/>
        <v>-8.9035581153773009</v>
      </c>
      <c r="Z38" s="101">
        <f t="shared" si="11"/>
        <v>3.4241060605827864</v>
      </c>
      <c r="AA38" s="101">
        <f t="shared" si="12"/>
        <v>0.95541401273835058</v>
      </c>
      <c r="AB38" s="101">
        <f t="shared" si="13"/>
        <v>-4.0445859872616499</v>
      </c>
      <c r="AC38" s="101">
        <f t="shared" si="14"/>
        <v>5.9554140127383501</v>
      </c>
      <c r="AD38" s="101">
        <f t="shared" si="15"/>
        <v>-7.5581728183602461</v>
      </c>
      <c r="AE38" s="101">
        <f t="shared" si="16"/>
        <v>9.4690008438369464</v>
      </c>
      <c r="AF38" s="101">
        <f t="shared" si="17"/>
        <v>-1.8622298225375338</v>
      </c>
      <c r="AG38" s="101">
        <f t="shared" si="18"/>
        <v>-6.8622298225375342</v>
      </c>
      <c r="AH38" s="101">
        <f t="shared" si="19"/>
        <v>3.1377701774624662</v>
      </c>
      <c r="AI38" s="101">
        <f t="shared" si="20"/>
        <v>-7.7130329460746179</v>
      </c>
      <c r="AJ38" s="101">
        <f t="shared" si="21"/>
        <v>3.9885733009995499</v>
      </c>
      <c r="AK38" s="101">
        <f t="shared" si="22"/>
        <v>-1.7903898116645731</v>
      </c>
      <c r="AL38" s="101">
        <f t="shared" si="23"/>
        <v>-6.7903898116645731</v>
      </c>
      <c r="AM38" s="101">
        <f t="shared" si="24"/>
        <v>3.2096101883354269</v>
      </c>
      <c r="AN38" s="101">
        <f t="shared" si="25"/>
        <v>-7.6459909413881126</v>
      </c>
      <c r="AO38" s="101">
        <f t="shared" si="26"/>
        <v>4.0652113180589664</v>
      </c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</row>
    <row r="39" spans="1:128" s="5" customFormat="1">
      <c r="A39" s="22" t="s">
        <v>16</v>
      </c>
      <c r="B39" s="33" t="s">
        <v>54</v>
      </c>
      <c r="C39" s="114" t="s">
        <v>148</v>
      </c>
      <c r="D39" s="26">
        <v>9</v>
      </c>
      <c r="E39" s="134">
        <v>446.74549999999999</v>
      </c>
      <c r="F39" s="82">
        <f t="shared" si="0"/>
        <v>450</v>
      </c>
      <c r="G39" s="129">
        <v>2.5026999999999999</v>
      </c>
      <c r="H39" s="129">
        <v>0.75180000000000002</v>
      </c>
      <c r="I39" s="128">
        <f t="shared" si="1"/>
        <v>3.2545000000000002</v>
      </c>
      <c r="J39" s="83">
        <f t="shared" si="2"/>
        <v>7264.9360206979791</v>
      </c>
      <c r="K39" s="136">
        <v>446.5</v>
      </c>
      <c r="L39" s="136">
        <v>449.8</v>
      </c>
      <c r="M39" s="137">
        <v>2.5152999999999999</v>
      </c>
      <c r="N39" s="137">
        <v>0.75819999999999999</v>
      </c>
      <c r="O39" s="137">
        <v>3.2734999999999999</v>
      </c>
      <c r="P39" s="138">
        <v>7311</v>
      </c>
      <c r="Q39" s="24">
        <f t="shared" si="33"/>
        <v>0.50345626723138792</v>
      </c>
      <c r="R39" s="24">
        <f t="shared" si="34"/>
        <v>0.85129023676509197</v>
      </c>
      <c r="S39" s="24">
        <f t="shared" si="31"/>
        <v>0.58380703641111331</v>
      </c>
      <c r="T39" s="24">
        <f t="shared" si="32"/>
        <v>0.63405898098460234</v>
      </c>
      <c r="U39" s="106"/>
      <c r="V39" s="101">
        <f t="shared" si="7"/>
        <v>-2.7397260273972575</v>
      </c>
      <c r="W39" s="101">
        <f t="shared" si="8"/>
        <v>-7.739726027397257</v>
      </c>
      <c r="X39" s="101">
        <f t="shared" si="9"/>
        <v>2.2602739726027425</v>
      </c>
      <c r="Y39" s="101">
        <f t="shared" si="10"/>
        <v>-8.9035581153773009</v>
      </c>
      <c r="Z39" s="101">
        <f t="shared" si="11"/>
        <v>3.4241060605827864</v>
      </c>
      <c r="AA39" s="101">
        <f t="shared" si="12"/>
        <v>0.95541401273835058</v>
      </c>
      <c r="AB39" s="101">
        <f t="shared" si="13"/>
        <v>-4.0445859872616499</v>
      </c>
      <c r="AC39" s="101">
        <f t="shared" si="14"/>
        <v>5.9554140127383501</v>
      </c>
      <c r="AD39" s="101">
        <f t="shared" si="15"/>
        <v>-7.5581728183602461</v>
      </c>
      <c r="AE39" s="101">
        <f t="shared" si="16"/>
        <v>9.4690008438369464</v>
      </c>
      <c r="AF39" s="101">
        <f t="shared" si="17"/>
        <v>-1.8622298225375338</v>
      </c>
      <c r="AG39" s="101">
        <f t="shared" si="18"/>
        <v>-6.8622298225375342</v>
      </c>
      <c r="AH39" s="101">
        <f t="shared" si="19"/>
        <v>3.1377701774624662</v>
      </c>
      <c r="AI39" s="101">
        <f t="shared" si="20"/>
        <v>-7.7130329460746179</v>
      </c>
      <c r="AJ39" s="101">
        <f t="shared" si="21"/>
        <v>3.9885733009995499</v>
      </c>
      <c r="AK39" s="101">
        <f t="shared" si="22"/>
        <v>-1.7903898116645731</v>
      </c>
      <c r="AL39" s="101">
        <f t="shared" si="23"/>
        <v>-6.7903898116645731</v>
      </c>
      <c r="AM39" s="101">
        <f t="shared" si="24"/>
        <v>3.2096101883354269</v>
      </c>
      <c r="AN39" s="101">
        <f t="shared" si="25"/>
        <v>-7.6459909413881126</v>
      </c>
      <c r="AO39" s="101">
        <f t="shared" si="26"/>
        <v>4.0652113180589664</v>
      </c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</row>
    <row r="40" spans="1:128" s="5" customFormat="1">
      <c r="A40" s="22" t="s">
        <v>17</v>
      </c>
      <c r="B40" s="33" t="s">
        <v>95</v>
      </c>
      <c r="C40" s="22" t="s">
        <v>93</v>
      </c>
      <c r="D40" s="26">
        <v>1</v>
      </c>
      <c r="E40" s="134">
        <v>447.25920000000002</v>
      </c>
      <c r="F40" s="82">
        <f t="shared" si="0"/>
        <v>447.3</v>
      </c>
      <c r="G40" s="129">
        <v>3.04E-2</v>
      </c>
      <c r="H40" s="129">
        <v>1.04E-2</v>
      </c>
      <c r="I40" s="128">
        <f t="shared" si="1"/>
        <v>4.0800000000000003E-2</v>
      </c>
      <c r="J40" s="83">
        <f t="shared" si="2"/>
        <v>91.219130903889564</v>
      </c>
      <c r="K40" s="139">
        <v>447.21</v>
      </c>
      <c r="L40" s="139">
        <v>447.25</v>
      </c>
      <c r="M40" s="137">
        <v>3.0300000000000001E-2</v>
      </c>
      <c r="N40" s="137">
        <v>1.21E-2</v>
      </c>
      <c r="O40" s="137">
        <v>4.24E-2</v>
      </c>
      <c r="P40" s="139">
        <v>94.81</v>
      </c>
      <c r="Q40" s="24">
        <f t="shared" si="33"/>
        <v>-0.32894736842105066</v>
      </c>
      <c r="R40" s="24">
        <f t="shared" si="34"/>
        <v>16.34615384615385</v>
      </c>
      <c r="S40" s="24">
        <f t="shared" si="31"/>
        <v>3.9215686274509736</v>
      </c>
      <c r="T40" s="24">
        <f t="shared" si="32"/>
        <v>3.9365307041719735</v>
      </c>
      <c r="U40" s="106"/>
      <c r="V40" s="101">
        <f t="shared" si="7"/>
        <v>-2.7397260273972575</v>
      </c>
      <c r="W40" s="101">
        <f t="shared" si="8"/>
        <v>-7.739726027397257</v>
      </c>
      <c r="X40" s="101">
        <f t="shared" si="9"/>
        <v>2.2602739726027425</v>
      </c>
      <c r="Y40" s="101">
        <f t="shared" si="10"/>
        <v>-8.9035581153773009</v>
      </c>
      <c r="Z40" s="101">
        <f t="shared" si="11"/>
        <v>3.4241060605827864</v>
      </c>
      <c r="AA40" s="101">
        <f t="shared" si="12"/>
        <v>0.95541401273835058</v>
      </c>
      <c r="AB40" s="101">
        <f t="shared" si="13"/>
        <v>-4.0445859872616499</v>
      </c>
      <c r="AC40" s="101">
        <f t="shared" si="14"/>
        <v>5.9554140127383501</v>
      </c>
      <c r="AD40" s="101">
        <f t="shared" si="15"/>
        <v>-7.5581728183602461</v>
      </c>
      <c r="AE40" s="101">
        <f t="shared" si="16"/>
        <v>9.4690008438369464</v>
      </c>
      <c r="AF40" s="101">
        <f t="shared" si="17"/>
        <v>-1.8622298225375338</v>
      </c>
      <c r="AG40" s="101">
        <f t="shared" si="18"/>
        <v>-6.8622298225375342</v>
      </c>
      <c r="AH40" s="101">
        <f t="shared" si="19"/>
        <v>3.1377701774624662</v>
      </c>
      <c r="AI40" s="101">
        <f t="shared" si="20"/>
        <v>-7.7130329460746179</v>
      </c>
      <c r="AJ40" s="101">
        <f t="shared" si="21"/>
        <v>3.9885733009995499</v>
      </c>
      <c r="AK40" s="101">
        <f t="shared" si="22"/>
        <v>-1.7903898116645731</v>
      </c>
      <c r="AL40" s="101">
        <f t="shared" si="23"/>
        <v>-6.7903898116645731</v>
      </c>
      <c r="AM40" s="101">
        <f t="shared" si="24"/>
        <v>3.2096101883354269</v>
      </c>
      <c r="AN40" s="101">
        <f t="shared" si="25"/>
        <v>-7.6459909413881126</v>
      </c>
      <c r="AO40" s="101">
        <f t="shared" si="26"/>
        <v>4.0652113180589664</v>
      </c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</row>
    <row r="41" spans="1:128" s="5" customFormat="1">
      <c r="A41" s="22" t="s">
        <v>17</v>
      </c>
      <c r="B41" s="33" t="s">
        <v>95</v>
      </c>
      <c r="C41" s="22" t="s">
        <v>93</v>
      </c>
      <c r="D41" s="26">
        <v>2</v>
      </c>
      <c r="E41" s="134">
        <v>446.83269999999999</v>
      </c>
      <c r="F41" s="82">
        <f t="shared" si="0"/>
        <v>446.9</v>
      </c>
      <c r="G41" s="129">
        <v>5.0799999999999998E-2</v>
      </c>
      <c r="H41" s="129">
        <v>1.6500000000000001E-2</v>
      </c>
      <c r="I41" s="128">
        <f t="shared" si="1"/>
        <v>6.7299999999999999E-2</v>
      </c>
      <c r="J41" s="83">
        <f t="shared" si="2"/>
        <v>150.60709521329971</v>
      </c>
      <c r="K41" s="139">
        <v>446.81</v>
      </c>
      <c r="L41" s="139">
        <v>446.87</v>
      </c>
      <c r="M41" s="137">
        <v>4.8300000000000003E-2</v>
      </c>
      <c r="N41" s="137">
        <v>1.61E-2</v>
      </c>
      <c r="O41" s="137">
        <v>6.4399999999999999E-2</v>
      </c>
      <c r="P41" s="139">
        <v>144.13</v>
      </c>
      <c r="Q41" s="24">
        <f t="shared" si="33"/>
        <v>-4.9212598425196763</v>
      </c>
      <c r="R41" s="24">
        <f t="shared" si="34"/>
        <v>-2.4242424242424305</v>
      </c>
      <c r="S41" s="24">
        <f t="shared" si="31"/>
        <v>-4.3090638930163445</v>
      </c>
      <c r="T41" s="24">
        <f t="shared" si="32"/>
        <v>-4.3006574186471287</v>
      </c>
      <c r="U41" s="106"/>
      <c r="V41" s="101">
        <f t="shared" si="7"/>
        <v>-2.7397260273972575</v>
      </c>
      <c r="W41" s="101">
        <f t="shared" si="8"/>
        <v>-7.739726027397257</v>
      </c>
      <c r="X41" s="101">
        <f t="shared" si="9"/>
        <v>2.2602739726027425</v>
      </c>
      <c r="Y41" s="101">
        <f t="shared" si="10"/>
        <v>-8.9035581153773009</v>
      </c>
      <c r="Z41" s="101">
        <f t="shared" si="11"/>
        <v>3.4241060605827864</v>
      </c>
      <c r="AA41" s="101">
        <f t="shared" si="12"/>
        <v>0.95541401273835058</v>
      </c>
      <c r="AB41" s="101">
        <f t="shared" si="13"/>
        <v>-4.0445859872616499</v>
      </c>
      <c r="AC41" s="101">
        <f t="shared" si="14"/>
        <v>5.9554140127383501</v>
      </c>
      <c r="AD41" s="101">
        <f t="shared" si="15"/>
        <v>-7.5581728183602461</v>
      </c>
      <c r="AE41" s="101">
        <f t="shared" si="16"/>
        <v>9.4690008438369464</v>
      </c>
      <c r="AF41" s="101">
        <f t="shared" si="17"/>
        <v>-1.8622298225375338</v>
      </c>
      <c r="AG41" s="101">
        <f t="shared" si="18"/>
        <v>-6.8622298225375342</v>
      </c>
      <c r="AH41" s="101">
        <f t="shared" si="19"/>
        <v>3.1377701774624662</v>
      </c>
      <c r="AI41" s="101">
        <f t="shared" si="20"/>
        <v>-7.7130329460746179</v>
      </c>
      <c r="AJ41" s="101">
        <f t="shared" si="21"/>
        <v>3.9885733009995499</v>
      </c>
      <c r="AK41" s="101">
        <f t="shared" si="22"/>
        <v>-1.7903898116645731</v>
      </c>
      <c r="AL41" s="101">
        <f t="shared" si="23"/>
        <v>-6.7903898116645731</v>
      </c>
      <c r="AM41" s="101">
        <f t="shared" si="24"/>
        <v>3.2096101883354269</v>
      </c>
      <c r="AN41" s="101">
        <f t="shared" si="25"/>
        <v>-7.6459909413881126</v>
      </c>
      <c r="AO41" s="101">
        <f t="shared" si="26"/>
        <v>4.0652113180589664</v>
      </c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</row>
    <row r="42" spans="1:128" s="5" customFormat="1">
      <c r="A42" s="22" t="s">
        <v>17</v>
      </c>
      <c r="B42" s="33" t="s">
        <v>95</v>
      </c>
      <c r="C42" s="22" t="s">
        <v>93</v>
      </c>
      <c r="D42" s="26">
        <v>3</v>
      </c>
      <c r="E42" s="134">
        <v>447.46739999999994</v>
      </c>
      <c r="F42" s="82">
        <f t="shared" si="0"/>
        <v>447.59999999999997</v>
      </c>
      <c r="G42" s="129">
        <v>0.10249999999999999</v>
      </c>
      <c r="H42" s="129">
        <v>3.0099999999999998E-2</v>
      </c>
      <c r="I42" s="128">
        <f t="shared" si="1"/>
        <v>0.1326</v>
      </c>
      <c r="J42" s="83">
        <f t="shared" si="2"/>
        <v>296.30130184611846</v>
      </c>
      <c r="K42" s="139">
        <v>447.31</v>
      </c>
      <c r="L42" s="139">
        <v>447.44</v>
      </c>
      <c r="M42" s="137">
        <v>9.9599999999999994E-2</v>
      </c>
      <c r="N42" s="137">
        <v>3.04E-2</v>
      </c>
      <c r="O42" s="137">
        <v>0.13</v>
      </c>
      <c r="P42" s="139">
        <v>290.58999999999997</v>
      </c>
      <c r="Q42" s="24">
        <f t="shared" si="33"/>
        <v>-2.8292682926829271</v>
      </c>
      <c r="R42" s="24">
        <f t="shared" si="34"/>
        <v>0.9966777408637929</v>
      </c>
      <c r="S42" s="24">
        <f t="shared" si="31"/>
        <v>-1.9607843137254837</v>
      </c>
      <c r="T42" s="24">
        <f t="shared" si="32"/>
        <v>-1.9275318098617749</v>
      </c>
      <c r="U42" s="106"/>
      <c r="V42" s="101">
        <f t="shared" si="7"/>
        <v>-2.7397260273972575</v>
      </c>
      <c r="W42" s="101">
        <f t="shared" si="8"/>
        <v>-7.739726027397257</v>
      </c>
      <c r="X42" s="101">
        <f t="shared" si="9"/>
        <v>2.2602739726027425</v>
      </c>
      <c r="Y42" s="101">
        <f t="shared" si="10"/>
        <v>-8.9035581153773009</v>
      </c>
      <c r="Z42" s="101">
        <f t="shared" si="11"/>
        <v>3.4241060605827864</v>
      </c>
      <c r="AA42" s="101">
        <f t="shared" si="12"/>
        <v>0.95541401273835058</v>
      </c>
      <c r="AB42" s="101">
        <f t="shared" si="13"/>
        <v>-4.0445859872616499</v>
      </c>
      <c r="AC42" s="101">
        <f t="shared" si="14"/>
        <v>5.9554140127383501</v>
      </c>
      <c r="AD42" s="101">
        <f t="shared" si="15"/>
        <v>-7.5581728183602461</v>
      </c>
      <c r="AE42" s="101">
        <f t="shared" si="16"/>
        <v>9.4690008438369464</v>
      </c>
      <c r="AF42" s="101">
        <f t="shared" si="17"/>
        <v>-1.8622298225375338</v>
      </c>
      <c r="AG42" s="101">
        <f t="shared" si="18"/>
        <v>-6.8622298225375342</v>
      </c>
      <c r="AH42" s="101">
        <f t="shared" si="19"/>
        <v>3.1377701774624662</v>
      </c>
      <c r="AI42" s="101">
        <f t="shared" si="20"/>
        <v>-7.7130329460746179</v>
      </c>
      <c r="AJ42" s="101">
        <f t="shared" si="21"/>
        <v>3.9885733009995499</v>
      </c>
      <c r="AK42" s="101">
        <f t="shared" si="22"/>
        <v>-1.7903898116645731</v>
      </c>
      <c r="AL42" s="101">
        <f t="shared" si="23"/>
        <v>-6.7903898116645731</v>
      </c>
      <c r="AM42" s="101">
        <f t="shared" si="24"/>
        <v>3.2096101883354269</v>
      </c>
      <c r="AN42" s="101">
        <f t="shared" si="25"/>
        <v>-7.6459909413881126</v>
      </c>
      <c r="AO42" s="101">
        <f t="shared" si="26"/>
        <v>4.0652113180589664</v>
      </c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</row>
    <row r="43" spans="1:128" s="5" customFormat="1">
      <c r="A43" s="22" t="s">
        <v>17</v>
      </c>
      <c r="B43" s="33" t="s">
        <v>95</v>
      </c>
      <c r="C43" s="22" t="s">
        <v>93</v>
      </c>
      <c r="D43" s="26">
        <v>4</v>
      </c>
      <c r="E43" s="134">
        <v>447.09589999999997</v>
      </c>
      <c r="F43" s="82">
        <f t="shared" si="0"/>
        <v>447.4</v>
      </c>
      <c r="G43" s="129">
        <v>0.25180000000000002</v>
      </c>
      <c r="H43" s="129">
        <v>5.2299999999999999E-2</v>
      </c>
      <c r="I43" s="128">
        <f t="shared" si="1"/>
        <v>0.30410000000000004</v>
      </c>
      <c r="J43" s="83">
        <f t="shared" si="2"/>
        <v>679.9927363860005</v>
      </c>
      <c r="K43" s="139">
        <v>446.99</v>
      </c>
      <c r="L43" s="139">
        <v>447.29</v>
      </c>
      <c r="M43" s="137">
        <v>0.24460000000000001</v>
      </c>
      <c r="N43" s="137">
        <v>5.33E-2</v>
      </c>
      <c r="O43" s="137">
        <v>0.2979</v>
      </c>
      <c r="P43" s="139">
        <v>666.29</v>
      </c>
      <c r="Q43" s="24">
        <f t="shared" si="33"/>
        <v>-2.8594122319301079</v>
      </c>
      <c r="R43" s="24">
        <f t="shared" si="34"/>
        <v>1.9120458891013401</v>
      </c>
      <c r="S43" s="24">
        <f t="shared" si="31"/>
        <v>-2.0388030253206306</v>
      </c>
      <c r="T43" s="24">
        <f t="shared" si="32"/>
        <v>-2.0151298172429488</v>
      </c>
      <c r="U43" s="106"/>
      <c r="V43" s="101">
        <f t="shared" si="7"/>
        <v>-2.7397260273972575</v>
      </c>
      <c r="W43" s="101">
        <f t="shared" si="8"/>
        <v>-7.739726027397257</v>
      </c>
      <c r="X43" s="101">
        <f t="shared" si="9"/>
        <v>2.2602739726027425</v>
      </c>
      <c r="Y43" s="101">
        <f t="shared" si="10"/>
        <v>-8.9035581153773009</v>
      </c>
      <c r="Z43" s="101">
        <f t="shared" si="11"/>
        <v>3.4241060605827864</v>
      </c>
      <c r="AA43" s="101">
        <f t="shared" si="12"/>
        <v>0.95541401273835058</v>
      </c>
      <c r="AB43" s="101">
        <f t="shared" si="13"/>
        <v>-4.0445859872616499</v>
      </c>
      <c r="AC43" s="101">
        <f t="shared" si="14"/>
        <v>5.9554140127383501</v>
      </c>
      <c r="AD43" s="101">
        <f t="shared" si="15"/>
        <v>-7.5581728183602461</v>
      </c>
      <c r="AE43" s="101">
        <f t="shared" si="16"/>
        <v>9.4690008438369464</v>
      </c>
      <c r="AF43" s="101">
        <f t="shared" si="17"/>
        <v>-1.8622298225375338</v>
      </c>
      <c r="AG43" s="101">
        <f t="shared" si="18"/>
        <v>-6.8622298225375342</v>
      </c>
      <c r="AH43" s="101">
        <f t="shared" si="19"/>
        <v>3.1377701774624662</v>
      </c>
      <c r="AI43" s="101">
        <f t="shared" si="20"/>
        <v>-7.7130329460746179</v>
      </c>
      <c r="AJ43" s="101">
        <f t="shared" si="21"/>
        <v>3.9885733009995499</v>
      </c>
      <c r="AK43" s="101">
        <f t="shared" si="22"/>
        <v>-1.7903898116645731</v>
      </c>
      <c r="AL43" s="101">
        <f t="shared" si="23"/>
        <v>-6.7903898116645731</v>
      </c>
      <c r="AM43" s="101">
        <f t="shared" si="24"/>
        <v>3.2096101883354269</v>
      </c>
      <c r="AN43" s="101">
        <f t="shared" si="25"/>
        <v>-7.6459909413881126</v>
      </c>
      <c r="AO43" s="101">
        <f t="shared" si="26"/>
        <v>4.0652113180589664</v>
      </c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</row>
    <row r="44" spans="1:128" s="5" customFormat="1">
      <c r="A44" s="22" t="s">
        <v>17</v>
      </c>
      <c r="B44" s="33" t="s">
        <v>95</v>
      </c>
      <c r="C44" s="22" t="s">
        <v>93</v>
      </c>
      <c r="D44" s="26">
        <v>5</v>
      </c>
      <c r="E44" s="134">
        <v>446.97410000000002</v>
      </c>
      <c r="F44" s="82">
        <f t="shared" si="0"/>
        <v>447.6</v>
      </c>
      <c r="G44" s="129">
        <v>0.50129999999999997</v>
      </c>
      <c r="H44" s="129">
        <v>0.1246</v>
      </c>
      <c r="I44" s="128">
        <f t="shared" si="1"/>
        <v>0.62590000000000001</v>
      </c>
      <c r="J44" s="83">
        <f t="shared" si="2"/>
        <v>1399.5652659745965</v>
      </c>
      <c r="K44" s="139">
        <v>446.93</v>
      </c>
      <c r="L44" s="139">
        <v>447.55</v>
      </c>
      <c r="M44" s="137">
        <v>0.48959999999999998</v>
      </c>
      <c r="N44" s="137">
        <v>0.12620000000000001</v>
      </c>
      <c r="O44" s="137">
        <v>0.61580000000000001</v>
      </c>
      <c r="P44" s="139">
        <v>1377.11</v>
      </c>
      <c r="Q44" s="24">
        <f t="shared" si="33"/>
        <v>-2.3339317773788131</v>
      </c>
      <c r="R44" s="24">
        <f t="shared" si="34"/>
        <v>1.2841091492776919</v>
      </c>
      <c r="S44" s="24">
        <f t="shared" si="31"/>
        <v>-1.6136763061191879</v>
      </c>
      <c r="T44" s="24">
        <f t="shared" si="32"/>
        <v>-1.6044457890257615</v>
      </c>
      <c r="U44" s="106"/>
      <c r="V44" s="101">
        <f t="shared" si="7"/>
        <v>-2.7397260273972575</v>
      </c>
      <c r="W44" s="101">
        <f t="shared" si="8"/>
        <v>-7.739726027397257</v>
      </c>
      <c r="X44" s="101">
        <f t="shared" si="9"/>
        <v>2.2602739726027425</v>
      </c>
      <c r="Y44" s="101">
        <f t="shared" si="10"/>
        <v>-8.9035581153773009</v>
      </c>
      <c r="Z44" s="101">
        <f t="shared" si="11"/>
        <v>3.4241060605827864</v>
      </c>
      <c r="AA44" s="101">
        <f t="shared" si="12"/>
        <v>0.95541401273835058</v>
      </c>
      <c r="AB44" s="101">
        <f t="shared" si="13"/>
        <v>-4.0445859872616499</v>
      </c>
      <c r="AC44" s="101">
        <f t="shared" si="14"/>
        <v>5.9554140127383501</v>
      </c>
      <c r="AD44" s="101">
        <f t="shared" si="15"/>
        <v>-7.5581728183602461</v>
      </c>
      <c r="AE44" s="101">
        <f t="shared" si="16"/>
        <v>9.4690008438369464</v>
      </c>
      <c r="AF44" s="101">
        <f t="shared" si="17"/>
        <v>-1.8622298225375338</v>
      </c>
      <c r="AG44" s="101">
        <f t="shared" si="18"/>
        <v>-6.8622298225375342</v>
      </c>
      <c r="AH44" s="101">
        <f t="shared" si="19"/>
        <v>3.1377701774624662</v>
      </c>
      <c r="AI44" s="101">
        <f t="shared" si="20"/>
        <v>-7.7130329460746179</v>
      </c>
      <c r="AJ44" s="101">
        <f t="shared" si="21"/>
        <v>3.9885733009995499</v>
      </c>
      <c r="AK44" s="101">
        <f t="shared" si="22"/>
        <v>-1.7903898116645731</v>
      </c>
      <c r="AL44" s="101">
        <f t="shared" si="23"/>
        <v>-6.7903898116645731</v>
      </c>
      <c r="AM44" s="101">
        <f t="shared" si="24"/>
        <v>3.2096101883354269</v>
      </c>
      <c r="AN44" s="101">
        <f t="shared" si="25"/>
        <v>-7.6459909413881126</v>
      </c>
      <c r="AO44" s="101">
        <f t="shared" si="26"/>
        <v>4.0652113180589664</v>
      </c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</row>
    <row r="45" spans="1:128" s="5" customFormat="1">
      <c r="A45" s="22" t="s">
        <v>17</v>
      </c>
      <c r="B45" s="33" t="s">
        <v>95</v>
      </c>
      <c r="C45" s="22" t="s">
        <v>93</v>
      </c>
      <c r="D45" s="26">
        <v>6</v>
      </c>
      <c r="E45" s="134">
        <v>446.99289999999996</v>
      </c>
      <c r="F45" s="82">
        <f t="shared" si="0"/>
        <v>447.9</v>
      </c>
      <c r="G45" s="129">
        <v>0.75990000000000002</v>
      </c>
      <c r="H45" s="129">
        <v>0.1472</v>
      </c>
      <c r="I45" s="128">
        <f t="shared" si="1"/>
        <v>0.90710000000000002</v>
      </c>
      <c r="J45" s="83">
        <f t="shared" si="2"/>
        <v>2027.785803761182</v>
      </c>
      <c r="K45" s="139">
        <v>446.89</v>
      </c>
      <c r="L45" s="139">
        <v>447.79</v>
      </c>
      <c r="M45" s="137">
        <v>0.75039999999999996</v>
      </c>
      <c r="N45" s="137">
        <v>0.15190000000000001</v>
      </c>
      <c r="O45" s="137">
        <v>0.90229999999999999</v>
      </c>
      <c r="P45" s="139">
        <v>2017.54</v>
      </c>
      <c r="Q45" s="24">
        <f t="shared" si="33"/>
        <v>-1.2501644953283411</v>
      </c>
      <c r="R45" s="24">
        <f t="shared" si="34"/>
        <v>3.192934782608702</v>
      </c>
      <c r="S45" s="24">
        <f t="shared" si="31"/>
        <v>-0.52915885789880124</v>
      </c>
      <c r="T45" s="24">
        <f t="shared" si="32"/>
        <v>-0.50527051437967052</v>
      </c>
      <c r="U45" s="106"/>
      <c r="V45" s="101">
        <f t="shared" si="7"/>
        <v>-2.7397260273972575</v>
      </c>
      <c r="W45" s="101">
        <f t="shared" si="8"/>
        <v>-7.739726027397257</v>
      </c>
      <c r="X45" s="101">
        <f t="shared" si="9"/>
        <v>2.2602739726027425</v>
      </c>
      <c r="Y45" s="101">
        <f t="shared" si="10"/>
        <v>-8.9035581153773009</v>
      </c>
      <c r="Z45" s="101">
        <f t="shared" si="11"/>
        <v>3.4241060605827864</v>
      </c>
      <c r="AA45" s="101">
        <f t="shared" si="12"/>
        <v>0.95541401273835058</v>
      </c>
      <c r="AB45" s="101">
        <f t="shared" si="13"/>
        <v>-4.0445859872616499</v>
      </c>
      <c r="AC45" s="101">
        <f t="shared" si="14"/>
        <v>5.9554140127383501</v>
      </c>
      <c r="AD45" s="101">
        <f t="shared" si="15"/>
        <v>-7.5581728183602461</v>
      </c>
      <c r="AE45" s="101">
        <f t="shared" si="16"/>
        <v>9.4690008438369464</v>
      </c>
      <c r="AF45" s="101">
        <f t="shared" si="17"/>
        <v>-1.8622298225375338</v>
      </c>
      <c r="AG45" s="101">
        <f t="shared" si="18"/>
        <v>-6.8622298225375342</v>
      </c>
      <c r="AH45" s="101">
        <f t="shared" si="19"/>
        <v>3.1377701774624662</v>
      </c>
      <c r="AI45" s="101">
        <f t="shared" si="20"/>
        <v>-7.7130329460746179</v>
      </c>
      <c r="AJ45" s="101">
        <f t="shared" si="21"/>
        <v>3.9885733009995499</v>
      </c>
      <c r="AK45" s="101">
        <f t="shared" si="22"/>
        <v>-1.7903898116645731</v>
      </c>
      <c r="AL45" s="101">
        <f t="shared" si="23"/>
        <v>-6.7903898116645731</v>
      </c>
      <c r="AM45" s="101">
        <f t="shared" si="24"/>
        <v>3.2096101883354269</v>
      </c>
      <c r="AN45" s="101">
        <f t="shared" si="25"/>
        <v>-7.6459909413881126</v>
      </c>
      <c r="AO45" s="101">
        <f t="shared" si="26"/>
        <v>4.0652113180589664</v>
      </c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</row>
    <row r="46" spans="1:128" s="5" customFormat="1">
      <c r="A46" s="22" t="s">
        <v>17</v>
      </c>
      <c r="B46" s="33" t="s">
        <v>95</v>
      </c>
      <c r="C46" s="22" t="s">
        <v>93</v>
      </c>
      <c r="D46" s="26">
        <v>7</v>
      </c>
      <c r="E46" s="134">
        <v>447.1857</v>
      </c>
      <c r="F46" s="82">
        <f t="shared" si="0"/>
        <v>449.09999999999997</v>
      </c>
      <c r="G46" s="129">
        <v>1.5004999999999999</v>
      </c>
      <c r="H46" s="129">
        <v>0.4138</v>
      </c>
      <c r="I46" s="128">
        <f t="shared" si="1"/>
        <v>1.9142999999999999</v>
      </c>
      <c r="J46" s="83">
        <f t="shared" si="2"/>
        <v>4273.8677238026621</v>
      </c>
      <c r="K46" s="139">
        <v>447.1</v>
      </c>
      <c r="L46" s="139">
        <v>449.01</v>
      </c>
      <c r="M46" s="137">
        <v>1.4935</v>
      </c>
      <c r="N46" s="137">
        <v>0.41849999999999998</v>
      </c>
      <c r="O46" s="137">
        <v>1.9119999999999999</v>
      </c>
      <c r="P46" s="139">
        <v>4269.57</v>
      </c>
      <c r="Q46" s="24">
        <f t="shared" si="33"/>
        <v>-0.46651116294567779</v>
      </c>
      <c r="R46" s="24">
        <f t="shared" si="34"/>
        <v>1.1358144030932775</v>
      </c>
      <c r="S46" s="24">
        <f t="shared" si="31"/>
        <v>-0.12014835710181106</v>
      </c>
      <c r="T46" s="24">
        <f t="shared" si="32"/>
        <v>-0.10055818477317112</v>
      </c>
      <c r="U46" s="106"/>
      <c r="V46" s="101">
        <f t="shared" si="7"/>
        <v>-2.7397260273972575</v>
      </c>
      <c r="W46" s="101">
        <f t="shared" si="8"/>
        <v>-7.739726027397257</v>
      </c>
      <c r="X46" s="101">
        <f t="shared" si="9"/>
        <v>2.2602739726027425</v>
      </c>
      <c r="Y46" s="101">
        <f t="shared" si="10"/>
        <v>-8.9035581153773009</v>
      </c>
      <c r="Z46" s="101">
        <f t="shared" si="11"/>
        <v>3.4241060605827864</v>
      </c>
      <c r="AA46" s="101">
        <f t="shared" si="12"/>
        <v>0.95541401273835058</v>
      </c>
      <c r="AB46" s="101">
        <f t="shared" si="13"/>
        <v>-4.0445859872616499</v>
      </c>
      <c r="AC46" s="101">
        <f t="shared" si="14"/>
        <v>5.9554140127383501</v>
      </c>
      <c r="AD46" s="101">
        <f t="shared" si="15"/>
        <v>-7.5581728183602461</v>
      </c>
      <c r="AE46" s="101">
        <f t="shared" si="16"/>
        <v>9.4690008438369464</v>
      </c>
      <c r="AF46" s="101">
        <f t="shared" si="17"/>
        <v>-1.8622298225375338</v>
      </c>
      <c r="AG46" s="101">
        <f t="shared" si="18"/>
        <v>-6.8622298225375342</v>
      </c>
      <c r="AH46" s="101">
        <f t="shared" si="19"/>
        <v>3.1377701774624662</v>
      </c>
      <c r="AI46" s="101">
        <f t="shared" si="20"/>
        <v>-7.7130329460746179</v>
      </c>
      <c r="AJ46" s="101">
        <f t="shared" si="21"/>
        <v>3.9885733009995499</v>
      </c>
      <c r="AK46" s="101">
        <f t="shared" si="22"/>
        <v>-1.7903898116645731</v>
      </c>
      <c r="AL46" s="101">
        <f t="shared" si="23"/>
        <v>-6.7903898116645731</v>
      </c>
      <c r="AM46" s="101">
        <f t="shared" si="24"/>
        <v>3.2096101883354269</v>
      </c>
      <c r="AN46" s="101">
        <f t="shared" si="25"/>
        <v>-7.6459909413881126</v>
      </c>
      <c r="AO46" s="101">
        <f t="shared" si="26"/>
        <v>4.0652113180589664</v>
      </c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</row>
    <row r="47" spans="1:128" s="5" customFormat="1">
      <c r="A47" s="22" t="s">
        <v>17</v>
      </c>
      <c r="B47" s="33" t="s">
        <v>95</v>
      </c>
      <c r="C47" s="22" t="s">
        <v>93</v>
      </c>
      <c r="D47" s="26">
        <v>8</v>
      </c>
      <c r="E47" s="134">
        <v>446.904</v>
      </c>
      <c r="F47" s="82">
        <f t="shared" si="0"/>
        <v>449.40000000000003</v>
      </c>
      <c r="G47" s="129">
        <v>1.9943</v>
      </c>
      <c r="H47" s="129">
        <v>0.50170000000000003</v>
      </c>
      <c r="I47" s="128">
        <f t="shared" si="1"/>
        <v>2.496</v>
      </c>
      <c r="J47" s="83">
        <f t="shared" si="2"/>
        <v>5573.3453430317377</v>
      </c>
      <c r="K47" s="139">
        <v>446.81</v>
      </c>
      <c r="L47" s="139">
        <v>449.31</v>
      </c>
      <c r="M47" s="137">
        <v>1.9930000000000001</v>
      </c>
      <c r="N47" s="137">
        <v>0.51129999999999998</v>
      </c>
      <c r="O47" s="137">
        <v>2.5043000000000002</v>
      </c>
      <c r="P47" s="139">
        <v>5593.05</v>
      </c>
      <c r="Q47" s="24">
        <f t="shared" si="33"/>
        <v>-6.5185779471486585E-2</v>
      </c>
      <c r="R47" s="24">
        <f t="shared" si="34"/>
        <v>1.9134941199920152</v>
      </c>
      <c r="S47" s="24">
        <f t="shared" si="31"/>
        <v>0.33253205128205909</v>
      </c>
      <c r="T47" s="24">
        <f t="shared" si="32"/>
        <v>0.35355169571357908</v>
      </c>
      <c r="U47" s="106"/>
      <c r="V47" s="101">
        <f t="shared" si="7"/>
        <v>-2.7397260273972575</v>
      </c>
      <c r="W47" s="101">
        <f t="shared" si="8"/>
        <v>-7.739726027397257</v>
      </c>
      <c r="X47" s="101">
        <f t="shared" si="9"/>
        <v>2.2602739726027425</v>
      </c>
      <c r="Y47" s="101">
        <f t="shared" si="10"/>
        <v>-8.9035581153773009</v>
      </c>
      <c r="Z47" s="101">
        <f t="shared" si="11"/>
        <v>3.4241060605827864</v>
      </c>
      <c r="AA47" s="101">
        <f t="shared" si="12"/>
        <v>0.95541401273835058</v>
      </c>
      <c r="AB47" s="101">
        <f t="shared" si="13"/>
        <v>-4.0445859872616499</v>
      </c>
      <c r="AC47" s="101">
        <f t="shared" si="14"/>
        <v>5.9554140127383501</v>
      </c>
      <c r="AD47" s="101">
        <f t="shared" si="15"/>
        <v>-7.5581728183602461</v>
      </c>
      <c r="AE47" s="101">
        <f t="shared" si="16"/>
        <v>9.4690008438369464</v>
      </c>
      <c r="AF47" s="101">
        <f t="shared" si="17"/>
        <v>-1.8622298225375338</v>
      </c>
      <c r="AG47" s="101">
        <f t="shared" si="18"/>
        <v>-6.8622298225375342</v>
      </c>
      <c r="AH47" s="101">
        <f t="shared" si="19"/>
        <v>3.1377701774624662</v>
      </c>
      <c r="AI47" s="101">
        <f t="shared" si="20"/>
        <v>-7.7130329460746179</v>
      </c>
      <c r="AJ47" s="101">
        <f t="shared" si="21"/>
        <v>3.9885733009995499</v>
      </c>
      <c r="AK47" s="101">
        <f t="shared" si="22"/>
        <v>-1.7903898116645731</v>
      </c>
      <c r="AL47" s="101">
        <f t="shared" si="23"/>
        <v>-6.7903898116645731</v>
      </c>
      <c r="AM47" s="101">
        <f t="shared" si="24"/>
        <v>3.2096101883354269</v>
      </c>
      <c r="AN47" s="101">
        <f t="shared" si="25"/>
        <v>-7.6459909413881126</v>
      </c>
      <c r="AO47" s="101">
        <f t="shared" si="26"/>
        <v>4.0652113180589664</v>
      </c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</row>
    <row r="48" spans="1:128" s="5" customFormat="1">
      <c r="A48" s="22" t="s">
        <v>17</v>
      </c>
      <c r="B48" s="33" t="s">
        <v>95</v>
      </c>
      <c r="C48" s="22" t="s">
        <v>93</v>
      </c>
      <c r="D48" s="26">
        <v>9</v>
      </c>
      <c r="E48" s="134">
        <v>446.74819999999994</v>
      </c>
      <c r="F48" s="82">
        <f t="shared" si="0"/>
        <v>449.99999999999994</v>
      </c>
      <c r="G48" s="129">
        <v>2.4984999999999999</v>
      </c>
      <c r="H48" s="129">
        <v>0.75329999999999997</v>
      </c>
      <c r="I48" s="128">
        <f t="shared" si="1"/>
        <v>3.2517999999999998</v>
      </c>
      <c r="J48" s="83">
        <f t="shared" si="2"/>
        <v>7258.8816405770058</v>
      </c>
      <c r="K48" s="139">
        <v>446.7</v>
      </c>
      <c r="L48" s="139">
        <v>449.95</v>
      </c>
      <c r="M48" s="137">
        <v>2.4921000000000002</v>
      </c>
      <c r="N48" s="137">
        <v>0.75349999999999995</v>
      </c>
      <c r="O48" s="137">
        <v>3.2456</v>
      </c>
      <c r="P48" s="139">
        <v>7245.76</v>
      </c>
      <c r="Q48" s="24">
        <f t="shared" si="33"/>
        <v>-0.25615369221531875</v>
      </c>
      <c r="R48" s="24">
        <f t="shared" si="34"/>
        <v>2.6549847338374885E-2</v>
      </c>
      <c r="S48" s="24">
        <f t="shared" si="31"/>
        <v>-0.19066363244971282</v>
      </c>
      <c r="T48" s="24">
        <f t="shared" si="32"/>
        <v>-0.18076669694758282</v>
      </c>
      <c r="U48" s="106"/>
      <c r="V48" s="101">
        <f t="shared" si="7"/>
        <v>-2.7397260273972575</v>
      </c>
      <c r="W48" s="101">
        <f t="shared" si="8"/>
        <v>-7.739726027397257</v>
      </c>
      <c r="X48" s="101">
        <f t="shared" si="9"/>
        <v>2.2602739726027425</v>
      </c>
      <c r="Y48" s="101">
        <f t="shared" si="10"/>
        <v>-8.9035581153773009</v>
      </c>
      <c r="Z48" s="101">
        <f t="shared" si="11"/>
        <v>3.4241060605827864</v>
      </c>
      <c r="AA48" s="101">
        <f t="shared" si="12"/>
        <v>0.95541401273835058</v>
      </c>
      <c r="AB48" s="101">
        <f t="shared" si="13"/>
        <v>-4.0445859872616499</v>
      </c>
      <c r="AC48" s="101">
        <f t="shared" si="14"/>
        <v>5.9554140127383501</v>
      </c>
      <c r="AD48" s="101">
        <f t="shared" si="15"/>
        <v>-7.5581728183602461</v>
      </c>
      <c r="AE48" s="101">
        <f t="shared" si="16"/>
        <v>9.4690008438369464</v>
      </c>
      <c r="AF48" s="101">
        <f t="shared" si="17"/>
        <v>-1.8622298225375338</v>
      </c>
      <c r="AG48" s="101">
        <f t="shared" si="18"/>
        <v>-6.8622298225375342</v>
      </c>
      <c r="AH48" s="101">
        <f t="shared" si="19"/>
        <v>3.1377701774624662</v>
      </c>
      <c r="AI48" s="101">
        <f t="shared" si="20"/>
        <v>-7.7130329460746179</v>
      </c>
      <c r="AJ48" s="101">
        <f t="shared" si="21"/>
        <v>3.9885733009995499</v>
      </c>
      <c r="AK48" s="101">
        <f t="shared" si="22"/>
        <v>-1.7903898116645731</v>
      </c>
      <c r="AL48" s="101">
        <f t="shared" si="23"/>
        <v>-6.7903898116645731</v>
      </c>
      <c r="AM48" s="101">
        <f t="shared" si="24"/>
        <v>3.2096101883354269</v>
      </c>
      <c r="AN48" s="101">
        <f t="shared" si="25"/>
        <v>-7.6459909413881126</v>
      </c>
      <c r="AO48" s="101">
        <f t="shared" si="26"/>
        <v>4.0652113180589664</v>
      </c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</row>
    <row r="49" spans="1:128" s="5" customFormat="1">
      <c r="A49" s="22" t="s">
        <v>18</v>
      </c>
      <c r="B49" s="33" t="s">
        <v>55</v>
      </c>
      <c r="C49" s="114" t="s">
        <v>125</v>
      </c>
      <c r="D49" s="26">
        <v>1</v>
      </c>
      <c r="E49" s="134">
        <v>447.45229999999998</v>
      </c>
      <c r="F49" s="82">
        <f t="shared" si="0"/>
        <v>447.49999999999994</v>
      </c>
      <c r="G49" s="129">
        <v>3.4299999999999997E-2</v>
      </c>
      <c r="H49" s="129">
        <v>1.34E-2</v>
      </c>
      <c r="I49" s="128">
        <f t="shared" si="1"/>
        <v>4.7699999999999999E-2</v>
      </c>
      <c r="J49" s="83">
        <f t="shared" si="2"/>
        <v>106.59925345290034</v>
      </c>
      <c r="K49" s="136">
        <v>447.3</v>
      </c>
      <c r="L49" s="136">
        <v>447.3</v>
      </c>
      <c r="M49" s="137"/>
      <c r="N49" s="137"/>
      <c r="O49" s="137">
        <v>4.5499999999999999E-2</v>
      </c>
      <c r="P49" s="138">
        <v>99</v>
      </c>
      <c r="Q49" s="24"/>
      <c r="R49" s="24"/>
      <c r="S49" s="24">
        <f t="shared" si="31"/>
        <v>-4.6121593291404626</v>
      </c>
      <c r="T49" s="24">
        <f t="shared" si="32"/>
        <v>-7.1288055091849074</v>
      </c>
      <c r="U49" s="106"/>
      <c r="V49" s="101">
        <f t="shared" si="7"/>
        <v>-2.7397260273972575</v>
      </c>
      <c r="W49" s="101">
        <f t="shared" si="8"/>
        <v>-7.739726027397257</v>
      </c>
      <c r="X49" s="101">
        <f t="shared" si="9"/>
        <v>2.2602739726027425</v>
      </c>
      <c r="Y49" s="101">
        <f t="shared" si="10"/>
        <v>-8.9035581153773009</v>
      </c>
      <c r="Z49" s="101">
        <f t="shared" si="11"/>
        <v>3.4241060605827864</v>
      </c>
      <c r="AA49" s="101">
        <f t="shared" si="12"/>
        <v>0.95541401273835058</v>
      </c>
      <c r="AB49" s="101">
        <f t="shared" si="13"/>
        <v>-4.0445859872616499</v>
      </c>
      <c r="AC49" s="101">
        <f t="shared" si="14"/>
        <v>5.9554140127383501</v>
      </c>
      <c r="AD49" s="101">
        <f t="shared" si="15"/>
        <v>-7.5581728183602461</v>
      </c>
      <c r="AE49" s="101">
        <f t="shared" si="16"/>
        <v>9.4690008438369464</v>
      </c>
      <c r="AF49" s="101">
        <f t="shared" si="17"/>
        <v>-1.8622298225375338</v>
      </c>
      <c r="AG49" s="101">
        <f t="shared" si="18"/>
        <v>-6.8622298225375342</v>
      </c>
      <c r="AH49" s="101">
        <f t="shared" si="19"/>
        <v>3.1377701774624662</v>
      </c>
      <c r="AI49" s="101">
        <f t="shared" si="20"/>
        <v>-7.7130329460746179</v>
      </c>
      <c r="AJ49" s="101">
        <f t="shared" si="21"/>
        <v>3.9885733009995499</v>
      </c>
      <c r="AK49" s="101">
        <f t="shared" si="22"/>
        <v>-1.7903898116645731</v>
      </c>
      <c r="AL49" s="101">
        <f t="shared" si="23"/>
        <v>-6.7903898116645731</v>
      </c>
      <c r="AM49" s="101">
        <f t="shared" si="24"/>
        <v>3.2096101883354269</v>
      </c>
      <c r="AN49" s="101">
        <f t="shared" si="25"/>
        <v>-7.6459909413881126</v>
      </c>
      <c r="AO49" s="101">
        <f t="shared" si="26"/>
        <v>4.0652113180589664</v>
      </c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</row>
    <row r="50" spans="1:128" s="5" customFormat="1">
      <c r="A50" s="22" t="s">
        <v>18</v>
      </c>
      <c r="B50" s="33" t="s">
        <v>55</v>
      </c>
      <c r="C50" s="114" t="s">
        <v>125</v>
      </c>
      <c r="D50" s="26">
        <v>2</v>
      </c>
      <c r="E50" s="134">
        <v>446.93</v>
      </c>
      <c r="F50" s="82">
        <f t="shared" ref="F50:F113" si="35">E50+G50+H50</f>
        <v>447</v>
      </c>
      <c r="G50" s="129">
        <v>5.3199999999999997E-2</v>
      </c>
      <c r="H50" s="129">
        <v>1.6799999999999999E-2</v>
      </c>
      <c r="I50" s="128">
        <f t="shared" si="1"/>
        <v>6.9999999999999993E-2</v>
      </c>
      <c r="J50" s="83">
        <f t="shared" si="2"/>
        <v>156.6148229862589</v>
      </c>
      <c r="K50" s="136">
        <v>446.8</v>
      </c>
      <c r="L50" s="136">
        <v>446.9</v>
      </c>
      <c r="M50" s="137"/>
      <c r="N50" s="137"/>
      <c r="O50" s="137">
        <v>6.5299999999999997E-2</v>
      </c>
      <c r="P50" s="138">
        <v>146</v>
      </c>
      <c r="Q50" s="24"/>
      <c r="R50" s="24"/>
      <c r="S50" s="24">
        <f t="shared" si="31"/>
        <v>-6.7142857142857091</v>
      </c>
      <c r="T50" s="24">
        <f t="shared" si="32"/>
        <v>-6.777661771638452</v>
      </c>
      <c r="U50" s="106"/>
      <c r="V50" s="101">
        <f t="shared" ref="V50:V81" si="36">$Q$180</f>
        <v>-2.7397260273972575</v>
      </c>
      <c r="W50" s="101">
        <f t="shared" ref="W50:W81" si="37">$Q$180-5</f>
        <v>-7.739726027397257</v>
      </c>
      <c r="X50" s="101">
        <f t="shared" ref="X50:X81" si="38">$Q$180+5</f>
        <v>2.2602739726027425</v>
      </c>
      <c r="Y50" s="101">
        <f t="shared" ref="Y50:Y81" si="39">($Q$180-(3*$Q$183))</f>
        <v>-8.9035581153773009</v>
      </c>
      <c r="Z50" s="101">
        <f t="shared" ref="Z50:Z81" si="40">($Q$180+(3*$Q$183))</f>
        <v>3.4241060605827864</v>
      </c>
      <c r="AA50" s="101">
        <f t="shared" ref="AA50:AA81" si="41">$R$180</f>
        <v>0.95541401273835058</v>
      </c>
      <c r="AB50" s="101">
        <f t="shared" ref="AB50:AB81" si="42">$R$180-5</f>
        <v>-4.0445859872616499</v>
      </c>
      <c r="AC50" s="101">
        <f t="shared" ref="AC50:AC81" si="43">$R$180+5</f>
        <v>5.9554140127383501</v>
      </c>
      <c r="AD50" s="101">
        <f t="shared" ref="AD50:AD81" si="44">($R$180-(3*$R$183))</f>
        <v>-7.5581728183602461</v>
      </c>
      <c r="AE50" s="101">
        <f t="shared" ref="AE50:AE81" si="45">($R$180+(3*$R$183))</f>
        <v>9.4690008438369464</v>
      </c>
      <c r="AF50" s="101">
        <f t="shared" ref="AF50:AF81" si="46">$S$180</f>
        <v>-1.8622298225375338</v>
      </c>
      <c r="AG50" s="101">
        <f t="shared" ref="AG50:AG81" si="47">$S$180-5</f>
        <v>-6.8622298225375342</v>
      </c>
      <c r="AH50" s="101">
        <f t="shared" ref="AH50:AH81" si="48">$S$180+5</f>
        <v>3.1377701774624662</v>
      </c>
      <c r="AI50" s="101">
        <f t="shared" ref="AI50:AI81" si="49">($S$180-(3*$S$183))</f>
        <v>-7.7130329460746179</v>
      </c>
      <c r="AJ50" s="101">
        <f t="shared" ref="AJ50:AJ81" si="50">($S$180+(3*$S$183))</f>
        <v>3.9885733009995499</v>
      </c>
      <c r="AK50" s="101">
        <f t="shared" ref="AK50:AK81" si="51">$T$180</f>
        <v>-1.7903898116645731</v>
      </c>
      <c r="AL50" s="101">
        <f t="shared" ref="AL50:AL81" si="52">$T$180-5</f>
        <v>-6.7903898116645731</v>
      </c>
      <c r="AM50" s="101">
        <f t="shared" ref="AM50:AM81" si="53">$T$180+5</f>
        <v>3.2096101883354269</v>
      </c>
      <c r="AN50" s="101">
        <f t="shared" ref="AN50:AN81" si="54">($T$180-(3*$T$183))</f>
        <v>-7.6459909413881126</v>
      </c>
      <c r="AO50" s="101">
        <f t="shared" ref="AO50:AO81" si="55">($T$180+(3*$T$183))</f>
        <v>4.0652113180589664</v>
      </c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</row>
    <row r="51" spans="1:128" s="5" customFormat="1">
      <c r="A51" s="22" t="s">
        <v>18</v>
      </c>
      <c r="B51" s="33" t="s">
        <v>55</v>
      </c>
      <c r="C51" s="114" t="s">
        <v>125</v>
      </c>
      <c r="D51" s="26">
        <v>3</v>
      </c>
      <c r="E51" s="134">
        <v>446.56900000000002</v>
      </c>
      <c r="F51" s="82">
        <f t="shared" si="35"/>
        <v>446.7</v>
      </c>
      <c r="G51" s="129">
        <v>0.1013</v>
      </c>
      <c r="H51" s="129">
        <v>2.9700000000000001E-2</v>
      </c>
      <c r="I51" s="128">
        <f t="shared" ref="I51:I114" si="56">G51+H51</f>
        <v>0.13100000000000001</v>
      </c>
      <c r="J51" s="83">
        <f t="shared" ref="J51:J114" si="57">(1.6061/(1.6061-(I51/F51)))*(I51/F51)*1000000</f>
        <v>293.31525403238055</v>
      </c>
      <c r="K51" s="136">
        <v>446.5</v>
      </c>
      <c r="L51" s="136">
        <v>446.6</v>
      </c>
      <c r="M51" s="137"/>
      <c r="N51" s="137"/>
      <c r="O51" s="137">
        <v>0.12670000000000001</v>
      </c>
      <c r="P51" s="138">
        <v>284</v>
      </c>
      <c r="Q51" s="24"/>
      <c r="R51" s="24"/>
      <c r="S51" s="24">
        <f t="shared" si="31"/>
        <v>-3.2824427480916016</v>
      </c>
      <c r="T51" s="24">
        <f t="shared" si="32"/>
        <v>-3.1758505240754347</v>
      </c>
      <c r="U51" s="106"/>
      <c r="V51" s="101">
        <f t="shared" si="36"/>
        <v>-2.7397260273972575</v>
      </c>
      <c r="W51" s="101">
        <f t="shared" si="37"/>
        <v>-7.739726027397257</v>
      </c>
      <c r="X51" s="101">
        <f t="shared" si="38"/>
        <v>2.2602739726027425</v>
      </c>
      <c r="Y51" s="101">
        <f t="shared" si="39"/>
        <v>-8.9035581153773009</v>
      </c>
      <c r="Z51" s="101">
        <f t="shared" si="40"/>
        <v>3.4241060605827864</v>
      </c>
      <c r="AA51" s="101">
        <f t="shared" si="41"/>
        <v>0.95541401273835058</v>
      </c>
      <c r="AB51" s="101">
        <f t="shared" si="42"/>
        <v>-4.0445859872616499</v>
      </c>
      <c r="AC51" s="101">
        <f t="shared" si="43"/>
        <v>5.9554140127383501</v>
      </c>
      <c r="AD51" s="101">
        <f t="shared" si="44"/>
        <v>-7.5581728183602461</v>
      </c>
      <c r="AE51" s="101">
        <f t="shared" si="45"/>
        <v>9.4690008438369464</v>
      </c>
      <c r="AF51" s="101">
        <f t="shared" si="46"/>
        <v>-1.8622298225375338</v>
      </c>
      <c r="AG51" s="101">
        <f t="shared" si="47"/>
        <v>-6.8622298225375342</v>
      </c>
      <c r="AH51" s="101">
        <f t="shared" si="48"/>
        <v>3.1377701774624662</v>
      </c>
      <c r="AI51" s="101">
        <f t="shared" si="49"/>
        <v>-7.7130329460746179</v>
      </c>
      <c r="AJ51" s="101">
        <f t="shared" si="50"/>
        <v>3.9885733009995499</v>
      </c>
      <c r="AK51" s="101">
        <f t="shared" si="51"/>
        <v>-1.7903898116645731</v>
      </c>
      <c r="AL51" s="101">
        <f t="shared" si="52"/>
        <v>-6.7903898116645731</v>
      </c>
      <c r="AM51" s="101">
        <f t="shared" si="53"/>
        <v>3.2096101883354269</v>
      </c>
      <c r="AN51" s="101">
        <f t="shared" si="54"/>
        <v>-7.6459909413881126</v>
      </c>
      <c r="AO51" s="101">
        <f t="shared" si="55"/>
        <v>4.0652113180589664</v>
      </c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</row>
    <row r="52" spans="1:128" s="5" customFormat="1">
      <c r="A52" s="22" t="s">
        <v>18</v>
      </c>
      <c r="B52" s="33" t="s">
        <v>55</v>
      </c>
      <c r="C52" s="114" t="s">
        <v>125</v>
      </c>
      <c r="D52" s="26">
        <v>4</v>
      </c>
      <c r="E52" s="134">
        <v>446.80060000000003</v>
      </c>
      <c r="F52" s="82">
        <f t="shared" si="35"/>
        <v>447.1</v>
      </c>
      <c r="G52" s="129">
        <v>0.251</v>
      </c>
      <c r="H52" s="129">
        <v>4.8399999999999999E-2</v>
      </c>
      <c r="I52" s="128">
        <f t="shared" si="56"/>
        <v>0.2994</v>
      </c>
      <c r="J52" s="83">
        <f t="shared" si="57"/>
        <v>669.92816861459801</v>
      </c>
      <c r="K52" s="136">
        <v>446.7</v>
      </c>
      <c r="L52" s="136">
        <v>447</v>
      </c>
      <c r="M52" s="137">
        <v>0.24340000000000001</v>
      </c>
      <c r="N52" s="137">
        <v>4.9099999999999998E-2</v>
      </c>
      <c r="O52" s="137">
        <v>0.29249999999999998</v>
      </c>
      <c r="P52" s="138">
        <v>655</v>
      </c>
      <c r="Q52" s="24">
        <f t="shared" si="33"/>
        <v>-3.0278884462151376</v>
      </c>
      <c r="R52" s="24">
        <f t="shared" si="34"/>
        <v>1.4462809917355357</v>
      </c>
      <c r="S52" s="24">
        <f t="shared" si="31"/>
        <v>-2.3046092184368794</v>
      </c>
      <c r="T52" s="24">
        <f t="shared" si="32"/>
        <v>-2.2283237687212418</v>
      </c>
      <c r="U52" s="106"/>
      <c r="V52" s="101">
        <f t="shared" si="36"/>
        <v>-2.7397260273972575</v>
      </c>
      <c r="W52" s="101">
        <f t="shared" si="37"/>
        <v>-7.739726027397257</v>
      </c>
      <c r="X52" s="101">
        <f t="shared" si="38"/>
        <v>2.2602739726027425</v>
      </c>
      <c r="Y52" s="101">
        <f t="shared" si="39"/>
        <v>-8.9035581153773009</v>
      </c>
      <c r="Z52" s="101">
        <f t="shared" si="40"/>
        <v>3.4241060605827864</v>
      </c>
      <c r="AA52" s="101">
        <f t="shared" si="41"/>
        <v>0.95541401273835058</v>
      </c>
      <c r="AB52" s="101">
        <f t="shared" si="42"/>
        <v>-4.0445859872616499</v>
      </c>
      <c r="AC52" s="101">
        <f t="shared" si="43"/>
        <v>5.9554140127383501</v>
      </c>
      <c r="AD52" s="101">
        <f t="shared" si="44"/>
        <v>-7.5581728183602461</v>
      </c>
      <c r="AE52" s="101">
        <f t="shared" si="45"/>
        <v>9.4690008438369464</v>
      </c>
      <c r="AF52" s="101">
        <f t="shared" si="46"/>
        <v>-1.8622298225375338</v>
      </c>
      <c r="AG52" s="101">
        <f t="shared" si="47"/>
        <v>-6.8622298225375342</v>
      </c>
      <c r="AH52" s="101">
        <f t="shared" si="48"/>
        <v>3.1377701774624662</v>
      </c>
      <c r="AI52" s="101">
        <f t="shared" si="49"/>
        <v>-7.7130329460746179</v>
      </c>
      <c r="AJ52" s="101">
        <f t="shared" si="50"/>
        <v>3.9885733009995499</v>
      </c>
      <c r="AK52" s="101">
        <f t="shared" si="51"/>
        <v>-1.7903898116645731</v>
      </c>
      <c r="AL52" s="101">
        <f t="shared" si="52"/>
        <v>-6.7903898116645731</v>
      </c>
      <c r="AM52" s="101">
        <f t="shared" si="53"/>
        <v>3.2096101883354269</v>
      </c>
      <c r="AN52" s="101">
        <f t="shared" si="54"/>
        <v>-7.6459909413881126</v>
      </c>
      <c r="AO52" s="101">
        <f t="shared" si="55"/>
        <v>4.0652113180589664</v>
      </c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</row>
    <row r="53" spans="1:128" s="5" customFormat="1">
      <c r="A53" s="22" t="s">
        <v>18</v>
      </c>
      <c r="B53" s="33" t="s">
        <v>55</v>
      </c>
      <c r="C53" s="114" t="s">
        <v>125</v>
      </c>
      <c r="D53" s="26">
        <v>5</v>
      </c>
      <c r="E53" s="134">
        <v>447.47629999999998</v>
      </c>
      <c r="F53" s="82">
        <f t="shared" si="35"/>
        <v>448.09999999999997</v>
      </c>
      <c r="G53" s="129">
        <v>0.4995</v>
      </c>
      <c r="H53" s="129">
        <v>0.1242</v>
      </c>
      <c r="I53" s="128">
        <f t="shared" si="56"/>
        <v>0.62370000000000003</v>
      </c>
      <c r="J53" s="83">
        <f t="shared" si="57"/>
        <v>1393.0840863815556</v>
      </c>
      <c r="K53" s="136">
        <v>447.3</v>
      </c>
      <c r="L53" s="136">
        <v>447.9</v>
      </c>
      <c r="M53" s="137">
        <v>0.47960000000000003</v>
      </c>
      <c r="N53" s="137">
        <v>0.1132</v>
      </c>
      <c r="O53" s="137">
        <v>0.59279999999999999</v>
      </c>
      <c r="P53" s="138">
        <v>1325</v>
      </c>
      <c r="Q53" s="24">
        <f t="shared" si="33"/>
        <v>-3.9839839839839781</v>
      </c>
      <c r="R53" s="24">
        <f t="shared" si="34"/>
        <v>-8.8566827697262553</v>
      </c>
      <c r="S53" s="24">
        <f t="shared" si="31"/>
        <v>-4.95430495430496</v>
      </c>
      <c r="T53" s="24">
        <f t="shared" si="32"/>
        <v>-4.8872919479253794</v>
      </c>
      <c r="U53" s="106"/>
      <c r="V53" s="101">
        <f t="shared" si="36"/>
        <v>-2.7397260273972575</v>
      </c>
      <c r="W53" s="101">
        <f t="shared" si="37"/>
        <v>-7.739726027397257</v>
      </c>
      <c r="X53" s="101">
        <f t="shared" si="38"/>
        <v>2.2602739726027425</v>
      </c>
      <c r="Y53" s="101">
        <f t="shared" si="39"/>
        <v>-8.9035581153773009</v>
      </c>
      <c r="Z53" s="101">
        <f t="shared" si="40"/>
        <v>3.4241060605827864</v>
      </c>
      <c r="AA53" s="101">
        <f t="shared" si="41"/>
        <v>0.95541401273835058</v>
      </c>
      <c r="AB53" s="101">
        <f t="shared" si="42"/>
        <v>-4.0445859872616499</v>
      </c>
      <c r="AC53" s="101">
        <f t="shared" si="43"/>
        <v>5.9554140127383501</v>
      </c>
      <c r="AD53" s="101">
        <f t="shared" si="44"/>
        <v>-7.5581728183602461</v>
      </c>
      <c r="AE53" s="101">
        <f t="shared" si="45"/>
        <v>9.4690008438369464</v>
      </c>
      <c r="AF53" s="101">
        <f t="shared" si="46"/>
        <v>-1.8622298225375338</v>
      </c>
      <c r="AG53" s="101">
        <f t="shared" si="47"/>
        <v>-6.8622298225375342</v>
      </c>
      <c r="AH53" s="101">
        <f t="shared" si="48"/>
        <v>3.1377701774624662</v>
      </c>
      <c r="AI53" s="101">
        <f t="shared" si="49"/>
        <v>-7.7130329460746179</v>
      </c>
      <c r="AJ53" s="101">
        <f t="shared" si="50"/>
        <v>3.9885733009995499</v>
      </c>
      <c r="AK53" s="101">
        <f t="shared" si="51"/>
        <v>-1.7903898116645731</v>
      </c>
      <c r="AL53" s="101">
        <f t="shared" si="52"/>
        <v>-6.7903898116645731</v>
      </c>
      <c r="AM53" s="101">
        <f t="shared" si="53"/>
        <v>3.2096101883354269</v>
      </c>
      <c r="AN53" s="101">
        <f t="shared" si="54"/>
        <v>-7.6459909413881126</v>
      </c>
      <c r="AO53" s="101">
        <f t="shared" si="55"/>
        <v>4.0652113180589664</v>
      </c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</row>
    <row r="54" spans="1:128" s="5" customFormat="1">
      <c r="A54" s="22" t="s">
        <v>18</v>
      </c>
      <c r="B54" s="33" t="s">
        <v>55</v>
      </c>
      <c r="C54" s="114" t="s">
        <v>125</v>
      </c>
      <c r="D54" s="26">
        <v>6</v>
      </c>
      <c r="E54" s="134">
        <v>447.79670000000004</v>
      </c>
      <c r="F54" s="82">
        <f t="shared" si="35"/>
        <v>448.70000000000005</v>
      </c>
      <c r="G54" s="129">
        <v>0.75319999999999998</v>
      </c>
      <c r="H54" s="129">
        <v>0.15010000000000001</v>
      </c>
      <c r="I54" s="128">
        <f t="shared" si="56"/>
        <v>0.90329999999999999</v>
      </c>
      <c r="J54" s="83">
        <f t="shared" si="57"/>
        <v>2015.6756247348314</v>
      </c>
      <c r="K54" s="136">
        <v>447.7</v>
      </c>
      <c r="L54" s="136">
        <v>448.6</v>
      </c>
      <c r="M54" s="137">
        <v>0.72030000000000005</v>
      </c>
      <c r="N54" s="137">
        <v>0.15260000000000001</v>
      </c>
      <c r="O54" s="137">
        <v>0.87290000000000001</v>
      </c>
      <c r="P54" s="138">
        <v>1948</v>
      </c>
      <c r="Q54" s="24">
        <f t="shared" si="33"/>
        <v>-4.3680297397769419</v>
      </c>
      <c r="R54" s="24">
        <f t="shared" si="34"/>
        <v>1.6655562958027996</v>
      </c>
      <c r="S54" s="24">
        <f t="shared" si="31"/>
        <v>-3.3654378390346489</v>
      </c>
      <c r="T54" s="24">
        <f t="shared" si="32"/>
        <v>-3.3574660478287219</v>
      </c>
      <c r="U54" s="106"/>
      <c r="V54" s="101">
        <f t="shared" si="36"/>
        <v>-2.7397260273972575</v>
      </c>
      <c r="W54" s="101">
        <f t="shared" si="37"/>
        <v>-7.739726027397257</v>
      </c>
      <c r="X54" s="101">
        <f t="shared" si="38"/>
        <v>2.2602739726027425</v>
      </c>
      <c r="Y54" s="101">
        <f t="shared" si="39"/>
        <v>-8.9035581153773009</v>
      </c>
      <c r="Z54" s="101">
        <f t="shared" si="40"/>
        <v>3.4241060605827864</v>
      </c>
      <c r="AA54" s="101">
        <f t="shared" si="41"/>
        <v>0.95541401273835058</v>
      </c>
      <c r="AB54" s="101">
        <f t="shared" si="42"/>
        <v>-4.0445859872616499</v>
      </c>
      <c r="AC54" s="101">
        <f t="shared" si="43"/>
        <v>5.9554140127383501</v>
      </c>
      <c r="AD54" s="101">
        <f t="shared" si="44"/>
        <v>-7.5581728183602461</v>
      </c>
      <c r="AE54" s="101">
        <f t="shared" si="45"/>
        <v>9.4690008438369464</v>
      </c>
      <c r="AF54" s="101">
        <f t="shared" si="46"/>
        <v>-1.8622298225375338</v>
      </c>
      <c r="AG54" s="101">
        <f t="shared" si="47"/>
        <v>-6.8622298225375342</v>
      </c>
      <c r="AH54" s="101">
        <f t="shared" si="48"/>
        <v>3.1377701774624662</v>
      </c>
      <c r="AI54" s="101">
        <f t="shared" si="49"/>
        <v>-7.7130329460746179</v>
      </c>
      <c r="AJ54" s="101">
        <f t="shared" si="50"/>
        <v>3.9885733009995499</v>
      </c>
      <c r="AK54" s="101">
        <f t="shared" si="51"/>
        <v>-1.7903898116645731</v>
      </c>
      <c r="AL54" s="101">
        <f t="shared" si="52"/>
        <v>-6.7903898116645731</v>
      </c>
      <c r="AM54" s="101">
        <f t="shared" si="53"/>
        <v>3.2096101883354269</v>
      </c>
      <c r="AN54" s="101">
        <f t="shared" si="54"/>
        <v>-7.6459909413881126</v>
      </c>
      <c r="AO54" s="101">
        <f t="shared" si="55"/>
        <v>4.0652113180589664</v>
      </c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</row>
    <row r="55" spans="1:128" s="5" customFormat="1">
      <c r="A55" s="22" t="s">
        <v>18</v>
      </c>
      <c r="B55" s="33" t="s">
        <v>55</v>
      </c>
      <c r="C55" s="114" t="s">
        <v>125</v>
      </c>
      <c r="D55" s="26">
        <v>7</v>
      </c>
      <c r="E55" s="134">
        <v>447.3691</v>
      </c>
      <c r="F55" s="82">
        <f t="shared" si="35"/>
        <v>449.3</v>
      </c>
      <c r="G55" s="129">
        <v>1.5026999999999999</v>
      </c>
      <c r="H55" s="129">
        <v>0.42820000000000003</v>
      </c>
      <c r="I55" s="128">
        <f t="shared" si="56"/>
        <v>1.9308999999999998</v>
      </c>
      <c r="J55" s="83">
        <f t="shared" si="57"/>
        <v>4309.1042289704155</v>
      </c>
      <c r="K55" s="136">
        <v>447.3</v>
      </c>
      <c r="L55" s="136">
        <v>449.2</v>
      </c>
      <c r="M55" s="137">
        <v>1.4936</v>
      </c>
      <c r="N55" s="137">
        <v>0.43409999999999999</v>
      </c>
      <c r="O55" s="137">
        <v>1.9277</v>
      </c>
      <c r="P55" s="138">
        <v>4303</v>
      </c>
      <c r="Q55" s="24">
        <f t="shared" si="33"/>
        <v>-0.60557662873493623</v>
      </c>
      <c r="R55" s="24">
        <f t="shared" si="34"/>
        <v>1.3778608127043346</v>
      </c>
      <c r="S55" s="24">
        <f t="shared" si="31"/>
        <v>-0.16572582733439689</v>
      </c>
      <c r="T55" s="24">
        <f t="shared" si="32"/>
        <v>-0.14165888421487619</v>
      </c>
      <c r="U55" s="106"/>
      <c r="V55" s="101">
        <f t="shared" si="36"/>
        <v>-2.7397260273972575</v>
      </c>
      <c r="W55" s="101">
        <f t="shared" si="37"/>
        <v>-7.739726027397257</v>
      </c>
      <c r="X55" s="101">
        <f t="shared" si="38"/>
        <v>2.2602739726027425</v>
      </c>
      <c r="Y55" s="101">
        <f t="shared" si="39"/>
        <v>-8.9035581153773009</v>
      </c>
      <c r="Z55" s="101">
        <f t="shared" si="40"/>
        <v>3.4241060605827864</v>
      </c>
      <c r="AA55" s="101">
        <f t="shared" si="41"/>
        <v>0.95541401273835058</v>
      </c>
      <c r="AB55" s="101">
        <f t="shared" si="42"/>
        <v>-4.0445859872616499</v>
      </c>
      <c r="AC55" s="101">
        <f t="shared" si="43"/>
        <v>5.9554140127383501</v>
      </c>
      <c r="AD55" s="101">
        <f t="shared" si="44"/>
        <v>-7.5581728183602461</v>
      </c>
      <c r="AE55" s="101">
        <f t="shared" si="45"/>
        <v>9.4690008438369464</v>
      </c>
      <c r="AF55" s="101">
        <f t="shared" si="46"/>
        <v>-1.8622298225375338</v>
      </c>
      <c r="AG55" s="101">
        <f t="shared" si="47"/>
        <v>-6.8622298225375342</v>
      </c>
      <c r="AH55" s="101">
        <f t="shared" si="48"/>
        <v>3.1377701774624662</v>
      </c>
      <c r="AI55" s="101">
        <f t="shared" si="49"/>
        <v>-7.7130329460746179</v>
      </c>
      <c r="AJ55" s="101">
        <f t="shared" si="50"/>
        <v>3.9885733009995499</v>
      </c>
      <c r="AK55" s="101">
        <f t="shared" si="51"/>
        <v>-1.7903898116645731</v>
      </c>
      <c r="AL55" s="101">
        <f t="shared" si="52"/>
        <v>-6.7903898116645731</v>
      </c>
      <c r="AM55" s="101">
        <f t="shared" si="53"/>
        <v>3.2096101883354269</v>
      </c>
      <c r="AN55" s="101">
        <f t="shared" si="54"/>
        <v>-7.6459909413881126</v>
      </c>
      <c r="AO55" s="101">
        <f t="shared" si="55"/>
        <v>4.0652113180589664</v>
      </c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</row>
    <row r="56" spans="1:128" s="5" customFormat="1">
      <c r="A56" s="22" t="s">
        <v>18</v>
      </c>
      <c r="B56" s="33" t="s">
        <v>55</v>
      </c>
      <c r="C56" s="114" t="s">
        <v>125</v>
      </c>
      <c r="D56" s="26">
        <v>8</v>
      </c>
      <c r="E56" s="134">
        <v>447.09680000000003</v>
      </c>
      <c r="F56" s="82">
        <f t="shared" si="35"/>
        <v>449.6</v>
      </c>
      <c r="G56" s="129">
        <v>1.9948999999999999</v>
      </c>
      <c r="H56" s="129">
        <v>0.50829999999999997</v>
      </c>
      <c r="I56" s="128">
        <f t="shared" si="56"/>
        <v>2.5031999999999996</v>
      </c>
      <c r="J56" s="83">
        <f t="shared" si="57"/>
        <v>5586.9831790845392</v>
      </c>
      <c r="K56" s="136">
        <v>447</v>
      </c>
      <c r="L56" s="136">
        <v>449.5</v>
      </c>
      <c r="M56" s="137">
        <v>1.9805999999999999</v>
      </c>
      <c r="N56" s="137">
        <v>0.51229999999999998</v>
      </c>
      <c r="O56" s="137">
        <v>2.4929000000000001</v>
      </c>
      <c r="P56" s="138">
        <v>5565</v>
      </c>
      <c r="Q56" s="24">
        <f t="shared" si="33"/>
        <v>-0.71682791117349143</v>
      </c>
      <c r="R56" s="24">
        <f t="shared" si="34"/>
        <v>0.78693684831792321</v>
      </c>
      <c r="S56" s="24">
        <f t="shared" si="31"/>
        <v>-0.41147331415785926</v>
      </c>
      <c r="T56" s="24">
        <f t="shared" si="32"/>
        <v>-0.39347136692366536</v>
      </c>
      <c r="U56" s="106"/>
      <c r="V56" s="101">
        <f t="shared" si="36"/>
        <v>-2.7397260273972575</v>
      </c>
      <c r="W56" s="101">
        <f t="shared" si="37"/>
        <v>-7.739726027397257</v>
      </c>
      <c r="X56" s="101">
        <f t="shared" si="38"/>
        <v>2.2602739726027425</v>
      </c>
      <c r="Y56" s="101">
        <f t="shared" si="39"/>
        <v>-8.9035581153773009</v>
      </c>
      <c r="Z56" s="101">
        <f t="shared" si="40"/>
        <v>3.4241060605827864</v>
      </c>
      <c r="AA56" s="101">
        <f t="shared" si="41"/>
        <v>0.95541401273835058</v>
      </c>
      <c r="AB56" s="101">
        <f t="shared" si="42"/>
        <v>-4.0445859872616499</v>
      </c>
      <c r="AC56" s="101">
        <f t="shared" si="43"/>
        <v>5.9554140127383501</v>
      </c>
      <c r="AD56" s="101">
        <f t="shared" si="44"/>
        <v>-7.5581728183602461</v>
      </c>
      <c r="AE56" s="101">
        <f t="shared" si="45"/>
        <v>9.4690008438369464</v>
      </c>
      <c r="AF56" s="101">
        <f t="shared" si="46"/>
        <v>-1.8622298225375338</v>
      </c>
      <c r="AG56" s="101">
        <f t="shared" si="47"/>
        <v>-6.8622298225375342</v>
      </c>
      <c r="AH56" s="101">
        <f t="shared" si="48"/>
        <v>3.1377701774624662</v>
      </c>
      <c r="AI56" s="101">
        <f t="shared" si="49"/>
        <v>-7.7130329460746179</v>
      </c>
      <c r="AJ56" s="101">
        <f t="shared" si="50"/>
        <v>3.9885733009995499</v>
      </c>
      <c r="AK56" s="101">
        <f t="shared" si="51"/>
        <v>-1.7903898116645731</v>
      </c>
      <c r="AL56" s="101">
        <f t="shared" si="52"/>
        <v>-6.7903898116645731</v>
      </c>
      <c r="AM56" s="101">
        <f t="shared" si="53"/>
        <v>3.2096101883354269</v>
      </c>
      <c r="AN56" s="101">
        <f t="shared" si="54"/>
        <v>-7.6459909413881126</v>
      </c>
      <c r="AO56" s="101">
        <f t="shared" si="55"/>
        <v>4.0652113180589664</v>
      </c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</row>
    <row r="57" spans="1:128" s="5" customFormat="1">
      <c r="A57" s="22" t="s">
        <v>18</v>
      </c>
      <c r="B57" s="33" t="s">
        <v>55</v>
      </c>
      <c r="C57" s="114" t="s">
        <v>125</v>
      </c>
      <c r="D57" s="26">
        <v>9</v>
      </c>
      <c r="E57" s="134">
        <v>447.43219999999997</v>
      </c>
      <c r="F57" s="82">
        <f t="shared" si="35"/>
        <v>450.69999999999993</v>
      </c>
      <c r="G57" s="129">
        <v>2.5108999999999999</v>
      </c>
      <c r="H57" s="129">
        <v>0.75690000000000002</v>
      </c>
      <c r="I57" s="128">
        <f t="shared" si="56"/>
        <v>3.2677999999999998</v>
      </c>
      <c r="J57" s="83">
        <f t="shared" si="57"/>
        <v>7283.3789528628076</v>
      </c>
      <c r="K57" s="136">
        <v>447.3</v>
      </c>
      <c r="L57" s="136">
        <v>450.5</v>
      </c>
      <c r="M57" s="137">
        <v>2.4851000000000001</v>
      </c>
      <c r="N57" s="137">
        <v>0.7571</v>
      </c>
      <c r="O57" s="137">
        <v>3.2422</v>
      </c>
      <c r="P57" s="138">
        <v>7229</v>
      </c>
      <c r="Q57" s="24">
        <f t="shared" si="33"/>
        <v>-1.0275200127444273</v>
      </c>
      <c r="R57" s="24">
        <f t="shared" si="34"/>
        <v>2.642356982428035E-2</v>
      </c>
      <c r="S57" s="24">
        <f t="shared" si="31"/>
        <v>-0.78340167696921004</v>
      </c>
      <c r="T57" s="24">
        <f t="shared" si="32"/>
        <v>-0.74661710196245423</v>
      </c>
      <c r="U57" s="106"/>
      <c r="V57" s="101">
        <f t="shared" si="36"/>
        <v>-2.7397260273972575</v>
      </c>
      <c r="W57" s="101">
        <f t="shared" si="37"/>
        <v>-7.739726027397257</v>
      </c>
      <c r="X57" s="101">
        <f t="shared" si="38"/>
        <v>2.2602739726027425</v>
      </c>
      <c r="Y57" s="101">
        <f t="shared" si="39"/>
        <v>-8.9035581153773009</v>
      </c>
      <c r="Z57" s="101">
        <f t="shared" si="40"/>
        <v>3.4241060605827864</v>
      </c>
      <c r="AA57" s="101">
        <f t="shared" si="41"/>
        <v>0.95541401273835058</v>
      </c>
      <c r="AB57" s="101">
        <f t="shared" si="42"/>
        <v>-4.0445859872616499</v>
      </c>
      <c r="AC57" s="101">
        <f t="shared" si="43"/>
        <v>5.9554140127383501</v>
      </c>
      <c r="AD57" s="101">
        <f t="shared" si="44"/>
        <v>-7.5581728183602461</v>
      </c>
      <c r="AE57" s="101">
        <f t="shared" si="45"/>
        <v>9.4690008438369464</v>
      </c>
      <c r="AF57" s="101">
        <f t="shared" si="46"/>
        <v>-1.8622298225375338</v>
      </c>
      <c r="AG57" s="101">
        <f t="shared" si="47"/>
        <v>-6.8622298225375342</v>
      </c>
      <c r="AH57" s="101">
        <f t="shared" si="48"/>
        <v>3.1377701774624662</v>
      </c>
      <c r="AI57" s="101">
        <f t="shared" si="49"/>
        <v>-7.7130329460746179</v>
      </c>
      <c r="AJ57" s="101">
        <f t="shared" si="50"/>
        <v>3.9885733009995499</v>
      </c>
      <c r="AK57" s="101">
        <f t="shared" si="51"/>
        <v>-1.7903898116645731</v>
      </c>
      <c r="AL57" s="101">
        <f t="shared" si="52"/>
        <v>-6.7903898116645731</v>
      </c>
      <c r="AM57" s="101">
        <f t="shared" si="53"/>
        <v>3.2096101883354269</v>
      </c>
      <c r="AN57" s="101">
        <f t="shared" si="54"/>
        <v>-7.6459909413881126</v>
      </c>
      <c r="AO57" s="101">
        <f t="shared" si="55"/>
        <v>4.0652113180589664</v>
      </c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</row>
    <row r="58" spans="1:128" s="27" customFormat="1">
      <c r="A58" s="131" t="s">
        <v>19</v>
      </c>
      <c r="B58" s="36" t="s">
        <v>56</v>
      </c>
      <c r="C58" s="159" t="s">
        <v>139</v>
      </c>
      <c r="D58" s="26">
        <v>1</v>
      </c>
      <c r="E58" s="134">
        <v>447.55449999999996</v>
      </c>
      <c r="F58" s="82">
        <f t="shared" si="35"/>
        <v>447.59999999999997</v>
      </c>
      <c r="G58" s="129">
        <v>3.3700000000000001E-2</v>
      </c>
      <c r="H58" s="129">
        <v>1.18E-2</v>
      </c>
      <c r="I58" s="128">
        <f t="shared" si="56"/>
        <v>4.5499999999999999E-2</v>
      </c>
      <c r="J58" s="83">
        <f t="shared" si="57"/>
        <v>101.65969608518867</v>
      </c>
      <c r="K58" s="140">
        <v>447.4</v>
      </c>
      <c r="L58" s="140">
        <v>447.4</v>
      </c>
      <c r="M58" s="137">
        <v>3.15E-2</v>
      </c>
      <c r="N58" s="137">
        <v>1.1599999999999999E-2</v>
      </c>
      <c r="O58" s="137">
        <v>4.3099999999999999E-2</v>
      </c>
      <c r="P58" s="141">
        <v>96</v>
      </c>
      <c r="Q58" s="24">
        <f t="shared" si="33"/>
        <v>-6.5281899109792301</v>
      </c>
      <c r="R58" s="24">
        <f t="shared" si="34"/>
        <v>-1.6949152542372927</v>
      </c>
      <c r="S58" s="24">
        <f t="shared" si="31"/>
        <v>-5.2747252747252737</v>
      </c>
      <c r="T58" s="24">
        <f t="shared" si="32"/>
        <v>-5.5672958931983878</v>
      </c>
      <c r="U58" s="106"/>
      <c r="V58" s="101">
        <f t="shared" si="36"/>
        <v>-2.7397260273972575</v>
      </c>
      <c r="W58" s="101">
        <f t="shared" si="37"/>
        <v>-7.739726027397257</v>
      </c>
      <c r="X58" s="101">
        <f t="shared" si="38"/>
        <v>2.2602739726027425</v>
      </c>
      <c r="Y58" s="101">
        <f t="shared" si="39"/>
        <v>-8.9035581153773009</v>
      </c>
      <c r="Z58" s="101">
        <f t="shared" si="40"/>
        <v>3.4241060605827864</v>
      </c>
      <c r="AA58" s="101">
        <f t="shared" si="41"/>
        <v>0.95541401273835058</v>
      </c>
      <c r="AB58" s="101">
        <f t="shared" si="42"/>
        <v>-4.0445859872616499</v>
      </c>
      <c r="AC58" s="101">
        <f t="shared" si="43"/>
        <v>5.9554140127383501</v>
      </c>
      <c r="AD58" s="101">
        <f t="shared" si="44"/>
        <v>-7.5581728183602461</v>
      </c>
      <c r="AE58" s="101">
        <f t="shared" si="45"/>
        <v>9.4690008438369464</v>
      </c>
      <c r="AF58" s="101">
        <f t="shared" si="46"/>
        <v>-1.8622298225375338</v>
      </c>
      <c r="AG58" s="101">
        <f t="shared" si="47"/>
        <v>-6.8622298225375342</v>
      </c>
      <c r="AH58" s="101">
        <f t="shared" si="48"/>
        <v>3.1377701774624662</v>
      </c>
      <c r="AI58" s="101">
        <f t="shared" si="49"/>
        <v>-7.7130329460746179</v>
      </c>
      <c r="AJ58" s="101">
        <f t="shared" si="50"/>
        <v>3.9885733009995499</v>
      </c>
      <c r="AK58" s="101">
        <f t="shared" si="51"/>
        <v>-1.7903898116645731</v>
      </c>
      <c r="AL58" s="101">
        <f t="shared" si="52"/>
        <v>-6.7903898116645731</v>
      </c>
      <c r="AM58" s="101">
        <f t="shared" si="53"/>
        <v>3.2096101883354269</v>
      </c>
      <c r="AN58" s="101">
        <f t="shared" si="54"/>
        <v>-7.6459909413881126</v>
      </c>
      <c r="AO58" s="101">
        <f t="shared" si="55"/>
        <v>4.0652113180589664</v>
      </c>
    </row>
    <row r="59" spans="1:128" s="27" customFormat="1">
      <c r="A59" s="131" t="s">
        <v>19</v>
      </c>
      <c r="B59" s="36" t="s">
        <v>56</v>
      </c>
      <c r="C59" s="159" t="s">
        <v>139</v>
      </c>
      <c r="D59" s="26">
        <v>2</v>
      </c>
      <c r="E59" s="134">
        <v>447.33240000000001</v>
      </c>
      <c r="F59" s="82">
        <f t="shared" si="35"/>
        <v>447.4</v>
      </c>
      <c r="G59" s="129">
        <v>4.9399999999999999E-2</v>
      </c>
      <c r="H59" s="129">
        <v>1.8200000000000001E-2</v>
      </c>
      <c r="I59" s="128">
        <f t="shared" si="56"/>
        <v>6.7599999999999993E-2</v>
      </c>
      <c r="J59" s="83">
        <f t="shared" si="57"/>
        <v>151.10943255598309</v>
      </c>
      <c r="K59" s="140">
        <v>447.1</v>
      </c>
      <c r="L59" s="140">
        <v>447.2</v>
      </c>
      <c r="M59" s="137">
        <v>4.7E-2</v>
      </c>
      <c r="N59" s="137">
        <v>1.6299999999999999E-2</v>
      </c>
      <c r="O59" s="137">
        <v>6.3299999999999995E-2</v>
      </c>
      <c r="P59" s="141">
        <v>142</v>
      </c>
      <c r="Q59" s="24">
        <f t="shared" si="33"/>
        <v>-4.8582995951416992</v>
      </c>
      <c r="R59" s="24">
        <f t="shared" si="34"/>
        <v>-10.439560439560452</v>
      </c>
      <c r="S59" s="24">
        <f t="shared" si="31"/>
        <v>-6.3609467455621278</v>
      </c>
      <c r="T59" s="24">
        <f t="shared" si="32"/>
        <v>-6.0283679197909921</v>
      </c>
      <c r="U59" s="106"/>
      <c r="V59" s="101">
        <f t="shared" si="36"/>
        <v>-2.7397260273972575</v>
      </c>
      <c r="W59" s="101">
        <f t="shared" si="37"/>
        <v>-7.739726027397257</v>
      </c>
      <c r="X59" s="101">
        <f t="shared" si="38"/>
        <v>2.2602739726027425</v>
      </c>
      <c r="Y59" s="101">
        <f t="shared" si="39"/>
        <v>-8.9035581153773009</v>
      </c>
      <c r="Z59" s="101">
        <f t="shared" si="40"/>
        <v>3.4241060605827864</v>
      </c>
      <c r="AA59" s="101">
        <f t="shared" si="41"/>
        <v>0.95541401273835058</v>
      </c>
      <c r="AB59" s="101">
        <f t="shared" si="42"/>
        <v>-4.0445859872616499</v>
      </c>
      <c r="AC59" s="101">
        <f t="shared" si="43"/>
        <v>5.9554140127383501</v>
      </c>
      <c r="AD59" s="101">
        <f t="shared" si="44"/>
        <v>-7.5581728183602461</v>
      </c>
      <c r="AE59" s="101">
        <f t="shared" si="45"/>
        <v>9.4690008438369464</v>
      </c>
      <c r="AF59" s="101">
        <f t="shared" si="46"/>
        <v>-1.8622298225375338</v>
      </c>
      <c r="AG59" s="101">
        <f t="shared" si="47"/>
        <v>-6.8622298225375342</v>
      </c>
      <c r="AH59" s="101">
        <f t="shared" si="48"/>
        <v>3.1377701774624662</v>
      </c>
      <c r="AI59" s="101">
        <f t="shared" si="49"/>
        <v>-7.7130329460746179</v>
      </c>
      <c r="AJ59" s="101">
        <f t="shared" si="50"/>
        <v>3.9885733009995499</v>
      </c>
      <c r="AK59" s="101">
        <f t="shared" si="51"/>
        <v>-1.7903898116645731</v>
      </c>
      <c r="AL59" s="101">
        <f t="shared" si="52"/>
        <v>-6.7903898116645731</v>
      </c>
      <c r="AM59" s="101">
        <f t="shared" si="53"/>
        <v>3.2096101883354269</v>
      </c>
      <c r="AN59" s="101">
        <f t="shared" si="54"/>
        <v>-7.6459909413881126</v>
      </c>
      <c r="AO59" s="101">
        <f t="shared" si="55"/>
        <v>4.0652113180589664</v>
      </c>
    </row>
    <row r="60" spans="1:128" s="27" customFormat="1">
      <c r="A60" s="131" t="s">
        <v>19</v>
      </c>
      <c r="B60" s="36" t="s">
        <v>56</v>
      </c>
      <c r="C60" s="159" t="s">
        <v>139</v>
      </c>
      <c r="D60" s="26">
        <v>3</v>
      </c>
      <c r="E60" s="134">
        <v>446.67079999999999</v>
      </c>
      <c r="F60" s="82">
        <f t="shared" si="35"/>
        <v>446.79999999999995</v>
      </c>
      <c r="G60" s="129">
        <v>9.9500000000000005E-2</v>
      </c>
      <c r="H60" s="129">
        <v>2.9700000000000001E-2</v>
      </c>
      <c r="I60" s="128">
        <f t="shared" si="56"/>
        <v>0.12920000000000001</v>
      </c>
      <c r="J60" s="83">
        <f t="shared" si="57"/>
        <v>289.21948471941124</v>
      </c>
      <c r="K60" s="140">
        <v>446.4</v>
      </c>
      <c r="L60" s="140">
        <v>446.5</v>
      </c>
      <c r="M60" s="137">
        <v>9.4899999999999998E-2</v>
      </c>
      <c r="N60" s="137">
        <v>2.35E-2</v>
      </c>
      <c r="O60" s="137">
        <v>0.11840000000000001</v>
      </c>
      <c r="P60" s="141">
        <v>265</v>
      </c>
      <c r="Q60" s="24">
        <f t="shared" si="33"/>
        <v>-4.6231155778894539</v>
      </c>
      <c r="R60" s="24">
        <f t="shared" si="34"/>
        <v>-20.875420875420879</v>
      </c>
      <c r="S60" s="24">
        <f t="shared" si="31"/>
        <v>-8.3591331269349869</v>
      </c>
      <c r="T60" s="24">
        <f t="shared" si="32"/>
        <v>-8.3740847346118397</v>
      </c>
      <c r="U60" s="106"/>
      <c r="V60" s="101">
        <f t="shared" si="36"/>
        <v>-2.7397260273972575</v>
      </c>
      <c r="W60" s="101">
        <f t="shared" si="37"/>
        <v>-7.739726027397257</v>
      </c>
      <c r="X60" s="101">
        <f t="shared" si="38"/>
        <v>2.2602739726027425</v>
      </c>
      <c r="Y60" s="101">
        <f t="shared" si="39"/>
        <v>-8.9035581153773009</v>
      </c>
      <c r="Z60" s="101">
        <f t="shared" si="40"/>
        <v>3.4241060605827864</v>
      </c>
      <c r="AA60" s="101">
        <f t="shared" si="41"/>
        <v>0.95541401273835058</v>
      </c>
      <c r="AB60" s="101">
        <f t="shared" si="42"/>
        <v>-4.0445859872616499</v>
      </c>
      <c r="AC60" s="101">
        <f t="shared" si="43"/>
        <v>5.9554140127383501</v>
      </c>
      <c r="AD60" s="101">
        <f t="shared" si="44"/>
        <v>-7.5581728183602461</v>
      </c>
      <c r="AE60" s="101">
        <f t="shared" si="45"/>
        <v>9.4690008438369464</v>
      </c>
      <c r="AF60" s="101">
        <f t="shared" si="46"/>
        <v>-1.8622298225375338</v>
      </c>
      <c r="AG60" s="101">
        <f t="shared" si="47"/>
        <v>-6.8622298225375342</v>
      </c>
      <c r="AH60" s="101">
        <f t="shared" si="48"/>
        <v>3.1377701774624662</v>
      </c>
      <c r="AI60" s="101">
        <f t="shared" si="49"/>
        <v>-7.7130329460746179</v>
      </c>
      <c r="AJ60" s="101">
        <f t="shared" si="50"/>
        <v>3.9885733009995499</v>
      </c>
      <c r="AK60" s="101">
        <f t="shared" si="51"/>
        <v>-1.7903898116645731</v>
      </c>
      <c r="AL60" s="101">
        <f t="shared" si="52"/>
        <v>-6.7903898116645731</v>
      </c>
      <c r="AM60" s="101">
        <f t="shared" si="53"/>
        <v>3.2096101883354269</v>
      </c>
      <c r="AN60" s="101">
        <f t="shared" si="54"/>
        <v>-7.6459909413881126</v>
      </c>
      <c r="AO60" s="101">
        <f t="shared" si="55"/>
        <v>4.0652113180589664</v>
      </c>
    </row>
    <row r="61" spans="1:128" s="27" customFormat="1">
      <c r="A61" s="131" t="s">
        <v>19</v>
      </c>
      <c r="B61" s="36" t="s">
        <v>56</v>
      </c>
      <c r="C61" s="159" t="s">
        <v>139</v>
      </c>
      <c r="D61" s="26">
        <v>4</v>
      </c>
      <c r="E61" s="134">
        <v>446.79519999999997</v>
      </c>
      <c r="F61" s="82">
        <f t="shared" si="35"/>
        <v>447.09999999999997</v>
      </c>
      <c r="G61" s="129">
        <v>0.25019999999999998</v>
      </c>
      <c r="H61" s="129">
        <v>5.4600000000000003E-2</v>
      </c>
      <c r="I61" s="128">
        <f t="shared" si="56"/>
        <v>0.30479999999999996</v>
      </c>
      <c r="J61" s="83">
        <f t="shared" si="57"/>
        <v>682.01617228037503</v>
      </c>
      <c r="K61" s="140">
        <v>446.4</v>
      </c>
      <c r="L61" s="140">
        <v>446.7</v>
      </c>
      <c r="M61" s="137">
        <v>0.2344</v>
      </c>
      <c r="N61" s="137">
        <v>5.5100000000000003E-2</v>
      </c>
      <c r="O61" s="137">
        <v>0.28949999999999998</v>
      </c>
      <c r="P61" s="141">
        <v>648</v>
      </c>
      <c r="Q61" s="24">
        <f t="shared" si="33"/>
        <v>-6.3149480415667396</v>
      </c>
      <c r="R61" s="24">
        <f t="shared" si="34"/>
        <v>0.91575091575091649</v>
      </c>
      <c r="S61" s="24">
        <f t="shared" si="31"/>
        <v>-5.0196850393700725</v>
      </c>
      <c r="T61" s="24">
        <f t="shared" si="32"/>
        <v>-4.9875902746762248</v>
      </c>
      <c r="U61" s="106"/>
      <c r="V61" s="101">
        <f t="shared" si="36"/>
        <v>-2.7397260273972575</v>
      </c>
      <c r="W61" s="101">
        <f t="shared" si="37"/>
        <v>-7.739726027397257</v>
      </c>
      <c r="X61" s="101">
        <f t="shared" si="38"/>
        <v>2.2602739726027425</v>
      </c>
      <c r="Y61" s="101">
        <f t="shared" si="39"/>
        <v>-8.9035581153773009</v>
      </c>
      <c r="Z61" s="101">
        <f t="shared" si="40"/>
        <v>3.4241060605827864</v>
      </c>
      <c r="AA61" s="101">
        <f t="shared" si="41"/>
        <v>0.95541401273835058</v>
      </c>
      <c r="AB61" s="101">
        <f t="shared" si="42"/>
        <v>-4.0445859872616499</v>
      </c>
      <c r="AC61" s="101">
        <f t="shared" si="43"/>
        <v>5.9554140127383501</v>
      </c>
      <c r="AD61" s="101">
        <f t="shared" si="44"/>
        <v>-7.5581728183602461</v>
      </c>
      <c r="AE61" s="101">
        <f t="shared" si="45"/>
        <v>9.4690008438369464</v>
      </c>
      <c r="AF61" s="101">
        <f t="shared" si="46"/>
        <v>-1.8622298225375338</v>
      </c>
      <c r="AG61" s="101">
        <f t="shared" si="47"/>
        <v>-6.8622298225375342</v>
      </c>
      <c r="AH61" s="101">
        <f t="shared" si="48"/>
        <v>3.1377701774624662</v>
      </c>
      <c r="AI61" s="101">
        <f t="shared" si="49"/>
        <v>-7.7130329460746179</v>
      </c>
      <c r="AJ61" s="101">
        <f t="shared" si="50"/>
        <v>3.9885733009995499</v>
      </c>
      <c r="AK61" s="101">
        <f t="shared" si="51"/>
        <v>-1.7903898116645731</v>
      </c>
      <c r="AL61" s="101">
        <f t="shared" si="52"/>
        <v>-6.7903898116645731</v>
      </c>
      <c r="AM61" s="101">
        <f t="shared" si="53"/>
        <v>3.2096101883354269</v>
      </c>
      <c r="AN61" s="101">
        <f t="shared" si="54"/>
        <v>-7.6459909413881126</v>
      </c>
      <c r="AO61" s="101">
        <f t="shared" si="55"/>
        <v>4.0652113180589664</v>
      </c>
    </row>
    <row r="62" spans="1:128" s="27" customFormat="1">
      <c r="A62" s="131" t="s">
        <v>19</v>
      </c>
      <c r="B62" s="36" t="s">
        <v>56</v>
      </c>
      <c r="C62" s="159" t="s">
        <v>139</v>
      </c>
      <c r="D62" s="26">
        <v>5</v>
      </c>
      <c r="E62" s="134">
        <v>447.05810000000002</v>
      </c>
      <c r="F62" s="82">
        <f t="shared" si="35"/>
        <v>447.7</v>
      </c>
      <c r="G62" s="129">
        <v>0.51300000000000001</v>
      </c>
      <c r="H62" s="129">
        <v>0.12889999999999999</v>
      </c>
      <c r="I62" s="128">
        <f t="shared" si="56"/>
        <v>0.64190000000000003</v>
      </c>
      <c r="J62" s="83">
        <f t="shared" si="57"/>
        <v>1435.0536944083963</v>
      </c>
      <c r="K62" s="140">
        <v>446.9</v>
      </c>
      <c r="L62" s="140">
        <v>447.5</v>
      </c>
      <c r="M62" s="137">
        <v>0.47670000000000001</v>
      </c>
      <c r="N62" s="137">
        <v>0.1467</v>
      </c>
      <c r="O62" s="137">
        <v>0.62339999999999995</v>
      </c>
      <c r="P62" s="141">
        <v>1394</v>
      </c>
      <c r="Q62" s="24">
        <f t="shared" si="33"/>
        <v>-7.076023391812865</v>
      </c>
      <c r="R62" s="24">
        <f t="shared" si="34"/>
        <v>13.809154383242833</v>
      </c>
      <c r="S62" s="24">
        <f t="shared" si="31"/>
        <v>-2.8820688580775933</v>
      </c>
      <c r="T62" s="24">
        <f t="shared" si="32"/>
        <v>-2.860777584027665</v>
      </c>
      <c r="U62" s="106"/>
      <c r="V62" s="101">
        <f t="shared" si="36"/>
        <v>-2.7397260273972575</v>
      </c>
      <c r="W62" s="101">
        <f t="shared" si="37"/>
        <v>-7.739726027397257</v>
      </c>
      <c r="X62" s="101">
        <f t="shared" si="38"/>
        <v>2.2602739726027425</v>
      </c>
      <c r="Y62" s="101">
        <f t="shared" si="39"/>
        <v>-8.9035581153773009</v>
      </c>
      <c r="Z62" s="101">
        <f t="shared" si="40"/>
        <v>3.4241060605827864</v>
      </c>
      <c r="AA62" s="101">
        <f t="shared" si="41"/>
        <v>0.95541401273835058</v>
      </c>
      <c r="AB62" s="101">
        <f t="shared" si="42"/>
        <v>-4.0445859872616499</v>
      </c>
      <c r="AC62" s="101">
        <f t="shared" si="43"/>
        <v>5.9554140127383501</v>
      </c>
      <c r="AD62" s="101">
        <f t="shared" si="44"/>
        <v>-7.5581728183602461</v>
      </c>
      <c r="AE62" s="101">
        <f t="shared" si="45"/>
        <v>9.4690008438369464</v>
      </c>
      <c r="AF62" s="101">
        <f t="shared" si="46"/>
        <v>-1.8622298225375338</v>
      </c>
      <c r="AG62" s="101">
        <f t="shared" si="47"/>
        <v>-6.8622298225375342</v>
      </c>
      <c r="AH62" s="101">
        <f t="shared" si="48"/>
        <v>3.1377701774624662</v>
      </c>
      <c r="AI62" s="101">
        <f t="shared" si="49"/>
        <v>-7.7130329460746179</v>
      </c>
      <c r="AJ62" s="101">
        <f t="shared" si="50"/>
        <v>3.9885733009995499</v>
      </c>
      <c r="AK62" s="101">
        <f t="shared" si="51"/>
        <v>-1.7903898116645731</v>
      </c>
      <c r="AL62" s="101">
        <f t="shared" si="52"/>
        <v>-6.7903898116645731</v>
      </c>
      <c r="AM62" s="101">
        <f t="shared" si="53"/>
        <v>3.2096101883354269</v>
      </c>
      <c r="AN62" s="101">
        <f t="shared" si="54"/>
        <v>-7.6459909413881126</v>
      </c>
      <c r="AO62" s="101">
        <f t="shared" si="55"/>
        <v>4.0652113180589664</v>
      </c>
    </row>
    <row r="63" spans="1:128" s="27" customFormat="1">
      <c r="A63" s="131" t="s">
        <v>19</v>
      </c>
      <c r="B63" s="36" t="s">
        <v>56</v>
      </c>
      <c r="C63" s="159" t="s">
        <v>139</v>
      </c>
      <c r="D63" s="26">
        <v>6</v>
      </c>
      <c r="E63" s="134">
        <v>447.1927</v>
      </c>
      <c r="F63" s="82">
        <f t="shared" si="35"/>
        <v>448.09999999999997</v>
      </c>
      <c r="G63" s="129">
        <v>0.75349999999999995</v>
      </c>
      <c r="H63" s="129">
        <v>0.15379999999999999</v>
      </c>
      <c r="I63" s="128">
        <f t="shared" si="56"/>
        <v>0.9073</v>
      </c>
      <c r="J63" s="83">
        <f t="shared" si="57"/>
        <v>2027.3270583929343</v>
      </c>
      <c r="K63" s="140">
        <v>446.9</v>
      </c>
      <c r="L63" s="140">
        <v>447.8</v>
      </c>
      <c r="M63" s="137">
        <v>0.71760000000000002</v>
      </c>
      <c r="N63" s="137">
        <v>0.16669999999999999</v>
      </c>
      <c r="O63" s="137">
        <v>0.88429999999999997</v>
      </c>
      <c r="P63" s="141">
        <v>1977</v>
      </c>
      <c r="Q63" s="24">
        <f t="shared" si="33"/>
        <v>-4.764432647644318</v>
      </c>
      <c r="R63" s="24">
        <f t="shared" si="34"/>
        <v>8.387516254876461</v>
      </c>
      <c r="S63" s="24">
        <f t="shared" si="31"/>
        <v>-2.5349939380579762</v>
      </c>
      <c r="T63" s="24">
        <f t="shared" si="32"/>
        <v>-2.4824341087238611</v>
      </c>
      <c r="U63" s="106"/>
      <c r="V63" s="101">
        <f t="shared" si="36"/>
        <v>-2.7397260273972575</v>
      </c>
      <c r="W63" s="101">
        <f t="shared" si="37"/>
        <v>-7.739726027397257</v>
      </c>
      <c r="X63" s="101">
        <f t="shared" si="38"/>
        <v>2.2602739726027425</v>
      </c>
      <c r="Y63" s="101">
        <f t="shared" si="39"/>
        <v>-8.9035581153773009</v>
      </c>
      <c r="Z63" s="101">
        <f t="shared" si="40"/>
        <v>3.4241060605827864</v>
      </c>
      <c r="AA63" s="101">
        <f t="shared" si="41"/>
        <v>0.95541401273835058</v>
      </c>
      <c r="AB63" s="101">
        <f t="shared" si="42"/>
        <v>-4.0445859872616499</v>
      </c>
      <c r="AC63" s="101">
        <f t="shared" si="43"/>
        <v>5.9554140127383501</v>
      </c>
      <c r="AD63" s="101">
        <f t="shared" si="44"/>
        <v>-7.5581728183602461</v>
      </c>
      <c r="AE63" s="101">
        <f t="shared" si="45"/>
        <v>9.4690008438369464</v>
      </c>
      <c r="AF63" s="101">
        <f t="shared" si="46"/>
        <v>-1.8622298225375338</v>
      </c>
      <c r="AG63" s="101">
        <f t="shared" si="47"/>
        <v>-6.8622298225375342</v>
      </c>
      <c r="AH63" s="101">
        <f t="shared" si="48"/>
        <v>3.1377701774624662</v>
      </c>
      <c r="AI63" s="101">
        <f t="shared" si="49"/>
        <v>-7.7130329460746179</v>
      </c>
      <c r="AJ63" s="101">
        <f t="shared" si="50"/>
        <v>3.9885733009995499</v>
      </c>
      <c r="AK63" s="101">
        <f t="shared" si="51"/>
        <v>-1.7903898116645731</v>
      </c>
      <c r="AL63" s="101">
        <f t="shared" si="52"/>
        <v>-6.7903898116645731</v>
      </c>
      <c r="AM63" s="101">
        <f t="shared" si="53"/>
        <v>3.2096101883354269</v>
      </c>
      <c r="AN63" s="101">
        <f t="shared" si="54"/>
        <v>-7.6459909413881126</v>
      </c>
      <c r="AO63" s="101">
        <f t="shared" si="55"/>
        <v>4.0652113180589664</v>
      </c>
    </row>
    <row r="64" spans="1:128" s="27" customFormat="1">
      <c r="A64" s="131" t="s">
        <v>19</v>
      </c>
      <c r="B64" s="36" t="s">
        <v>56</v>
      </c>
      <c r="C64" s="159" t="s">
        <v>139</v>
      </c>
      <c r="D64" s="26">
        <v>7</v>
      </c>
      <c r="E64" s="134">
        <v>447.27080000000007</v>
      </c>
      <c r="F64" s="82">
        <f t="shared" si="35"/>
        <v>449.2000000000001</v>
      </c>
      <c r="G64" s="129">
        <v>1.5135000000000001</v>
      </c>
      <c r="H64" s="129">
        <v>0.41570000000000001</v>
      </c>
      <c r="I64" s="128">
        <f t="shared" si="56"/>
        <v>1.9292</v>
      </c>
      <c r="J64" s="83">
        <f t="shared" si="57"/>
        <v>4306.261251427527</v>
      </c>
      <c r="K64" s="140">
        <v>445.5</v>
      </c>
      <c r="L64" s="140">
        <v>447.4</v>
      </c>
      <c r="M64" s="137">
        <v>1.462</v>
      </c>
      <c r="N64" s="137">
        <v>0.42320000000000002</v>
      </c>
      <c r="O64" s="137">
        <v>1.8852</v>
      </c>
      <c r="P64" s="141">
        <v>4225</v>
      </c>
      <c r="Q64" s="24">
        <f t="shared" si="33"/>
        <v>-3.402708952758513</v>
      </c>
      <c r="R64" s="24">
        <f t="shared" si="34"/>
        <v>1.8041857108491717</v>
      </c>
      <c r="S64" s="24">
        <f t="shared" si="31"/>
        <v>-2.2807381297947358</v>
      </c>
      <c r="T64" s="24">
        <f t="shared" si="32"/>
        <v>-1.8870488036597608</v>
      </c>
      <c r="U64" s="106"/>
      <c r="V64" s="101">
        <f t="shared" si="36"/>
        <v>-2.7397260273972575</v>
      </c>
      <c r="W64" s="101">
        <f t="shared" si="37"/>
        <v>-7.739726027397257</v>
      </c>
      <c r="X64" s="101">
        <f t="shared" si="38"/>
        <v>2.2602739726027425</v>
      </c>
      <c r="Y64" s="101">
        <f t="shared" si="39"/>
        <v>-8.9035581153773009</v>
      </c>
      <c r="Z64" s="101">
        <f t="shared" si="40"/>
        <v>3.4241060605827864</v>
      </c>
      <c r="AA64" s="101">
        <f t="shared" si="41"/>
        <v>0.95541401273835058</v>
      </c>
      <c r="AB64" s="101">
        <f t="shared" si="42"/>
        <v>-4.0445859872616499</v>
      </c>
      <c r="AC64" s="101">
        <f t="shared" si="43"/>
        <v>5.9554140127383501</v>
      </c>
      <c r="AD64" s="101">
        <f t="shared" si="44"/>
        <v>-7.5581728183602461</v>
      </c>
      <c r="AE64" s="101">
        <f t="shared" si="45"/>
        <v>9.4690008438369464</v>
      </c>
      <c r="AF64" s="101">
        <f t="shared" si="46"/>
        <v>-1.8622298225375338</v>
      </c>
      <c r="AG64" s="101">
        <f t="shared" si="47"/>
        <v>-6.8622298225375342</v>
      </c>
      <c r="AH64" s="101">
        <f t="shared" si="48"/>
        <v>3.1377701774624662</v>
      </c>
      <c r="AI64" s="101">
        <f t="shared" si="49"/>
        <v>-7.7130329460746179</v>
      </c>
      <c r="AJ64" s="101">
        <f t="shared" si="50"/>
        <v>3.9885733009995499</v>
      </c>
      <c r="AK64" s="101">
        <f t="shared" si="51"/>
        <v>-1.7903898116645731</v>
      </c>
      <c r="AL64" s="101">
        <f t="shared" si="52"/>
        <v>-6.7903898116645731</v>
      </c>
      <c r="AM64" s="101">
        <f t="shared" si="53"/>
        <v>3.2096101883354269</v>
      </c>
      <c r="AN64" s="101">
        <f t="shared" si="54"/>
        <v>-7.6459909413881126</v>
      </c>
      <c r="AO64" s="101">
        <f t="shared" si="55"/>
        <v>4.0652113180589664</v>
      </c>
    </row>
    <row r="65" spans="1:128" s="27" customFormat="1">
      <c r="A65" s="131" t="s">
        <v>19</v>
      </c>
      <c r="B65" s="36" t="s">
        <v>56</v>
      </c>
      <c r="C65" s="159" t="s">
        <v>139</v>
      </c>
      <c r="D65" s="26">
        <v>8</v>
      </c>
      <c r="E65" s="134">
        <v>447.19040000000001</v>
      </c>
      <c r="F65" s="82">
        <f t="shared" si="35"/>
        <v>449.7</v>
      </c>
      <c r="G65" s="129">
        <v>2.0064000000000002</v>
      </c>
      <c r="H65" s="129">
        <v>0.50319999999999998</v>
      </c>
      <c r="I65" s="128">
        <f t="shared" si="56"/>
        <v>2.5096000000000003</v>
      </c>
      <c r="J65" s="83">
        <f t="shared" si="57"/>
        <v>5600.0674786510617</v>
      </c>
      <c r="K65" s="140">
        <v>446.9</v>
      </c>
      <c r="L65" s="140">
        <v>449.4</v>
      </c>
      <c r="M65" s="137">
        <v>1.9416</v>
      </c>
      <c r="N65" s="137">
        <v>0.54330000000000001</v>
      </c>
      <c r="O65" s="137">
        <v>2.4849000000000001</v>
      </c>
      <c r="P65" s="141">
        <v>5548</v>
      </c>
      <c r="Q65" s="24">
        <f t="shared" si="33"/>
        <v>-3.2296650717703441</v>
      </c>
      <c r="R65" s="24">
        <f t="shared" si="34"/>
        <v>7.9689984101748861</v>
      </c>
      <c r="S65" s="24">
        <f t="shared" si="31"/>
        <v>-0.98422059292318143</v>
      </c>
      <c r="T65" s="24">
        <f t="shared" si="32"/>
        <v>-0.92976520103653615</v>
      </c>
      <c r="U65" s="106"/>
      <c r="V65" s="101">
        <f t="shared" si="36"/>
        <v>-2.7397260273972575</v>
      </c>
      <c r="W65" s="101">
        <f t="shared" si="37"/>
        <v>-7.739726027397257</v>
      </c>
      <c r="X65" s="101">
        <f t="shared" si="38"/>
        <v>2.2602739726027425</v>
      </c>
      <c r="Y65" s="101">
        <f t="shared" si="39"/>
        <v>-8.9035581153773009</v>
      </c>
      <c r="Z65" s="101">
        <f t="shared" si="40"/>
        <v>3.4241060605827864</v>
      </c>
      <c r="AA65" s="101">
        <f t="shared" si="41"/>
        <v>0.95541401273835058</v>
      </c>
      <c r="AB65" s="101">
        <f t="shared" si="42"/>
        <v>-4.0445859872616499</v>
      </c>
      <c r="AC65" s="101">
        <f t="shared" si="43"/>
        <v>5.9554140127383501</v>
      </c>
      <c r="AD65" s="101">
        <f t="shared" si="44"/>
        <v>-7.5581728183602461</v>
      </c>
      <c r="AE65" s="101">
        <f t="shared" si="45"/>
        <v>9.4690008438369464</v>
      </c>
      <c r="AF65" s="101">
        <f t="shared" si="46"/>
        <v>-1.8622298225375338</v>
      </c>
      <c r="AG65" s="101">
        <f t="shared" si="47"/>
        <v>-6.8622298225375342</v>
      </c>
      <c r="AH65" s="101">
        <f t="shared" si="48"/>
        <v>3.1377701774624662</v>
      </c>
      <c r="AI65" s="101">
        <f t="shared" si="49"/>
        <v>-7.7130329460746179</v>
      </c>
      <c r="AJ65" s="101">
        <f t="shared" si="50"/>
        <v>3.9885733009995499</v>
      </c>
      <c r="AK65" s="101">
        <f t="shared" si="51"/>
        <v>-1.7903898116645731</v>
      </c>
      <c r="AL65" s="101">
        <f t="shared" si="52"/>
        <v>-6.7903898116645731</v>
      </c>
      <c r="AM65" s="101">
        <f t="shared" si="53"/>
        <v>3.2096101883354269</v>
      </c>
      <c r="AN65" s="101">
        <f t="shared" si="54"/>
        <v>-7.6459909413881126</v>
      </c>
      <c r="AO65" s="101">
        <f t="shared" si="55"/>
        <v>4.0652113180589664</v>
      </c>
    </row>
    <row r="66" spans="1:128" s="27" customFormat="1">
      <c r="A66" s="131" t="s">
        <v>19</v>
      </c>
      <c r="B66" s="36" t="s">
        <v>56</v>
      </c>
      <c r="C66" s="159" t="s">
        <v>139</v>
      </c>
      <c r="D66" s="26">
        <v>9</v>
      </c>
      <c r="E66" s="134">
        <v>446.93259999999992</v>
      </c>
      <c r="F66" s="82">
        <f t="shared" si="35"/>
        <v>450.19999999999993</v>
      </c>
      <c r="G66" s="129">
        <v>2.5099</v>
      </c>
      <c r="H66" s="129">
        <v>0.75749999999999995</v>
      </c>
      <c r="I66" s="128">
        <f t="shared" si="56"/>
        <v>3.2673999999999999</v>
      </c>
      <c r="J66" s="83">
        <f t="shared" si="57"/>
        <v>7290.6081452036842</v>
      </c>
      <c r="K66" s="140">
        <v>446.7</v>
      </c>
      <c r="L66" s="140">
        <v>449.9</v>
      </c>
      <c r="M66" s="137">
        <v>2.4251</v>
      </c>
      <c r="N66" s="137">
        <v>0.80489999999999995</v>
      </c>
      <c r="O66" s="137">
        <v>3.23</v>
      </c>
      <c r="P66" s="141">
        <v>7212</v>
      </c>
      <c r="Q66" s="24">
        <f t="shared" si="33"/>
        <v>-3.3786206621777755</v>
      </c>
      <c r="R66" s="24">
        <f t="shared" si="34"/>
        <v>6.2574257425742577</v>
      </c>
      <c r="S66" s="24">
        <f t="shared" si="31"/>
        <v>-1.1446409989594135</v>
      </c>
      <c r="T66" s="24">
        <f t="shared" si="32"/>
        <v>-1.0782110852494331</v>
      </c>
      <c r="U66" s="106"/>
      <c r="V66" s="101">
        <f t="shared" si="36"/>
        <v>-2.7397260273972575</v>
      </c>
      <c r="W66" s="101">
        <f t="shared" si="37"/>
        <v>-7.739726027397257</v>
      </c>
      <c r="X66" s="101">
        <f t="shared" si="38"/>
        <v>2.2602739726027425</v>
      </c>
      <c r="Y66" s="101">
        <f t="shared" si="39"/>
        <v>-8.9035581153773009</v>
      </c>
      <c r="Z66" s="101">
        <f t="shared" si="40"/>
        <v>3.4241060605827864</v>
      </c>
      <c r="AA66" s="101">
        <f t="shared" si="41"/>
        <v>0.95541401273835058</v>
      </c>
      <c r="AB66" s="101">
        <f t="shared" si="42"/>
        <v>-4.0445859872616499</v>
      </c>
      <c r="AC66" s="101">
        <f t="shared" si="43"/>
        <v>5.9554140127383501</v>
      </c>
      <c r="AD66" s="101">
        <f t="shared" si="44"/>
        <v>-7.5581728183602461</v>
      </c>
      <c r="AE66" s="101">
        <f t="shared" si="45"/>
        <v>9.4690008438369464</v>
      </c>
      <c r="AF66" s="101">
        <f t="shared" si="46"/>
        <v>-1.8622298225375338</v>
      </c>
      <c r="AG66" s="101">
        <f t="shared" si="47"/>
        <v>-6.8622298225375342</v>
      </c>
      <c r="AH66" s="101">
        <f t="shared" si="48"/>
        <v>3.1377701774624662</v>
      </c>
      <c r="AI66" s="101">
        <f t="shared" si="49"/>
        <v>-7.7130329460746179</v>
      </c>
      <c r="AJ66" s="101">
        <f t="shared" si="50"/>
        <v>3.9885733009995499</v>
      </c>
      <c r="AK66" s="101">
        <f t="shared" si="51"/>
        <v>-1.7903898116645731</v>
      </c>
      <c r="AL66" s="101">
        <f t="shared" si="52"/>
        <v>-6.7903898116645731</v>
      </c>
      <c r="AM66" s="101">
        <f t="shared" si="53"/>
        <v>3.2096101883354269</v>
      </c>
      <c r="AN66" s="101">
        <f t="shared" si="54"/>
        <v>-7.6459909413881126</v>
      </c>
      <c r="AO66" s="101">
        <f t="shared" si="55"/>
        <v>4.0652113180589664</v>
      </c>
    </row>
    <row r="67" spans="1:128" s="5" customFormat="1">
      <c r="A67" s="22" t="s">
        <v>20</v>
      </c>
      <c r="B67" s="33" t="s">
        <v>57</v>
      </c>
      <c r="C67" s="5" t="s">
        <v>131</v>
      </c>
      <c r="D67" s="26">
        <v>1</v>
      </c>
      <c r="E67" s="134">
        <v>447.35789999999997</v>
      </c>
      <c r="F67" s="82">
        <f t="shared" si="35"/>
        <v>447.4</v>
      </c>
      <c r="G67" s="129">
        <v>3.0300000000000001E-2</v>
      </c>
      <c r="H67" s="129">
        <v>1.18E-2</v>
      </c>
      <c r="I67" s="128">
        <f t="shared" si="56"/>
        <v>4.2099999999999999E-2</v>
      </c>
      <c r="J67" s="83">
        <f t="shared" si="57"/>
        <v>94.104753524655081</v>
      </c>
      <c r="K67" s="135"/>
      <c r="L67" s="136">
        <v>447.3</v>
      </c>
      <c r="M67" s="137">
        <v>2.9100000000000001E-2</v>
      </c>
      <c r="N67" s="137">
        <v>1.0999999999999999E-2</v>
      </c>
      <c r="O67" s="137">
        <v>4.0099999999999997E-2</v>
      </c>
      <c r="P67" s="138">
        <v>90</v>
      </c>
      <c r="Q67" s="24">
        <f t="shared" si="33"/>
        <v>-3.960396039603959</v>
      </c>
      <c r="R67" s="24">
        <f t="shared" si="34"/>
        <v>-6.7796610169491549</v>
      </c>
      <c r="S67" s="24">
        <f t="shared" si="31"/>
        <v>-4.7505938242280337</v>
      </c>
      <c r="T67" s="24">
        <f t="shared" si="32"/>
        <v>-4.3618981729543034</v>
      </c>
      <c r="U67" s="106"/>
      <c r="V67" s="101">
        <f t="shared" si="36"/>
        <v>-2.7397260273972575</v>
      </c>
      <c r="W67" s="101">
        <f t="shared" si="37"/>
        <v>-7.739726027397257</v>
      </c>
      <c r="X67" s="101">
        <f t="shared" si="38"/>
        <v>2.2602739726027425</v>
      </c>
      <c r="Y67" s="101">
        <f t="shared" si="39"/>
        <v>-8.9035581153773009</v>
      </c>
      <c r="Z67" s="101">
        <f t="shared" si="40"/>
        <v>3.4241060605827864</v>
      </c>
      <c r="AA67" s="101">
        <f t="shared" si="41"/>
        <v>0.95541401273835058</v>
      </c>
      <c r="AB67" s="101">
        <f t="shared" si="42"/>
        <v>-4.0445859872616499</v>
      </c>
      <c r="AC67" s="101">
        <f t="shared" si="43"/>
        <v>5.9554140127383501</v>
      </c>
      <c r="AD67" s="101">
        <f t="shared" si="44"/>
        <v>-7.5581728183602461</v>
      </c>
      <c r="AE67" s="101">
        <f t="shared" si="45"/>
        <v>9.4690008438369464</v>
      </c>
      <c r="AF67" s="101">
        <f t="shared" si="46"/>
        <v>-1.8622298225375338</v>
      </c>
      <c r="AG67" s="101">
        <f t="shared" si="47"/>
        <v>-6.8622298225375342</v>
      </c>
      <c r="AH67" s="101">
        <f t="shared" si="48"/>
        <v>3.1377701774624662</v>
      </c>
      <c r="AI67" s="101">
        <f t="shared" si="49"/>
        <v>-7.7130329460746179</v>
      </c>
      <c r="AJ67" s="101">
        <f t="shared" si="50"/>
        <v>3.9885733009995499</v>
      </c>
      <c r="AK67" s="101">
        <f t="shared" si="51"/>
        <v>-1.7903898116645731</v>
      </c>
      <c r="AL67" s="101">
        <f t="shared" si="52"/>
        <v>-6.7903898116645731</v>
      </c>
      <c r="AM67" s="101">
        <f t="shared" si="53"/>
        <v>3.2096101883354269</v>
      </c>
      <c r="AN67" s="101">
        <f t="shared" si="54"/>
        <v>-7.6459909413881126</v>
      </c>
      <c r="AO67" s="101">
        <f t="shared" si="55"/>
        <v>4.0652113180589664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</row>
    <row r="68" spans="1:128" s="5" customFormat="1">
      <c r="A68" s="22" t="s">
        <v>20</v>
      </c>
      <c r="B68" s="33" t="s">
        <v>57</v>
      </c>
      <c r="C68" s="5" t="s">
        <v>131</v>
      </c>
      <c r="D68" s="26">
        <v>2</v>
      </c>
      <c r="E68" s="134">
        <v>446.93400000000008</v>
      </c>
      <c r="F68" s="82">
        <f t="shared" si="35"/>
        <v>447.00000000000006</v>
      </c>
      <c r="G68" s="129">
        <v>4.9200000000000001E-2</v>
      </c>
      <c r="H68" s="129">
        <v>1.6799999999999999E-2</v>
      </c>
      <c r="I68" s="128">
        <f t="shared" si="56"/>
        <v>6.6000000000000003E-2</v>
      </c>
      <c r="J68" s="83">
        <f t="shared" si="57"/>
        <v>147.66458172177414</v>
      </c>
      <c r="K68" s="135"/>
      <c r="L68" s="136">
        <v>447</v>
      </c>
      <c r="M68" s="137">
        <v>4.8300000000000003E-2</v>
      </c>
      <c r="N68" s="137">
        <v>1.6799999999999999E-2</v>
      </c>
      <c r="O68" s="137">
        <v>6.5100000000000005E-2</v>
      </c>
      <c r="P68" s="138">
        <v>146</v>
      </c>
      <c r="Q68" s="24">
        <f t="shared" si="33"/>
        <v>-1.8292682926829229</v>
      </c>
      <c r="R68" s="24">
        <f t="shared" si="34"/>
        <v>0</v>
      </c>
      <c r="S68" s="24">
        <f t="shared" si="31"/>
        <v>-1.3636363636363606</v>
      </c>
      <c r="T68" s="24">
        <f t="shared" si="32"/>
        <v>-1.1272721612488659</v>
      </c>
      <c r="U68" s="106"/>
      <c r="V68" s="101">
        <f t="shared" si="36"/>
        <v>-2.7397260273972575</v>
      </c>
      <c r="W68" s="101">
        <f t="shared" si="37"/>
        <v>-7.739726027397257</v>
      </c>
      <c r="X68" s="101">
        <f t="shared" si="38"/>
        <v>2.2602739726027425</v>
      </c>
      <c r="Y68" s="101">
        <f t="shared" si="39"/>
        <v>-8.9035581153773009</v>
      </c>
      <c r="Z68" s="101">
        <f t="shared" si="40"/>
        <v>3.4241060605827864</v>
      </c>
      <c r="AA68" s="101">
        <f t="shared" si="41"/>
        <v>0.95541401273835058</v>
      </c>
      <c r="AB68" s="101">
        <f t="shared" si="42"/>
        <v>-4.0445859872616499</v>
      </c>
      <c r="AC68" s="101">
        <f t="shared" si="43"/>
        <v>5.9554140127383501</v>
      </c>
      <c r="AD68" s="101">
        <f t="shared" si="44"/>
        <v>-7.5581728183602461</v>
      </c>
      <c r="AE68" s="101">
        <f t="shared" si="45"/>
        <v>9.4690008438369464</v>
      </c>
      <c r="AF68" s="101">
        <f t="shared" si="46"/>
        <v>-1.8622298225375338</v>
      </c>
      <c r="AG68" s="101">
        <f t="shared" si="47"/>
        <v>-6.8622298225375342</v>
      </c>
      <c r="AH68" s="101">
        <f t="shared" si="48"/>
        <v>3.1377701774624662</v>
      </c>
      <c r="AI68" s="101">
        <f t="shared" si="49"/>
        <v>-7.7130329460746179</v>
      </c>
      <c r="AJ68" s="101">
        <f t="shared" si="50"/>
        <v>3.9885733009995499</v>
      </c>
      <c r="AK68" s="101">
        <f t="shared" si="51"/>
        <v>-1.7903898116645731</v>
      </c>
      <c r="AL68" s="101">
        <f t="shared" si="52"/>
        <v>-6.7903898116645731</v>
      </c>
      <c r="AM68" s="101">
        <f t="shared" si="53"/>
        <v>3.2096101883354269</v>
      </c>
      <c r="AN68" s="101">
        <f t="shared" si="54"/>
        <v>-7.6459909413881126</v>
      </c>
      <c r="AO68" s="101">
        <f t="shared" si="55"/>
        <v>4.0652113180589664</v>
      </c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</row>
    <row r="69" spans="1:128" s="5" customFormat="1">
      <c r="A69" s="22" t="s">
        <v>20</v>
      </c>
      <c r="B69" s="33" t="s">
        <v>57</v>
      </c>
      <c r="C69" s="5" t="s">
        <v>131</v>
      </c>
      <c r="D69" s="26">
        <v>3</v>
      </c>
      <c r="E69" s="134">
        <v>446.97109999999998</v>
      </c>
      <c r="F69" s="82">
        <f t="shared" si="35"/>
        <v>447.09999999999997</v>
      </c>
      <c r="G69" s="129">
        <v>9.8900000000000002E-2</v>
      </c>
      <c r="H69" s="129">
        <v>0.03</v>
      </c>
      <c r="I69" s="128">
        <f t="shared" si="56"/>
        <v>0.12890000000000001</v>
      </c>
      <c r="J69" s="83">
        <f t="shared" si="57"/>
        <v>288.35415410761749</v>
      </c>
      <c r="K69" s="135"/>
      <c r="L69" s="136">
        <v>447</v>
      </c>
      <c r="M69" s="137">
        <v>9.8000000000000004E-2</v>
      </c>
      <c r="N69" s="137">
        <v>3.1899999999999998E-2</v>
      </c>
      <c r="O69" s="137">
        <v>0.12989999999999999</v>
      </c>
      <c r="P69" s="138">
        <v>291</v>
      </c>
      <c r="Q69" s="24">
        <f t="shared" si="33"/>
        <v>-0.91001011122345599</v>
      </c>
      <c r="R69" s="24">
        <f t="shared" si="34"/>
        <v>6.3333333333333295</v>
      </c>
      <c r="S69" s="24">
        <f t="shared" si="31"/>
        <v>0.77579519006980069</v>
      </c>
      <c r="T69" s="24">
        <f t="shared" si="32"/>
        <v>0.91756815523283464</v>
      </c>
      <c r="U69" s="106"/>
      <c r="V69" s="101">
        <f t="shared" si="36"/>
        <v>-2.7397260273972575</v>
      </c>
      <c r="W69" s="101">
        <f t="shared" si="37"/>
        <v>-7.739726027397257</v>
      </c>
      <c r="X69" s="101">
        <f t="shared" si="38"/>
        <v>2.2602739726027425</v>
      </c>
      <c r="Y69" s="101">
        <f t="shared" si="39"/>
        <v>-8.9035581153773009</v>
      </c>
      <c r="Z69" s="101">
        <f t="shared" si="40"/>
        <v>3.4241060605827864</v>
      </c>
      <c r="AA69" s="101">
        <f t="shared" si="41"/>
        <v>0.95541401273835058</v>
      </c>
      <c r="AB69" s="101">
        <f t="shared" si="42"/>
        <v>-4.0445859872616499</v>
      </c>
      <c r="AC69" s="101">
        <f t="shared" si="43"/>
        <v>5.9554140127383501</v>
      </c>
      <c r="AD69" s="101">
        <f t="shared" si="44"/>
        <v>-7.5581728183602461</v>
      </c>
      <c r="AE69" s="101">
        <f t="shared" si="45"/>
        <v>9.4690008438369464</v>
      </c>
      <c r="AF69" s="101">
        <f t="shared" si="46"/>
        <v>-1.8622298225375338</v>
      </c>
      <c r="AG69" s="101">
        <f t="shared" si="47"/>
        <v>-6.8622298225375342</v>
      </c>
      <c r="AH69" s="101">
        <f t="shared" si="48"/>
        <v>3.1377701774624662</v>
      </c>
      <c r="AI69" s="101">
        <f t="shared" si="49"/>
        <v>-7.7130329460746179</v>
      </c>
      <c r="AJ69" s="101">
        <f t="shared" si="50"/>
        <v>3.9885733009995499</v>
      </c>
      <c r="AK69" s="101">
        <f t="shared" si="51"/>
        <v>-1.7903898116645731</v>
      </c>
      <c r="AL69" s="101">
        <f t="shared" si="52"/>
        <v>-6.7903898116645731</v>
      </c>
      <c r="AM69" s="101">
        <f t="shared" si="53"/>
        <v>3.2096101883354269</v>
      </c>
      <c r="AN69" s="101">
        <f t="shared" si="54"/>
        <v>-7.6459909413881126</v>
      </c>
      <c r="AO69" s="101">
        <f t="shared" si="55"/>
        <v>4.0652113180589664</v>
      </c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</row>
    <row r="70" spans="1:128" s="5" customFormat="1">
      <c r="A70" s="22" t="s">
        <v>20</v>
      </c>
      <c r="B70" s="33" t="s">
        <v>57</v>
      </c>
      <c r="C70" s="5" t="s">
        <v>131</v>
      </c>
      <c r="D70" s="26">
        <v>4</v>
      </c>
      <c r="E70" s="134">
        <v>447.09940000000006</v>
      </c>
      <c r="F70" s="82">
        <f t="shared" si="35"/>
        <v>447.40000000000003</v>
      </c>
      <c r="G70" s="129">
        <v>0.25</v>
      </c>
      <c r="H70" s="129">
        <v>5.0599999999999999E-2</v>
      </c>
      <c r="I70" s="128">
        <f t="shared" si="56"/>
        <v>0.30059999999999998</v>
      </c>
      <c r="J70" s="83">
        <f t="shared" si="57"/>
        <v>672.1631717296151</v>
      </c>
      <c r="K70" s="135"/>
      <c r="L70" s="136">
        <v>447.3</v>
      </c>
      <c r="M70" s="137">
        <v>0.24110000000000001</v>
      </c>
      <c r="N70" s="137">
        <v>5.0999999999999997E-2</v>
      </c>
      <c r="O70" s="137">
        <v>0.29210000000000003</v>
      </c>
      <c r="P70" s="138">
        <v>653</v>
      </c>
      <c r="Q70" s="24">
        <f t="shared" si="33"/>
        <v>-3.5599999999999965</v>
      </c>
      <c r="R70" s="24">
        <f t="shared" si="34"/>
        <v>0.79051383399209008</v>
      </c>
      <c r="S70" s="24">
        <f t="shared" si="31"/>
        <v>-2.8276779773785603</v>
      </c>
      <c r="T70" s="24">
        <f t="shared" si="32"/>
        <v>-2.850970201224249</v>
      </c>
      <c r="U70" s="106" t="s">
        <v>147</v>
      </c>
      <c r="V70" s="101">
        <f t="shared" si="36"/>
        <v>-2.7397260273972575</v>
      </c>
      <c r="W70" s="101">
        <f t="shared" si="37"/>
        <v>-7.739726027397257</v>
      </c>
      <c r="X70" s="101">
        <f t="shared" si="38"/>
        <v>2.2602739726027425</v>
      </c>
      <c r="Y70" s="101">
        <f t="shared" si="39"/>
        <v>-8.9035581153773009</v>
      </c>
      <c r="Z70" s="101">
        <f t="shared" si="40"/>
        <v>3.4241060605827864</v>
      </c>
      <c r="AA70" s="101">
        <f t="shared" si="41"/>
        <v>0.95541401273835058</v>
      </c>
      <c r="AB70" s="101">
        <f t="shared" si="42"/>
        <v>-4.0445859872616499</v>
      </c>
      <c r="AC70" s="101">
        <f t="shared" si="43"/>
        <v>5.9554140127383501</v>
      </c>
      <c r="AD70" s="101">
        <f t="shared" si="44"/>
        <v>-7.5581728183602461</v>
      </c>
      <c r="AE70" s="101">
        <f t="shared" si="45"/>
        <v>9.4690008438369464</v>
      </c>
      <c r="AF70" s="101">
        <f t="shared" si="46"/>
        <v>-1.8622298225375338</v>
      </c>
      <c r="AG70" s="101">
        <f t="shared" si="47"/>
        <v>-6.8622298225375342</v>
      </c>
      <c r="AH70" s="101">
        <f t="shared" si="48"/>
        <v>3.1377701774624662</v>
      </c>
      <c r="AI70" s="101">
        <f t="shared" si="49"/>
        <v>-7.7130329460746179</v>
      </c>
      <c r="AJ70" s="101">
        <f t="shared" si="50"/>
        <v>3.9885733009995499</v>
      </c>
      <c r="AK70" s="101">
        <f t="shared" si="51"/>
        <v>-1.7903898116645731</v>
      </c>
      <c r="AL70" s="101">
        <f t="shared" si="52"/>
        <v>-6.7903898116645731</v>
      </c>
      <c r="AM70" s="101">
        <f t="shared" si="53"/>
        <v>3.2096101883354269</v>
      </c>
      <c r="AN70" s="101">
        <f t="shared" si="54"/>
        <v>-7.6459909413881126</v>
      </c>
      <c r="AO70" s="101">
        <f t="shared" si="55"/>
        <v>4.0652113180589664</v>
      </c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</row>
    <row r="71" spans="1:128" s="5" customFormat="1">
      <c r="A71" s="22" t="s">
        <v>20</v>
      </c>
      <c r="B71" s="33" t="s">
        <v>57</v>
      </c>
      <c r="C71" s="5" t="s">
        <v>131</v>
      </c>
      <c r="D71" s="26">
        <v>5</v>
      </c>
      <c r="E71" s="134">
        <v>446.7731</v>
      </c>
      <c r="F71" s="82">
        <f t="shared" si="35"/>
        <v>447.40000000000003</v>
      </c>
      <c r="G71" s="129">
        <v>0.49680000000000002</v>
      </c>
      <c r="H71" s="129">
        <v>0.13009999999999999</v>
      </c>
      <c r="I71" s="128">
        <f t="shared" si="56"/>
        <v>0.62690000000000001</v>
      </c>
      <c r="J71" s="83">
        <f t="shared" si="57"/>
        <v>1402.4304935728535</v>
      </c>
      <c r="K71" s="135"/>
      <c r="L71" s="136">
        <v>447.3</v>
      </c>
      <c r="M71" s="137">
        <v>0.48830000000000001</v>
      </c>
      <c r="N71" s="137">
        <v>0.13689999999999999</v>
      </c>
      <c r="O71" s="137">
        <v>0.62519999999999998</v>
      </c>
      <c r="P71" s="138">
        <v>1399</v>
      </c>
      <c r="Q71" s="24">
        <f t="shared" si="33"/>
        <v>-1.7109500805152993</v>
      </c>
      <c r="R71" s="24">
        <f t="shared" si="34"/>
        <v>5.2267486548808622</v>
      </c>
      <c r="S71" s="24">
        <f t="shared" si="31"/>
        <v>-0.27117562609667173</v>
      </c>
      <c r="T71" s="24">
        <f t="shared" si="32"/>
        <v>-0.24461059486191825</v>
      </c>
      <c r="U71" s="106" t="s">
        <v>147</v>
      </c>
      <c r="V71" s="101">
        <f t="shared" si="36"/>
        <v>-2.7397260273972575</v>
      </c>
      <c r="W71" s="101">
        <f t="shared" si="37"/>
        <v>-7.739726027397257</v>
      </c>
      <c r="X71" s="101">
        <f t="shared" si="38"/>
        <v>2.2602739726027425</v>
      </c>
      <c r="Y71" s="101">
        <f t="shared" si="39"/>
        <v>-8.9035581153773009</v>
      </c>
      <c r="Z71" s="101">
        <f t="shared" si="40"/>
        <v>3.4241060605827864</v>
      </c>
      <c r="AA71" s="101">
        <f t="shared" si="41"/>
        <v>0.95541401273835058</v>
      </c>
      <c r="AB71" s="101">
        <f t="shared" si="42"/>
        <v>-4.0445859872616499</v>
      </c>
      <c r="AC71" s="101">
        <f t="shared" si="43"/>
        <v>5.9554140127383501</v>
      </c>
      <c r="AD71" s="101">
        <f t="shared" si="44"/>
        <v>-7.5581728183602461</v>
      </c>
      <c r="AE71" s="101">
        <f t="shared" si="45"/>
        <v>9.4690008438369464</v>
      </c>
      <c r="AF71" s="101">
        <f t="shared" si="46"/>
        <v>-1.8622298225375338</v>
      </c>
      <c r="AG71" s="101">
        <f t="shared" si="47"/>
        <v>-6.8622298225375342</v>
      </c>
      <c r="AH71" s="101">
        <f t="shared" si="48"/>
        <v>3.1377701774624662</v>
      </c>
      <c r="AI71" s="101">
        <f t="shared" si="49"/>
        <v>-7.7130329460746179</v>
      </c>
      <c r="AJ71" s="101">
        <f t="shared" si="50"/>
        <v>3.9885733009995499</v>
      </c>
      <c r="AK71" s="101">
        <f t="shared" si="51"/>
        <v>-1.7903898116645731</v>
      </c>
      <c r="AL71" s="101">
        <f t="shared" si="52"/>
        <v>-6.7903898116645731</v>
      </c>
      <c r="AM71" s="101">
        <f t="shared" si="53"/>
        <v>3.2096101883354269</v>
      </c>
      <c r="AN71" s="101">
        <f t="shared" si="54"/>
        <v>-7.6459909413881126</v>
      </c>
      <c r="AO71" s="101">
        <f t="shared" si="55"/>
        <v>4.0652113180589664</v>
      </c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</row>
    <row r="72" spans="1:128" s="5" customFormat="1">
      <c r="A72" s="22" t="s">
        <v>20</v>
      </c>
      <c r="B72" s="33" t="s">
        <v>57</v>
      </c>
      <c r="C72" s="5" t="s">
        <v>131</v>
      </c>
      <c r="D72" s="26">
        <v>6</v>
      </c>
      <c r="E72" s="134">
        <v>447.1977</v>
      </c>
      <c r="F72" s="82">
        <f t="shared" si="35"/>
        <v>448.09999999999997</v>
      </c>
      <c r="G72" s="129">
        <v>0.75119999999999998</v>
      </c>
      <c r="H72" s="129">
        <v>0.15110000000000001</v>
      </c>
      <c r="I72" s="128">
        <f t="shared" si="56"/>
        <v>0.90229999999999999</v>
      </c>
      <c r="J72" s="83">
        <f t="shared" si="57"/>
        <v>2016.140725502295</v>
      </c>
      <c r="K72" s="135"/>
      <c r="L72" s="136">
        <v>448</v>
      </c>
      <c r="M72" s="137">
        <v>0.73609999999999998</v>
      </c>
      <c r="N72" s="137">
        <v>0.152</v>
      </c>
      <c r="O72" s="137">
        <v>0.8881</v>
      </c>
      <c r="P72" s="138">
        <v>1985</v>
      </c>
      <c r="Q72" s="24">
        <f t="shared" si="33"/>
        <v>-2.0101171458998937</v>
      </c>
      <c r="R72" s="24">
        <f t="shared" si="34"/>
        <v>0.59563203176703117</v>
      </c>
      <c r="S72" s="24">
        <f t="shared" si="31"/>
        <v>-1.5737559569987798</v>
      </c>
      <c r="T72" s="24">
        <f t="shared" si="32"/>
        <v>-1.5445710266348955</v>
      </c>
      <c r="U72" s="106" t="s">
        <v>147</v>
      </c>
      <c r="V72" s="101">
        <f t="shared" si="36"/>
        <v>-2.7397260273972575</v>
      </c>
      <c r="W72" s="101">
        <f t="shared" si="37"/>
        <v>-7.739726027397257</v>
      </c>
      <c r="X72" s="101">
        <f t="shared" si="38"/>
        <v>2.2602739726027425</v>
      </c>
      <c r="Y72" s="101">
        <f t="shared" si="39"/>
        <v>-8.9035581153773009</v>
      </c>
      <c r="Z72" s="101">
        <f t="shared" si="40"/>
        <v>3.4241060605827864</v>
      </c>
      <c r="AA72" s="101">
        <f t="shared" si="41"/>
        <v>0.95541401273835058</v>
      </c>
      <c r="AB72" s="101">
        <f t="shared" si="42"/>
        <v>-4.0445859872616499</v>
      </c>
      <c r="AC72" s="101">
        <f t="shared" si="43"/>
        <v>5.9554140127383501</v>
      </c>
      <c r="AD72" s="101">
        <f t="shared" si="44"/>
        <v>-7.5581728183602461</v>
      </c>
      <c r="AE72" s="101">
        <f t="shared" si="45"/>
        <v>9.4690008438369464</v>
      </c>
      <c r="AF72" s="101">
        <f t="shared" si="46"/>
        <v>-1.8622298225375338</v>
      </c>
      <c r="AG72" s="101">
        <f t="shared" si="47"/>
        <v>-6.8622298225375342</v>
      </c>
      <c r="AH72" s="101">
        <f t="shared" si="48"/>
        <v>3.1377701774624662</v>
      </c>
      <c r="AI72" s="101">
        <f t="shared" si="49"/>
        <v>-7.7130329460746179</v>
      </c>
      <c r="AJ72" s="101">
        <f t="shared" si="50"/>
        <v>3.9885733009995499</v>
      </c>
      <c r="AK72" s="101">
        <f t="shared" si="51"/>
        <v>-1.7903898116645731</v>
      </c>
      <c r="AL72" s="101">
        <f t="shared" si="52"/>
        <v>-6.7903898116645731</v>
      </c>
      <c r="AM72" s="101">
        <f t="shared" si="53"/>
        <v>3.2096101883354269</v>
      </c>
      <c r="AN72" s="101">
        <f t="shared" si="54"/>
        <v>-7.6459909413881126</v>
      </c>
      <c r="AO72" s="101">
        <f t="shared" si="55"/>
        <v>4.0652113180589664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</row>
    <row r="73" spans="1:128" s="5" customFormat="1">
      <c r="A73" s="22" t="s">
        <v>20</v>
      </c>
      <c r="B73" s="33" t="s">
        <v>57</v>
      </c>
      <c r="C73" s="5" t="s">
        <v>131</v>
      </c>
      <c r="D73" s="26">
        <v>7</v>
      </c>
      <c r="E73" s="134">
        <v>447.05970000000002</v>
      </c>
      <c r="F73" s="82">
        <f t="shared" si="35"/>
        <v>449.00000000000006</v>
      </c>
      <c r="G73" s="129">
        <v>1.5033000000000001</v>
      </c>
      <c r="H73" s="129">
        <v>0.437</v>
      </c>
      <c r="I73" s="128">
        <f t="shared" si="56"/>
        <v>1.9403000000000001</v>
      </c>
      <c r="J73" s="83">
        <f t="shared" si="57"/>
        <v>4333.0393440699127</v>
      </c>
      <c r="K73" s="135"/>
      <c r="L73" s="136">
        <v>449.2</v>
      </c>
      <c r="M73" s="137">
        <v>1.4784999999999999</v>
      </c>
      <c r="N73" s="137">
        <v>0.43809999999999999</v>
      </c>
      <c r="O73" s="137">
        <v>1.9166000000000001</v>
      </c>
      <c r="P73" s="138">
        <v>4278</v>
      </c>
      <c r="Q73" s="24">
        <f t="shared" si="33"/>
        <v>-1.6497039845672956</v>
      </c>
      <c r="R73" s="24">
        <f t="shared" si="34"/>
        <v>0.25171624713958579</v>
      </c>
      <c r="S73" s="24">
        <f t="shared" si="31"/>
        <v>-1.2214605988764651</v>
      </c>
      <c r="T73" s="24">
        <f t="shared" si="32"/>
        <v>-1.2702248860315128</v>
      </c>
      <c r="U73" s="106" t="s">
        <v>147</v>
      </c>
      <c r="V73" s="101">
        <f t="shared" si="36"/>
        <v>-2.7397260273972575</v>
      </c>
      <c r="W73" s="101">
        <f t="shared" si="37"/>
        <v>-7.739726027397257</v>
      </c>
      <c r="X73" s="101">
        <f t="shared" si="38"/>
        <v>2.2602739726027425</v>
      </c>
      <c r="Y73" s="101">
        <f t="shared" si="39"/>
        <v>-8.9035581153773009</v>
      </c>
      <c r="Z73" s="101">
        <f t="shared" si="40"/>
        <v>3.4241060605827864</v>
      </c>
      <c r="AA73" s="101">
        <f t="shared" si="41"/>
        <v>0.95541401273835058</v>
      </c>
      <c r="AB73" s="101">
        <f t="shared" si="42"/>
        <v>-4.0445859872616499</v>
      </c>
      <c r="AC73" s="101">
        <f t="shared" si="43"/>
        <v>5.9554140127383501</v>
      </c>
      <c r="AD73" s="101">
        <f t="shared" si="44"/>
        <v>-7.5581728183602461</v>
      </c>
      <c r="AE73" s="101">
        <f t="shared" si="45"/>
        <v>9.4690008438369464</v>
      </c>
      <c r="AF73" s="101">
        <f t="shared" si="46"/>
        <v>-1.8622298225375338</v>
      </c>
      <c r="AG73" s="101">
        <f t="shared" si="47"/>
        <v>-6.8622298225375342</v>
      </c>
      <c r="AH73" s="101">
        <f t="shared" si="48"/>
        <v>3.1377701774624662</v>
      </c>
      <c r="AI73" s="101">
        <f t="shared" si="49"/>
        <v>-7.7130329460746179</v>
      </c>
      <c r="AJ73" s="101">
        <f t="shared" si="50"/>
        <v>3.9885733009995499</v>
      </c>
      <c r="AK73" s="101">
        <f t="shared" si="51"/>
        <v>-1.7903898116645731</v>
      </c>
      <c r="AL73" s="101">
        <f t="shared" si="52"/>
        <v>-6.7903898116645731</v>
      </c>
      <c r="AM73" s="101">
        <f t="shared" si="53"/>
        <v>3.2096101883354269</v>
      </c>
      <c r="AN73" s="101">
        <f t="shared" si="54"/>
        <v>-7.6459909413881126</v>
      </c>
      <c r="AO73" s="101">
        <f t="shared" si="55"/>
        <v>4.0652113180589664</v>
      </c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</row>
    <row r="74" spans="1:128" s="5" customFormat="1">
      <c r="A74" s="22" t="s">
        <v>20</v>
      </c>
      <c r="B74" s="33" t="s">
        <v>57</v>
      </c>
      <c r="C74" s="5" t="s">
        <v>131</v>
      </c>
      <c r="D74" s="26">
        <v>8</v>
      </c>
      <c r="E74" s="134">
        <v>447.01799999999997</v>
      </c>
      <c r="F74" s="82">
        <f t="shared" si="35"/>
        <v>449.5</v>
      </c>
      <c r="G74" s="129">
        <v>1.9773000000000001</v>
      </c>
      <c r="H74" s="129">
        <v>0.50470000000000004</v>
      </c>
      <c r="I74" s="128">
        <f t="shared" si="56"/>
        <v>2.4820000000000002</v>
      </c>
      <c r="J74" s="83">
        <f t="shared" si="57"/>
        <v>5540.7395505476015</v>
      </c>
      <c r="K74" s="135"/>
      <c r="L74" s="136">
        <v>449.5</v>
      </c>
      <c r="M74" s="137">
        <v>1.9717</v>
      </c>
      <c r="N74" s="137">
        <v>0.50590000000000002</v>
      </c>
      <c r="O74" s="137">
        <v>2.4775999999999998</v>
      </c>
      <c r="P74" s="138">
        <v>5531</v>
      </c>
      <c r="Q74" s="24">
        <f t="shared" si="33"/>
        <v>-0.28321448439791885</v>
      </c>
      <c r="R74" s="24">
        <f t="shared" si="34"/>
        <v>0.23776500891618363</v>
      </c>
      <c r="S74" s="24">
        <f t="shared" si="31"/>
        <v>-0.17727639000807427</v>
      </c>
      <c r="T74" s="24">
        <f t="shared" si="32"/>
        <v>-0.17578069603793162</v>
      </c>
      <c r="U74" s="106" t="s">
        <v>147</v>
      </c>
      <c r="V74" s="101">
        <f t="shared" si="36"/>
        <v>-2.7397260273972575</v>
      </c>
      <c r="W74" s="101">
        <f t="shared" si="37"/>
        <v>-7.739726027397257</v>
      </c>
      <c r="X74" s="101">
        <f t="shared" si="38"/>
        <v>2.2602739726027425</v>
      </c>
      <c r="Y74" s="101">
        <f t="shared" si="39"/>
        <v>-8.9035581153773009</v>
      </c>
      <c r="Z74" s="101">
        <f t="shared" si="40"/>
        <v>3.4241060605827864</v>
      </c>
      <c r="AA74" s="101">
        <f t="shared" si="41"/>
        <v>0.95541401273835058</v>
      </c>
      <c r="AB74" s="101">
        <f t="shared" si="42"/>
        <v>-4.0445859872616499</v>
      </c>
      <c r="AC74" s="101">
        <f t="shared" si="43"/>
        <v>5.9554140127383501</v>
      </c>
      <c r="AD74" s="101">
        <f t="shared" si="44"/>
        <v>-7.5581728183602461</v>
      </c>
      <c r="AE74" s="101">
        <f t="shared" si="45"/>
        <v>9.4690008438369464</v>
      </c>
      <c r="AF74" s="101">
        <f t="shared" si="46"/>
        <v>-1.8622298225375338</v>
      </c>
      <c r="AG74" s="101">
        <f t="shared" si="47"/>
        <v>-6.8622298225375342</v>
      </c>
      <c r="AH74" s="101">
        <f t="shared" si="48"/>
        <v>3.1377701774624662</v>
      </c>
      <c r="AI74" s="101">
        <f t="shared" si="49"/>
        <v>-7.7130329460746179</v>
      </c>
      <c r="AJ74" s="101">
        <f t="shared" si="50"/>
        <v>3.9885733009995499</v>
      </c>
      <c r="AK74" s="101">
        <f t="shared" si="51"/>
        <v>-1.7903898116645731</v>
      </c>
      <c r="AL74" s="101">
        <f t="shared" si="52"/>
        <v>-6.7903898116645731</v>
      </c>
      <c r="AM74" s="101">
        <f t="shared" si="53"/>
        <v>3.2096101883354269</v>
      </c>
      <c r="AN74" s="101">
        <f t="shared" si="54"/>
        <v>-7.6459909413881126</v>
      </c>
      <c r="AO74" s="101">
        <f t="shared" si="55"/>
        <v>4.0652113180589664</v>
      </c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</row>
    <row r="75" spans="1:128" s="5" customFormat="1">
      <c r="A75" s="22" t="s">
        <v>20</v>
      </c>
      <c r="B75" s="33" t="s">
        <v>57</v>
      </c>
      <c r="C75" s="5" t="s">
        <v>131</v>
      </c>
      <c r="D75" s="26">
        <v>9</v>
      </c>
      <c r="E75" s="134">
        <v>447.15159999999997</v>
      </c>
      <c r="F75" s="82">
        <f t="shared" si="35"/>
        <v>450.4</v>
      </c>
      <c r="G75" s="129">
        <v>2.4939</v>
      </c>
      <c r="H75" s="129">
        <v>0.75449999999999995</v>
      </c>
      <c r="I75" s="128">
        <f t="shared" si="56"/>
        <v>3.2484000000000002</v>
      </c>
      <c r="J75" s="83">
        <f t="shared" si="57"/>
        <v>7244.7887841214679</v>
      </c>
      <c r="K75" s="135"/>
      <c r="L75" s="136">
        <v>443.3</v>
      </c>
      <c r="M75" s="137">
        <v>2.4316</v>
      </c>
      <c r="N75" s="137">
        <v>0.70320000000000005</v>
      </c>
      <c r="O75" s="137">
        <v>3.1347999999999998</v>
      </c>
      <c r="P75" s="138">
        <v>7103</v>
      </c>
      <c r="Q75" s="24">
        <f t="shared" si="33"/>
        <v>-2.4980953526604921</v>
      </c>
      <c r="R75" s="24">
        <f t="shared" si="34"/>
        <v>-6.7992047713717572</v>
      </c>
      <c r="S75" s="24">
        <f t="shared" si="31"/>
        <v>-3.4971062677010334</v>
      </c>
      <c r="T75" s="24">
        <f t="shared" si="32"/>
        <v>-1.9571141181124403</v>
      </c>
      <c r="U75" s="106" t="s">
        <v>155</v>
      </c>
      <c r="V75" s="101">
        <f t="shared" si="36"/>
        <v>-2.7397260273972575</v>
      </c>
      <c r="W75" s="101">
        <f t="shared" si="37"/>
        <v>-7.739726027397257</v>
      </c>
      <c r="X75" s="101">
        <f t="shared" si="38"/>
        <v>2.2602739726027425</v>
      </c>
      <c r="Y75" s="101">
        <f t="shared" si="39"/>
        <v>-8.9035581153773009</v>
      </c>
      <c r="Z75" s="101">
        <f t="shared" si="40"/>
        <v>3.4241060605827864</v>
      </c>
      <c r="AA75" s="101">
        <f t="shared" si="41"/>
        <v>0.95541401273835058</v>
      </c>
      <c r="AB75" s="101">
        <f t="shared" si="42"/>
        <v>-4.0445859872616499</v>
      </c>
      <c r="AC75" s="101">
        <f t="shared" si="43"/>
        <v>5.9554140127383501</v>
      </c>
      <c r="AD75" s="101">
        <f t="shared" si="44"/>
        <v>-7.5581728183602461</v>
      </c>
      <c r="AE75" s="101">
        <f t="shared" si="45"/>
        <v>9.4690008438369464</v>
      </c>
      <c r="AF75" s="101">
        <f t="shared" si="46"/>
        <v>-1.8622298225375338</v>
      </c>
      <c r="AG75" s="101">
        <f t="shared" si="47"/>
        <v>-6.8622298225375342</v>
      </c>
      <c r="AH75" s="101">
        <f t="shared" si="48"/>
        <v>3.1377701774624662</v>
      </c>
      <c r="AI75" s="101">
        <f t="shared" si="49"/>
        <v>-7.7130329460746179</v>
      </c>
      <c r="AJ75" s="101">
        <f t="shared" si="50"/>
        <v>3.9885733009995499</v>
      </c>
      <c r="AK75" s="101">
        <f t="shared" si="51"/>
        <v>-1.7903898116645731</v>
      </c>
      <c r="AL75" s="101">
        <f t="shared" si="52"/>
        <v>-6.7903898116645731</v>
      </c>
      <c r="AM75" s="101">
        <f t="shared" si="53"/>
        <v>3.2096101883354269</v>
      </c>
      <c r="AN75" s="101">
        <f t="shared" si="54"/>
        <v>-7.6459909413881126</v>
      </c>
      <c r="AO75" s="101">
        <f t="shared" si="55"/>
        <v>4.0652113180589664</v>
      </c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</row>
    <row r="76" spans="1:128" s="5" customFormat="1">
      <c r="A76" s="22" t="s">
        <v>21</v>
      </c>
      <c r="B76" s="33" t="s">
        <v>58</v>
      </c>
      <c r="C76" s="22" t="s">
        <v>26</v>
      </c>
      <c r="D76" s="26">
        <v>1</v>
      </c>
      <c r="E76" s="134">
        <v>447.75110000000006</v>
      </c>
      <c r="F76" s="82">
        <f t="shared" si="35"/>
        <v>447.80000000000007</v>
      </c>
      <c r="G76" s="129">
        <v>3.6499999999999998E-2</v>
      </c>
      <c r="H76" s="129">
        <v>1.24E-2</v>
      </c>
      <c r="I76" s="128">
        <f t="shared" si="56"/>
        <v>4.8899999999999999E-2</v>
      </c>
      <c r="J76" s="83">
        <f t="shared" si="57"/>
        <v>109.20796112501274</v>
      </c>
      <c r="K76" s="135"/>
      <c r="L76" s="136">
        <v>447.8</v>
      </c>
      <c r="M76" s="137">
        <v>3.5099999999999999E-2</v>
      </c>
      <c r="N76" s="137">
        <v>1.32E-2</v>
      </c>
      <c r="O76" s="137">
        <v>4.8300000000000003E-2</v>
      </c>
      <c r="P76" s="138">
        <v>108</v>
      </c>
      <c r="Q76" s="24">
        <f t="shared" si="33"/>
        <v>-3.8356164383561606</v>
      </c>
      <c r="R76" s="24">
        <f t="shared" si="34"/>
        <v>6.4516129032258087</v>
      </c>
      <c r="S76" s="24">
        <f t="shared" si="31"/>
        <v>-1.2269938650306673</v>
      </c>
      <c r="T76" s="24">
        <f t="shared" si="32"/>
        <v>-1.1061108664321317</v>
      </c>
      <c r="U76" s="106"/>
      <c r="V76" s="101">
        <f t="shared" si="36"/>
        <v>-2.7397260273972575</v>
      </c>
      <c r="W76" s="101">
        <f t="shared" si="37"/>
        <v>-7.739726027397257</v>
      </c>
      <c r="X76" s="101">
        <f t="shared" si="38"/>
        <v>2.2602739726027425</v>
      </c>
      <c r="Y76" s="101">
        <f t="shared" si="39"/>
        <v>-8.9035581153773009</v>
      </c>
      <c r="Z76" s="101">
        <f t="shared" si="40"/>
        <v>3.4241060605827864</v>
      </c>
      <c r="AA76" s="101">
        <f t="shared" si="41"/>
        <v>0.95541401273835058</v>
      </c>
      <c r="AB76" s="101">
        <f t="shared" si="42"/>
        <v>-4.0445859872616499</v>
      </c>
      <c r="AC76" s="101">
        <f t="shared" si="43"/>
        <v>5.9554140127383501</v>
      </c>
      <c r="AD76" s="101">
        <f t="shared" si="44"/>
        <v>-7.5581728183602461</v>
      </c>
      <c r="AE76" s="101">
        <f t="shared" si="45"/>
        <v>9.4690008438369464</v>
      </c>
      <c r="AF76" s="101">
        <f t="shared" si="46"/>
        <v>-1.8622298225375338</v>
      </c>
      <c r="AG76" s="101">
        <f t="shared" si="47"/>
        <v>-6.8622298225375342</v>
      </c>
      <c r="AH76" s="101">
        <f t="shared" si="48"/>
        <v>3.1377701774624662</v>
      </c>
      <c r="AI76" s="101">
        <f t="shared" si="49"/>
        <v>-7.7130329460746179</v>
      </c>
      <c r="AJ76" s="101">
        <f t="shared" si="50"/>
        <v>3.9885733009995499</v>
      </c>
      <c r="AK76" s="101">
        <f t="shared" si="51"/>
        <v>-1.7903898116645731</v>
      </c>
      <c r="AL76" s="101">
        <f t="shared" si="52"/>
        <v>-6.7903898116645731</v>
      </c>
      <c r="AM76" s="101">
        <f t="shared" si="53"/>
        <v>3.2096101883354269</v>
      </c>
      <c r="AN76" s="101">
        <f t="shared" si="54"/>
        <v>-7.6459909413881126</v>
      </c>
      <c r="AO76" s="101">
        <f t="shared" si="55"/>
        <v>4.0652113180589664</v>
      </c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</row>
    <row r="77" spans="1:128" s="5" customFormat="1">
      <c r="A77" s="22" t="s">
        <v>21</v>
      </c>
      <c r="B77" s="33" t="s">
        <v>58</v>
      </c>
      <c r="C77" s="22" t="s">
        <v>26</v>
      </c>
      <c r="D77" s="26">
        <v>2</v>
      </c>
      <c r="E77" s="134">
        <v>447.33479999999997</v>
      </c>
      <c r="F77" s="82">
        <f t="shared" si="35"/>
        <v>447.4</v>
      </c>
      <c r="G77" s="129">
        <v>5.04E-2</v>
      </c>
      <c r="H77" s="129">
        <v>1.4800000000000001E-2</v>
      </c>
      <c r="I77" s="128">
        <f t="shared" si="56"/>
        <v>6.5200000000000008E-2</v>
      </c>
      <c r="J77" s="83">
        <f t="shared" si="57"/>
        <v>145.74411380402449</v>
      </c>
      <c r="K77" s="135"/>
      <c r="L77" s="136">
        <v>447.4</v>
      </c>
      <c r="M77" s="137">
        <v>4.7699999999999999E-2</v>
      </c>
      <c r="N77" s="137">
        <v>1.2E-2</v>
      </c>
      <c r="O77" s="137">
        <v>5.9700000000000003E-2</v>
      </c>
      <c r="P77" s="138">
        <v>133</v>
      </c>
      <c r="Q77" s="24">
        <f t="shared" ref="Q77:Q140" si="58">((M77-G77)/G77)*100</f>
        <v>-5.3571428571428585</v>
      </c>
      <c r="R77" s="24">
        <f t="shared" ref="R77:R140" si="59">((N77-H77)/H77)*100</f>
        <v>-18.918918918918919</v>
      </c>
      <c r="S77" s="24">
        <f t="shared" ref="S77:S140" si="60">((O77-I77)/I77)*100</f>
        <v>-8.4355828220858964</v>
      </c>
      <c r="T77" s="24">
        <f t="shared" ref="T77:T140" si="61">((P77-J77)/J77)*100</f>
        <v>-8.7441704995104814</v>
      </c>
      <c r="U77" s="106"/>
      <c r="V77" s="101">
        <f t="shared" si="36"/>
        <v>-2.7397260273972575</v>
      </c>
      <c r="W77" s="101">
        <f t="shared" si="37"/>
        <v>-7.739726027397257</v>
      </c>
      <c r="X77" s="101">
        <f t="shared" si="38"/>
        <v>2.2602739726027425</v>
      </c>
      <c r="Y77" s="101">
        <f t="shared" si="39"/>
        <v>-8.9035581153773009</v>
      </c>
      <c r="Z77" s="101">
        <f t="shared" si="40"/>
        <v>3.4241060605827864</v>
      </c>
      <c r="AA77" s="101">
        <f t="shared" si="41"/>
        <v>0.95541401273835058</v>
      </c>
      <c r="AB77" s="101">
        <f t="shared" si="42"/>
        <v>-4.0445859872616499</v>
      </c>
      <c r="AC77" s="101">
        <f t="shared" si="43"/>
        <v>5.9554140127383501</v>
      </c>
      <c r="AD77" s="101">
        <f t="shared" si="44"/>
        <v>-7.5581728183602461</v>
      </c>
      <c r="AE77" s="101">
        <f t="shared" si="45"/>
        <v>9.4690008438369464</v>
      </c>
      <c r="AF77" s="101">
        <f t="shared" si="46"/>
        <v>-1.8622298225375338</v>
      </c>
      <c r="AG77" s="101">
        <f t="shared" si="47"/>
        <v>-6.8622298225375342</v>
      </c>
      <c r="AH77" s="101">
        <f t="shared" si="48"/>
        <v>3.1377701774624662</v>
      </c>
      <c r="AI77" s="101">
        <f t="shared" si="49"/>
        <v>-7.7130329460746179</v>
      </c>
      <c r="AJ77" s="101">
        <f t="shared" si="50"/>
        <v>3.9885733009995499</v>
      </c>
      <c r="AK77" s="101">
        <f t="shared" si="51"/>
        <v>-1.7903898116645731</v>
      </c>
      <c r="AL77" s="101">
        <f t="shared" si="52"/>
        <v>-6.7903898116645731</v>
      </c>
      <c r="AM77" s="101">
        <f t="shared" si="53"/>
        <v>3.2096101883354269</v>
      </c>
      <c r="AN77" s="101">
        <f t="shared" si="54"/>
        <v>-7.6459909413881126</v>
      </c>
      <c r="AO77" s="101">
        <f t="shared" si="55"/>
        <v>4.0652113180589664</v>
      </c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</row>
    <row r="78" spans="1:128" s="5" customFormat="1">
      <c r="A78" s="22" t="s">
        <v>21</v>
      </c>
      <c r="B78" s="33" t="s">
        <v>58</v>
      </c>
      <c r="C78" s="22" t="s">
        <v>26</v>
      </c>
      <c r="D78" s="26">
        <v>3</v>
      </c>
      <c r="E78" s="134">
        <v>447.07050000000004</v>
      </c>
      <c r="F78" s="82">
        <f t="shared" si="35"/>
        <v>447.20000000000005</v>
      </c>
      <c r="G78" s="129">
        <v>9.7500000000000003E-2</v>
      </c>
      <c r="H78" s="129">
        <v>3.2000000000000001E-2</v>
      </c>
      <c r="I78" s="128">
        <f t="shared" si="56"/>
        <v>0.1295</v>
      </c>
      <c r="J78" s="83">
        <f t="shared" si="57"/>
        <v>289.63182701816788</v>
      </c>
      <c r="K78" s="135"/>
      <c r="L78" s="136">
        <v>447.1</v>
      </c>
      <c r="M78" s="137">
        <v>9.1399999999999995E-2</v>
      </c>
      <c r="N78" s="137">
        <v>2.8899999999999999E-2</v>
      </c>
      <c r="O78" s="137">
        <v>0.1203</v>
      </c>
      <c r="P78" s="138">
        <v>269</v>
      </c>
      <c r="Q78" s="24">
        <f t="shared" si="58"/>
        <v>-6.2564102564102653</v>
      </c>
      <c r="R78" s="24">
        <f t="shared" si="59"/>
        <v>-9.6875000000000053</v>
      </c>
      <c r="S78" s="24">
        <f t="shared" si="60"/>
        <v>-7.1042471042471034</v>
      </c>
      <c r="T78" s="24">
        <f t="shared" si="61"/>
        <v>-7.123466792506095</v>
      </c>
      <c r="U78" s="106"/>
      <c r="V78" s="101">
        <f t="shared" si="36"/>
        <v>-2.7397260273972575</v>
      </c>
      <c r="W78" s="101">
        <f t="shared" si="37"/>
        <v>-7.739726027397257</v>
      </c>
      <c r="X78" s="101">
        <f t="shared" si="38"/>
        <v>2.2602739726027425</v>
      </c>
      <c r="Y78" s="101">
        <f t="shared" si="39"/>
        <v>-8.9035581153773009</v>
      </c>
      <c r="Z78" s="101">
        <f t="shared" si="40"/>
        <v>3.4241060605827864</v>
      </c>
      <c r="AA78" s="101">
        <f t="shared" si="41"/>
        <v>0.95541401273835058</v>
      </c>
      <c r="AB78" s="101">
        <f t="shared" si="42"/>
        <v>-4.0445859872616499</v>
      </c>
      <c r="AC78" s="101">
        <f t="shared" si="43"/>
        <v>5.9554140127383501</v>
      </c>
      <c r="AD78" s="101">
        <f t="shared" si="44"/>
        <v>-7.5581728183602461</v>
      </c>
      <c r="AE78" s="101">
        <f t="shared" si="45"/>
        <v>9.4690008438369464</v>
      </c>
      <c r="AF78" s="101">
        <f t="shared" si="46"/>
        <v>-1.8622298225375338</v>
      </c>
      <c r="AG78" s="101">
        <f t="shared" si="47"/>
        <v>-6.8622298225375342</v>
      </c>
      <c r="AH78" s="101">
        <f t="shared" si="48"/>
        <v>3.1377701774624662</v>
      </c>
      <c r="AI78" s="101">
        <f t="shared" si="49"/>
        <v>-7.7130329460746179</v>
      </c>
      <c r="AJ78" s="101">
        <f t="shared" si="50"/>
        <v>3.9885733009995499</v>
      </c>
      <c r="AK78" s="101">
        <f t="shared" si="51"/>
        <v>-1.7903898116645731</v>
      </c>
      <c r="AL78" s="101">
        <f t="shared" si="52"/>
        <v>-6.7903898116645731</v>
      </c>
      <c r="AM78" s="101">
        <f t="shared" si="53"/>
        <v>3.2096101883354269</v>
      </c>
      <c r="AN78" s="101">
        <f t="shared" si="54"/>
        <v>-7.6459909413881126</v>
      </c>
      <c r="AO78" s="101">
        <f t="shared" si="55"/>
        <v>4.0652113180589664</v>
      </c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</row>
    <row r="79" spans="1:128" s="5" customFormat="1">
      <c r="A79" s="22" t="s">
        <v>21</v>
      </c>
      <c r="B79" s="33" t="s">
        <v>58</v>
      </c>
      <c r="C79" s="22" t="s">
        <v>26</v>
      </c>
      <c r="D79" s="26">
        <v>4</v>
      </c>
      <c r="E79" s="134">
        <v>446.99819999999994</v>
      </c>
      <c r="F79" s="82">
        <f t="shared" si="35"/>
        <v>447.2999999999999</v>
      </c>
      <c r="G79" s="129">
        <v>0.2487</v>
      </c>
      <c r="H79" s="129">
        <v>5.3100000000000001E-2</v>
      </c>
      <c r="I79" s="128">
        <f t="shared" si="56"/>
        <v>0.30180000000000001</v>
      </c>
      <c r="J79" s="83">
        <f t="shared" si="57"/>
        <v>674.99852006678736</v>
      </c>
      <c r="K79" s="135"/>
      <c r="L79" s="136">
        <v>447.2</v>
      </c>
      <c r="M79" s="137">
        <v>0.23530000000000001</v>
      </c>
      <c r="N79" s="137">
        <v>3.9100000000000003E-2</v>
      </c>
      <c r="O79" s="137">
        <v>0.27439999999999998</v>
      </c>
      <c r="P79" s="138">
        <v>614</v>
      </c>
      <c r="Q79" s="24">
        <f t="shared" si="58"/>
        <v>-5.3880176919983898</v>
      </c>
      <c r="R79" s="24">
        <f t="shared" si="59"/>
        <v>-26.365348399246702</v>
      </c>
      <c r="S79" s="24">
        <f t="shared" si="60"/>
        <v>-9.0788601722995477</v>
      </c>
      <c r="T79" s="24">
        <f t="shared" si="61"/>
        <v>-9.0368376008812437</v>
      </c>
      <c r="U79" s="106"/>
      <c r="V79" s="101">
        <f t="shared" si="36"/>
        <v>-2.7397260273972575</v>
      </c>
      <c r="W79" s="101">
        <f t="shared" si="37"/>
        <v>-7.739726027397257</v>
      </c>
      <c r="X79" s="101">
        <f t="shared" si="38"/>
        <v>2.2602739726027425</v>
      </c>
      <c r="Y79" s="101">
        <f t="shared" si="39"/>
        <v>-8.9035581153773009</v>
      </c>
      <c r="Z79" s="101">
        <f t="shared" si="40"/>
        <v>3.4241060605827864</v>
      </c>
      <c r="AA79" s="101">
        <f t="shared" si="41"/>
        <v>0.95541401273835058</v>
      </c>
      <c r="AB79" s="101">
        <f t="shared" si="42"/>
        <v>-4.0445859872616499</v>
      </c>
      <c r="AC79" s="101">
        <f t="shared" si="43"/>
        <v>5.9554140127383501</v>
      </c>
      <c r="AD79" s="101">
        <f t="shared" si="44"/>
        <v>-7.5581728183602461</v>
      </c>
      <c r="AE79" s="101">
        <f t="shared" si="45"/>
        <v>9.4690008438369464</v>
      </c>
      <c r="AF79" s="101">
        <f t="shared" si="46"/>
        <v>-1.8622298225375338</v>
      </c>
      <c r="AG79" s="101">
        <f t="shared" si="47"/>
        <v>-6.8622298225375342</v>
      </c>
      <c r="AH79" s="101">
        <f t="shared" si="48"/>
        <v>3.1377701774624662</v>
      </c>
      <c r="AI79" s="101">
        <f t="shared" si="49"/>
        <v>-7.7130329460746179</v>
      </c>
      <c r="AJ79" s="101">
        <f t="shared" si="50"/>
        <v>3.9885733009995499</v>
      </c>
      <c r="AK79" s="101">
        <f t="shared" si="51"/>
        <v>-1.7903898116645731</v>
      </c>
      <c r="AL79" s="101">
        <f t="shared" si="52"/>
        <v>-6.7903898116645731</v>
      </c>
      <c r="AM79" s="101">
        <f t="shared" si="53"/>
        <v>3.2096101883354269</v>
      </c>
      <c r="AN79" s="101">
        <f t="shared" si="54"/>
        <v>-7.6459909413881126</v>
      </c>
      <c r="AO79" s="101">
        <f t="shared" si="55"/>
        <v>4.0652113180589664</v>
      </c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</row>
    <row r="80" spans="1:128" s="5" customFormat="1">
      <c r="A80" s="22" t="s">
        <v>21</v>
      </c>
      <c r="B80" s="33" t="s">
        <v>58</v>
      </c>
      <c r="C80" s="22" t="s">
        <v>26</v>
      </c>
      <c r="D80" s="26">
        <v>5</v>
      </c>
      <c r="E80" s="134">
        <v>446.77449999999999</v>
      </c>
      <c r="F80" s="82">
        <f t="shared" si="35"/>
        <v>447.40000000000003</v>
      </c>
      <c r="G80" s="129">
        <v>0.50060000000000004</v>
      </c>
      <c r="H80" s="129">
        <v>0.1249</v>
      </c>
      <c r="I80" s="128">
        <f t="shared" si="56"/>
        <v>0.62550000000000006</v>
      </c>
      <c r="J80" s="83">
        <f t="shared" si="57"/>
        <v>1399.2958416624458</v>
      </c>
      <c r="K80" s="135"/>
      <c r="L80" s="136">
        <v>447.3</v>
      </c>
      <c r="M80" s="137">
        <v>0.48509999999999998</v>
      </c>
      <c r="N80" s="137">
        <v>0.12559999999999999</v>
      </c>
      <c r="O80" s="137">
        <v>0.61070000000000002</v>
      </c>
      <c r="P80" s="138">
        <v>1366</v>
      </c>
      <c r="Q80" s="24">
        <f t="shared" si="58"/>
        <v>-3.0962844586496341</v>
      </c>
      <c r="R80" s="24">
        <f t="shared" si="59"/>
        <v>0.56044835868694332</v>
      </c>
      <c r="S80" s="24">
        <f t="shared" si="60"/>
        <v>-2.3661071143085586</v>
      </c>
      <c r="T80" s="24">
        <f t="shared" si="61"/>
        <v>-2.37947120766745</v>
      </c>
      <c r="U80" s="106"/>
      <c r="V80" s="101">
        <f t="shared" si="36"/>
        <v>-2.7397260273972575</v>
      </c>
      <c r="W80" s="101">
        <f t="shared" si="37"/>
        <v>-7.739726027397257</v>
      </c>
      <c r="X80" s="101">
        <f t="shared" si="38"/>
        <v>2.2602739726027425</v>
      </c>
      <c r="Y80" s="101">
        <f t="shared" si="39"/>
        <v>-8.9035581153773009</v>
      </c>
      <c r="Z80" s="101">
        <f t="shared" si="40"/>
        <v>3.4241060605827864</v>
      </c>
      <c r="AA80" s="101">
        <f t="shared" si="41"/>
        <v>0.95541401273835058</v>
      </c>
      <c r="AB80" s="101">
        <f t="shared" si="42"/>
        <v>-4.0445859872616499</v>
      </c>
      <c r="AC80" s="101">
        <f t="shared" si="43"/>
        <v>5.9554140127383501</v>
      </c>
      <c r="AD80" s="101">
        <f t="shared" si="44"/>
        <v>-7.5581728183602461</v>
      </c>
      <c r="AE80" s="101">
        <f t="shared" si="45"/>
        <v>9.4690008438369464</v>
      </c>
      <c r="AF80" s="101">
        <f t="shared" si="46"/>
        <v>-1.8622298225375338</v>
      </c>
      <c r="AG80" s="101">
        <f t="shared" si="47"/>
        <v>-6.8622298225375342</v>
      </c>
      <c r="AH80" s="101">
        <f t="shared" si="48"/>
        <v>3.1377701774624662</v>
      </c>
      <c r="AI80" s="101">
        <f t="shared" si="49"/>
        <v>-7.7130329460746179</v>
      </c>
      <c r="AJ80" s="101">
        <f t="shared" si="50"/>
        <v>3.9885733009995499</v>
      </c>
      <c r="AK80" s="101">
        <f t="shared" si="51"/>
        <v>-1.7903898116645731</v>
      </c>
      <c r="AL80" s="101">
        <f t="shared" si="52"/>
        <v>-6.7903898116645731</v>
      </c>
      <c r="AM80" s="101">
        <f t="shared" si="53"/>
        <v>3.2096101883354269</v>
      </c>
      <c r="AN80" s="101">
        <f t="shared" si="54"/>
        <v>-7.6459909413881126</v>
      </c>
      <c r="AO80" s="101">
        <f t="shared" si="55"/>
        <v>4.0652113180589664</v>
      </c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</row>
    <row r="81" spans="1:128" s="5" customFormat="1">
      <c r="A81" s="22" t="s">
        <v>21</v>
      </c>
      <c r="B81" s="33" t="s">
        <v>58</v>
      </c>
      <c r="C81" s="22" t="s">
        <v>26</v>
      </c>
      <c r="D81" s="26">
        <v>6</v>
      </c>
      <c r="E81" s="134">
        <v>447.09730000000002</v>
      </c>
      <c r="F81" s="82">
        <f t="shared" si="35"/>
        <v>448</v>
      </c>
      <c r="G81" s="129">
        <v>0.75229999999999997</v>
      </c>
      <c r="H81" s="129">
        <v>0.15040000000000001</v>
      </c>
      <c r="I81" s="128">
        <f t="shared" si="56"/>
        <v>0.90269999999999995</v>
      </c>
      <c r="J81" s="83">
        <f t="shared" si="57"/>
        <v>2017.4864231264455</v>
      </c>
      <c r="K81" s="135"/>
      <c r="L81" s="136">
        <v>447.9</v>
      </c>
      <c r="M81" s="137">
        <v>0.66559999999999997</v>
      </c>
      <c r="N81" s="137">
        <v>0.14180000000000001</v>
      </c>
      <c r="O81" s="137">
        <v>0.80740000000000001</v>
      </c>
      <c r="P81" s="138">
        <v>1805</v>
      </c>
      <c r="Q81" s="24">
        <f t="shared" si="58"/>
        <v>-11.524657716336568</v>
      </c>
      <c r="R81" s="24">
        <f t="shared" si="59"/>
        <v>-5.7180851063829756</v>
      </c>
      <c r="S81" s="24">
        <f t="shared" si="60"/>
        <v>-10.557217237177351</v>
      </c>
      <c r="T81" s="24">
        <f t="shared" si="61"/>
        <v>-10.532235592305048</v>
      </c>
      <c r="U81" s="106"/>
      <c r="V81" s="101">
        <f t="shared" si="36"/>
        <v>-2.7397260273972575</v>
      </c>
      <c r="W81" s="101">
        <f t="shared" si="37"/>
        <v>-7.739726027397257</v>
      </c>
      <c r="X81" s="101">
        <f t="shared" si="38"/>
        <v>2.2602739726027425</v>
      </c>
      <c r="Y81" s="101">
        <f t="shared" si="39"/>
        <v>-8.9035581153773009</v>
      </c>
      <c r="Z81" s="101">
        <f t="shared" si="40"/>
        <v>3.4241060605827864</v>
      </c>
      <c r="AA81" s="101">
        <f t="shared" si="41"/>
        <v>0.95541401273835058</v>
      </c>
      <c r="AB81" s="101">
        <f t="shared" si="42"/>
        <v>-4.0445859872616499</v>
      </c>
      <c r="AC81" s="101">
        <f t="shared" si="43"/>
        <v>5.9554140127383501</v>
      </c>
      <c r="AD81" s="101">
        <f t="shared" si="44"/>
        <v>-7.5581728183602461</v>
      </c>
      <c r="AE81" s="101">
        <f t="shared" si="45"/>
        <v>9.4690008438369464</v>
      </c>
      <c r="AF81" s="101">
        <f t="shared" si="46"/>
        <v>-1.8622298225375338</v>
      </c>
      <c r="AG81" s="101">
        <f t="shared" si="47"/>
        <v>-6.8622298225375342</v>
      </c>
      <c r="AH81" s="101">
        <f t="shared" si="48"/>
        <v>3.1377701774624662</v>
      </c>
      <c r="AI81" s="101">
        <f t="shared" si="49"/>
        <v>-7.7130329460746179</v>
      </c>
      <c r="AJ81" s="101">
        <f t="shared" si="50"/>
        <v>3.9885733009995499</v>
      </c>
      <c r="AK81" s="101">
        <f t="shared" si="51"/>
        <v>-1.7903898116645731</v>
      </c>
      <c r="AL81" s="101">
        <f t="shared" si="52"/>
        <v>-6.7903898116645731</v>
      </c>
      <c r="AM81" s="101">
        <f t="shared" si="53"/>
        <v>3.2096101883354269</v>
      </c>
      <c r="AN81" s="101">
        <f t="shared" si="54"/>
        <v>-7.6459909413881126</v>
      </c>
      <c r="AO81" s="101">
        <f t="shared" si="55"/>
        <v>4.0652113180589664</v>
      </c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</row>
    <row r="82" spans="1:128" s="5" customFormat="1">
      <c r="A82" s="22" t="s">
        <v>21</v>
      </c>
      <c r="B82" s="33" t="s">
        <v>58</v>
      </c>
      <c r="C82" s="22" t="s">
        <v>26</v>
      </c>
      <c r="D82" s="26">
        <v>7</v>
      </c>
      <c r="E82" s="134">
        <v>447.07940000000008</v>
      </c>
      <c r="F82" s="82">
        <f t="shared" si="35"/>
        <v>449.00000000000006</v>
      </c>
      <c r="G82" s="129">
        <v>1.5197000000000001</v>
      </c>
      <c r="H82" s="129">
        <v>0.40089999999999998</v>
      </c>
      <c r="I82" s="128">
        <f t="shared" si="56"/>
        <v>1.9206000000000001</v>
      </c>
      <c r="J82" s="83">
        <f t="shared" si="57"/>
        <v>4288.928215536228</v>
      </c>
      <c r="K82" s="135"/>
      <c r="L82" s="136">
        <v>449</v>
      </c>
      <c r="M82" s="137">
        <v>1.4985999999999999</v>
      </c>
      <c r="N82" s="137">
        <v>0.40960000000000002</v>
      </c>
      <c r="O82" s="137">
        <v>1.9081999999999999</v>
      </c>
      <c r="P82" s="138">
        <v>4261</v>
      </c>
      <c r="Q82" s="24">
        <f t="shared" si="58"/>
        <v>-1.3884319273540908</v>
      </c>
      <c r="R82" s="24">
        <f t="shared" si="59"/>
        <v>2.1701172362185184</v>
      </c>
      <c r="S82" s="24">
        <f t="shared" si="60"/>
        <v>-0.6456315734666348</v>
      </c>
      <c r="T82" s="24">
        <f t="shared" si="61"/>
        <v>-0.65117003905686088</v>
      </c>
      <c r="U82" s="106"/>
      <c r="V82" s="101">
        <f t="shared" ref="V82:V113" si="62">$Q$180</f>
        <v>-2.7397260273972575</v>
      </c>
      <c r="W82" s="101">
        <f t="shared" ref="W82:W113" si="63">$Q$180-5</f>
        <v>-7.739726027397257</v>
      </c>
      <c r="X82" s="101">
        <f t="shared" ref="X82:X113" si="64">$Q$180+5</f>
        <v>2.2602739726027425</v>
      </c>
      <c r="Y82" s="101">
        <f t="shared" ref="Y82:Y113" si="65">($Q$180-(3*$Q$183))</f>
        <v>-8.9035581153773009</v>
      </c>
      <c r="Z82" s="101">
        <f t="shared" ref="Z82:Z113" si="66">($Q$180+(3*$Q$183))</f>
        <v>3.4241060605827864</v>
      </c>
      <c r="AA82" s="101">
        <f t="shared" ref="AA82:AA113" si="67">$R$180</f>
        <v>0.95541401273835058</v>
      </c>
      <c r="AB82" s="101">
        <f t="shared" ref="AB82:AB113" si="68">$R$180-5</f>
        <v>-4.0445859872616499</v>
      </c>
      <c r="AC82" s="101">
        <f t="shared" ref="AC82:AC113" si="69">$R$180+5</f>
        <v>5.9554140127383501</v>
      </c>
      <c r="AD82" s="101">
        <f t="shared" ref="AD82:AD113" si="70">($R$180-(3*$R$183))</f>
        <v>-7.5581728183602461</v>
      </c>
      <c r="AE82" s="101">
        <f t="shared" ref="AE82:AE113" si="71">($R$180+(3*$R$183))</f>
        <v>9.4690008438369464</v>
      </c>
      <c r="AF82" s="101">
        <f t="shared" ref="AF82:AF113" si="72">$S$180</f>
        <v>-1.8622298225375338</v>
      </c>
      <c r="AG82" s="101">
        <f t="shared" ref="AG82:AG113" si="73">$S$180-5</f>
        <v>-6.8622298225375342</v>
      </c>
      <c r="AH82" s="101">
        <f t="shared" ref="AH82:AH113" si="74">$S$180+5</f>
        <v>3.1377701774624662</v>
      </c>
      <c r="AI82" s="101">
        <f t="shared" ref="AI82:AI113" si="75">($S$180-(3*$S$183))</f>
        <v>-7.7130329460746179</v>
      </c>
      <c r="AJ82" s="101">
        <f t="shared" ref="AJ82:AJ113" si="76">($S$180+(3*$S$183))</f>
        <v>3.9885733009995499</v>
      </c>
      <c r="AK82" s="101">
        <f t="shared" ref="AK82:AK113" si="77">$T$180</f>
        <v>-1.7903898116645731</v>
      </c>
      <c r="AL82" s="101">
        <f t="shared" ref="AL82:AL113" si="78">$T$180-5</f>
        <v>-6.7903898116645731</v>
      </c>
      <c r="AM82" s="101">
        <f t="shared" ref="AM82:AM113" si="79">$T$180+5</f>
        <v>3.2096101883354269</v>
      </c>
      <c r="AN82" s="101">
        <f t="shared" ref="AN82:AN113" si="80">($T$180-(3*$T$183))</f>
        <v>-7.6459909413881126</v>
      </c>
      <c r="AO82" s="101">
        <f t="shared" ref="AO82:AO113" si="81">($T$180+(3*$T$183))</f>
        <v>4.0652113180589664</v>
      </c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</row>
    <row r="83" spans="1:128" s="5" customFormat="1">
      <c r="A83" s="22" t="s">
        <v>21</v>
      </c>
      <c r="B83" s="33" t="s">
        <v>58</v>
      </c>
      <c r="C83" s="22" t="s">
        <v>26</v>
      </c>
      <c r="D83" s="26">
        <v>8</v>
      </c>
      <c r="E83" s="134">
        <v>446.67999999999995</v>
      </c>
      <c r="F83" s="82">
        <f t="shared" si="35"/>
        <v>449.2</v>
      </c>
      <c r="G83" s="129">
        <v>2.0205000000000002</v>
      </c>
      <c r="H83" s="129">
        <v>0.4995</v>
      </c>
      <c r="I83" s="128">
        <f t="shared" si="56"/>
        <v>2.52</v>
      </c>
      <c r="J83" s="83">
        <f t="shared" si="57"/>
        <v>5629.637138625676</v>
      </c>
      <c r="K83" s="135"/>
      <c r="L83" s="136">
        <v>449.2</v>
      </c>
      <c r="M83" s="137">
        <v>2.0021</v>
      </c>
      <c r="N83" s="137">
        <v>0.51459999999999995</v>
      </c>
      <c r="O83" s="137">
        <v>2.5167000000000002</v>
      </c>
      <c r="P83" s="138">
        <v>5622</v>
      </c>
      <c r="Q83" s="24">
        <f t="shared" si="58"/>
        <v>-0.91066567681267963</v>
      </c>
      <c r="R83" s="24">
        <f t="shared" si="59"/>
        <v>3.0230230230230122</v>
      </c>
      <c r="S83" s="24">
        <f t="shared" si="60"/>
        <v>-0.13095238095237532</v>
      </c>
      <c r="T83" s="24">
        <f t="shared" si="61"/>
        <v>-0.13565951832448683</v>
      </c>
      <c r="U83" s="106"/>
      <c r="V83" s="101">
        <f t="shared" si="62"/>
        <v>-2.7397260273972575</v>
      </c>
      <c r="W83" s="101">
        <f t="shared" si="63"/>
        <v>-7.739726027397257</v>
      </c>
      <c r="X83" s="101">
        <f t="shared" si="64"/>
        <v>2.2602739726027425</v>
      </c>
      <c r="Y83" s="101">
        <f t="shared" si="65"/>
        <v>-8.9035581153773009</v>
      </c>
      <c r="Z83" s="101">
        <f t="shared" si="66"/>
        <v>3.4241060605827864</v>
      </c>
      <c r="AA83" s="101">
        <f t="shared" si="67"/>
        <v>0.95541401273835058</v>
      </c>
      <c r="AB83" s="101">
        <f t="shared" si="68"/>
        <v>-4.0445859872616499</v>
      </c>
      <c r="AC83" s="101">
        <f t="shared" si="69"/>
        <v>5.9554140127383501</v>
      </c>
      <c r="AD83" s="101">
        <f t="shared" si="70"/>
        <v>-7.5581728183602461</v>
      </c>
      <c r="AE83" s="101">
        <f t="shared" si="71"/>
        <v>9.4690008438369464</v>
      </c>
      <c r="AF83" s="101">
        <f t="shared" si="72"/>
        <v>-1.8622298225375338</v>
      </c>
      <c r="AG83" s="101">
        <f t="shared" si="73"/>
        <v>-6.8622298225375342</v>
      </c>
      <c r="AH83" s="101">
        <f t="shared" si="74"/>
        <v>3.1377701774624662</v>
      </c>
      <c r="AI83" s="101">
        <f t="shared" si="75"/>
        <v>-7.7130329460746179</v>
      </c>
      <c r="AJ83" s="101">
        <f t="shared" si="76"/>
        <v>3.9885733009995499</v>
      </c>
      <c r="AK83" s="101">
        <f t="shared" si="77"/>
        <v>-1.7903898116645731</v>
      </c>
      <c r="AL83" s="101">
        <f t="shared" si="78"/>
        <v>-6.7903898116645731</v>
      </c>
      <c r="AM83" s="101">
        <f t="shared" si="79"/>
        <v>3.2096101883354269</v>
      </c>
      <c r="AN83" s="101">
        <f t="shared" si="80"/>
        <v>-7.6459909413881126</v>
      </c>
      <c r="AO83" s="101">
        <f t="shared" si="81"/>
        <v>4.0652113180589664</v>
      </c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</row>
    <row r="84" spans="1:128" s="5" customFormat="1">
      <c r="A84" s="22" t="s">
        <v>21</v>
      </c>
      <c r="B84" s="33" t="s">
        <v>58</v>
      </c>
      <c r="C84" s="22" t="s">
        <v>26</v>
      </c>
      <c r="D84" s="26">
        <v>9</v>
      </c>
      <c r="E84" s="134">
        <v>447.12079999999997</v>
      </c>
      <c r="F84" s="82">
        <f t="shared" si="35"/>
        <v>450.4</v>
      </c>
      <c r="G84" s="129">
        <v>2.5190999999999999</v>
      </c>
      <c r="H84" s="129">
        <v>0.7601</v>
      </c>
      <c r="I84" s="128">
        <f t="shared" si="56"/>
        <v>3.2791999999999999</v>
      </c>
      <c r="J84" s="83">
        <f t="shared" si="57"/>
        <v>7313.7937152336981</v>
      </c>
      <c r="K84" s="135"/>
      <c r="L84" s="136">
        <v>450.4</v>
      </c>
      <c r="M84" s="137">
        <v>2.4975999999999998</v>
      </c>
      <c r="N84" s="137">
        <v>0.76439999999999997</v>
      </c>
      <c r="O84" s="137">
        <v>3.262</v>
      </c>
      <c r="P84" s="138">
        <v>7275</v>
      </c>
      <c r="Q84" s="24">
        <f t="shared" si="58"/>
        <v>-0.85347941725219623</v>
      </c>
      <c r="R84" s="24">
        <f t="shared" si="59"/>
        <v>0.56571503749506258</v>
      </c>
      <c r="S84" s="24">
        <f t="shared" si="60"/>
        <v>-0.5245181751646707</v>
      </c>
      <c r="T84" s="24">
        <f t="shared" si="61"/>
        <v>-0.53041850432417503</v>
      </c>
      <c r="U84" s="106"/>
      <c r="V84" s="101">
        <f t="shared" si="62"/>
        <v>-2.7397260273972575</v>
      </c>
      <c r="W84" s="101">
        <f t="shared" si="63"/>
        <v>-7.739726027397257</v>
      </c>
      <c r="X84" s="101">
        <f t="shared" si="64"/>
        <v>2.2602739726027425</v>
      </c>
      <c r="Y84" s="101">
        <f t="shared" si="65"/>
        <v>-8.9035581153773009</v>
      </c>
      <c r="Z84" s="101">
        <f t="shared" si="66"/>
        <v>3.4241060605827864</v>
      </c>
      <c r="AA84" s="101">
        <f t="shared" si="67"/>
        <v>0.95541401273835058</v>
      </c>
      <c r="AB84" s="101">
        <f t="shared" si="68"/>
        <v>-4.0445859872616499</v>
      </c>
      <c r="AC84" s="101">
        <f t="shared" si="69"/>
        <v>5.9554140127383501</v>
      </c>
      <c r="AD84" s="101">
        <f t="shared" si="70"/>
        <v>-7.5581728183602461</v>
      </c>
      <c r="AE84" s="101">
        <f t="shared" si="71"/>
        <v>9.4690008438369464</v>
      </c>
      <c r="AF84" s="101">
        <f t="shared" si="72"/>
        <v>-1.8622298225375338</v>
      </c>
      <c r="AG84" s="101">
        <f t="shared" si="73"/>
        <v>-6.8622298225375342</v>
      </c>
      <c r="AH84" s="101">
        <f t="shared" si="74"/>
        <v>3.1377701774624662</v>
      </c>
      <c r="AI84" s="101">
        <f t="shared" si="75"/>
        <v>-7.7130329460746179</v>
      </c>
      <c r="AJ84" s="101">
        <f t="shared" si="76"/>
        <v>3.9885733009995499</v>
      </c>
      <c r="AK84" s="101">
        <f t="shared" si="77"/>
        <v>-1.7903898116645731</v>
      </c>
      <c r="AL84" s="101">
        <f t="shared" si="78"/>
        <v>-6.7903898116645731</v>
      </c>
      <c r="AM84" s="101">
        <f t="shared" si="79"/>
        <v>3.2096101883354269</v>
      </c>
      <c r="AN84" s="101">
        <f t="shared" si="80"/>
        <v>-7.6459909413881126</v>
      </c>
      <c r="AO84" s="101">
        <f t="shared" si="81"/>
        <v>4.0652113180589664</v>
      </c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</row>
    <row r="85" spans="1:128" s="5" customFormat="1">
      <c r="A85" s="114" t="s">
        <v>116</v>
      </c>
      <c r="B85" s="118" t="s">
        <v>117</v>
      </c>
      <c r="C85" s="114" t="s">
        <v>136</v>
      </c>
      <c r="D85" s="26">
        <v>1</v>
      </c>
      <c r="E85" s="134">
        <v>447.35809999999998</v>
      </c>
      <c r="F85" s="82">
        <f t="shared" si="35"/>
        <v>447.4</v>
      </c>
      <c r="G85" s="129">
        <v>3.0700000000000002E-2</v>
      </c>
      <c r="H85" s="129">
        <v>1.12E-2</v>
      </c>
      <c r="I85" s="128">
        <f t="shared" si="56"/>
        <v>4.19E-2</v>
      </c>
      <c r="J85" s="83">
        <f t="shared" si="57"/>
        <v>93.657673994377745</v>
      </c>
      <c r="K85" s="135"/>
      <c r="L85" s="136">
        <v>447.3</v>
      </c>
      <c r="M85" s="137"/>
      <c r="N85" s="137"/>
      <c r="O85" s="137">
        <v>3.9300000000000002E-2</v>
      </c>
      <c r="P85" s="138">
        <v>88</v>
      </c>
      <c r="Q85" s="24"/>
      <c r="R85" s="24"/>
      <c r="S85" s="24">
        <f t="shared" si="60"/>
        <v>-6.2052505966587068</v>
      </c>
      <c r="T85" s="24">
        <f t="shared" si="61"/>
        <v>-6.0408013065938144</v>
      </c>
      <c r="U85" s="106"/>
      <c r="V85" s="101">
        <f t="shared" si="62"/>
        <v>-2.7397260273972575</v>
      </c>
      <c r="W85" s="101">
        <f t="shared" si="63"/>
        <v>-7.739726027397257</v>
      </c>
      <c r="X85" s="101">
        <f t="shared" si="64"/>
        <v>2.2602739726027425</v>
      </c>
      <c r="Y85" s="101">
        <f t="shared" si="65"/>
        <v>-8.9035581153773009</v>
      </c>
      <c r="Z85" s="101">
        <f t="shared" si="66"/>
        <v>3.4241060605827864</v>
      </c>
      <c r="AA85" s="101">
        <f t="shared" si="67"/>
        <v>0.95541401273835058</v>
      </c>
      <c r="AB85" s="101">
        <f t="shared" si="68"/>
        <v>-4.0445859872616499</v>
      </c>
      <c r="AC85" s="101">
        <f t="shared" si="69"/>
        <v>5.9554140127383501</v>
      </c>
      <c r="AD85" s="101">
        <f t="shared" si="70"/>
        <v>-7.5581728183602461</v>
      </c>
      <c r="AE85" s="101">
        <f t="shared" si="71"/>
        <v>9.4690008438369464</v>
      </c>
      <c r="AF85" s="101">
        <f t="shared" si="72"/>
        <v>-1.8622298225375338</v>
      </c>
      <c r="AG85" s="101">
        <f t="shared" si="73"/>
        <v>-6.8622298225375342</v>
      </c>
      <c r="AH85" s="101">
        <f t="shared" si="74"/>
        <v>3.1377701774624662</v>
      </c>
      <c r="AI85" s="101">
        <f t="shared" si="75"/>
        <v>-7.7130329460746179</v>
      </c>
      <c r="AJ85" s="101">
        <f t="shared" si="76"/>
        <v>3.9885733009995499</v>
      </c>
      <c r="AK85" s="101">
        <f t="shared" si="77"/>
        <v>-1.7903898116645731</v>
      </c>
      <c r="AL85" s="101">
        <f t="shared" si="78"/>
        <v>-6.7903898116645731</v>
      </c>
      <c r="AM85" s="101">
        <f t="shared" si="79"/>
        <v>3.2096101883354269</v>
      </c>
      <c r="AN85" s="101">
        <f t="shared" si="80"/>
        <v>-7.6459909413881126</v>
      </c>
      <c r="AO85" s="101">
        <f t="shared" si="81"/>
        <v>4.0652113180589664</v>
      </c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</row>
    <row r="86" spans="1:128" s="5" customFormat="1">
      <c r="A86" s="114" t="s">
        <v>116</v>
      </c>
      <c r="B86" s="118" t="s">
        <v>117</v>
      </c>
      <c r="C86" s="114" t="s">
        <v>136</v>
      </c>
      <c r="D86" s="26">
        <v>2</v>
      </c>
      <c r="E86" s="134">
        <v>447.33060000000006</v>
      </c>
      <c r="F86" s="82">
        <f t="shared" si="35"/>
        <v>447.40000000000009</v>
      </c>
      <c r="G86" s="129">
        <v>5.2900000000000003E-2</v>
      </c>
      <c r="H86" s="129">
        <v>1.6500000000000001E-2</v>
      </c>
      <c r="I86" s="128">
        <f t="shared" si="56"/>
        <v>6.9400000000000003E-2</v>
      </c>
      <c r="J86" s="83">
        <f t="shared" si="57"/>
        <v>155.13344514223482</v>
      </c>
      <c r="K86" s="135"/>
      <c r="L86" s="136">
        <v>447.2</v>
      </c>
      <c r="M86" s="137"/>
      <c r="N86" s="137"/>
      <c r="O86" s="137">
        <v>6.7400000000000002E-2</v>
      </c>
      <c r="P86" s="138">
        <v>151</v>
      </c>
      <c r="Q86" s="24"/>
      <c r="R86" s="24"/>
      <c r="S86" s="24">
        <f t="shared" si="60"/>
        <v>-2.8818443804034604</v>
      </c>
      <c r="T86" s="24">
        <f t="shared" si="61"/>
        <v>-2.6644448838514809</v>
      </c>
      <c r="U86" s="106"/>
      <c r="V86" s="101">
        <f t="shared" si="62"/>
        <v>-2.7397260273972575</v>
      </c>
      <c r="W86" s="101">
        <f t="shared" si="63"/>
        <v>-7.739726027397257</v>
      </c>
      <c r="X86" s="101">
        <f t="shared" si="64"/>
        <v>2.2602739726027425</v>
      </c>
      <c r="Y86" s="101">
        <f t="shared" si="65"/>
        <v>-8.9035581153773009</v>
      </c>
      <c r="Z86" s="101">
        <f t="shared" si="66"/>
        <v>3.4241060605827864</v>
      </c>
      <c r="AA86" s="101">
        <f t="shared" si="67"/>
        <v>0.95541401273835058</v>
      </c>
      <c r="AB86" s="101">
        <f t="shared" si="68"/>
        <v>-4.0445859872616499</v>
      </c>
      <c r="AC86" s="101">
        <f t="shared" si="69"/>
        <v>5.9554140127383501</v>
      </c>
      <c r="AD86" s="101">
        <f t="shared" si="70"/>
        <v>-7.5581728183602461</v>
      </c>
      <c r="AE86" s="101">
        <f t="shared" si="71"/>
        <v>9.4690008438369464</v>
      </c>
      <c r="AF86" s="101">
        <f t="shared" si="72"/>
        <v>-1.8622298225375338</v>
      </c>
      <c r="AG86" s="101">
        <f t="shared" si="73"/>
        <v>-6.8622298225375342</v>
      </c>
      <c r="AH86" s="101">
        <f t="shared" si="74"/>
        <v>3.1377701774624662</v>
      </c>
      <c r="AI86" s="101">
        <f t="shared" si="75"/>
        <v>-7.7130329460746179</v>
      </c>
      <c r="AJ86" s="101">
        <f t="shared" si="76"/>
        <v>3.9885733009995499</v>
      </c>
      <c r="AK86" s="101">
        <f t="shared" si="77"/>
        <v>-1.7903898116645731</v>
      </c>
      <c r="AL86" s="101">
        <f t="shared" si="78"/>
        <v>-6.7903898116645731</v>
      </c>
      <c r="AM86" s="101">
        <f t="shared" si="79"/>
        <v>3.2096101883354269</v>
      </c>
      <c r="AN86" s="101">
        <f t="shared" si="80"/>
        <v>-7.6459909413881126</v>
      </c>
      <c r="AO86" s="101">
        <f t="shared" si="81"/>
        <v>4.0652113180589664</v>
      </c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</row>
    <row r="87" spans="1:128" s="5" customFormat="1">
      <c r="A87" s="114" t="s">
        <v>116</v>
      </c>
      <c r="B87" s="118" t="s">
        <v>117</v>
      </c>
      <c r="C87" s="114" t="s">
        <v>151</v>
      </c>
      <c r="D87" s="26">
        <v>3</v>
      </c>
      <c r="E87" s="134">
        <v>446.96859999999998</v>
      </c>
      <c r="F87" s="82">
        <f t="shared" si="35"/>
        <v>447.09999999999997</v>
      </c>
      <c r="G87" s="129">
        <v>0.1017</v>
      </c>
      <c r="H87" s="129">
        <v>2.9700000000000001E-2</v>
      </c>
      <c r="I87" s="128">
        <f t="shared" si="56"/>
        <v>0.13139999999999999</v>
      </c>
      <c r="J87" s="83">
        <f t="shared" si="57"/>
        <v>293.94777180676732</v>
      </c>
      <c r="K87" s="135"/>
      <c r="L87" s="136">
        <v>447</v>
      </c>
      <c r="M87" s="137"/>
      <c r="N87" s="137"/>
      <c r="O87" s="137">
        <v>0.128</v>
      </c>
      <c r="P87" s="138">
        <v>286</v>
      </c>
      <c r="Q87" s="24"/>
      <c r="R87" s="24"/>
      <c r="S87" s="24">
        <f t="shared" si="60"/>
        <v>-2.5875190258751801</v>
      </c>
      <c r="T87" s="24">
        <f t="shared" si="61"/>
        <v>-2.7038040662515903</v>
      </c>
      <c r="U87" s="106"/>
      <c r="V87" s="101">
        <f t="shared" si="62"/>
        <v>-2.7397260273972575</v>
      </c>
      <c r="W87" s="101">
        <f t="shared" si="63"/>
        <v>-7.739726027397257</v>
      </c>
      <c r="X87" s="101">
        <f t="shared" si="64"/>
        <v>2.2602739726027425</v>
      </c>
      <c r="Y87" s="101">
        <f t="shared" si="65"/>
        <v>-8.9035581153773009</v>
      </c>
      <c r="Z87" s="101">
        <f t="shared" si="66"/>
        <v>3.4241060605827864</v>
      </c>
      <c r="AA87" s="101">
        <f t="shared" si="67"/>
        <v>0.95541401273835058</v>
      </c>
      <c r="AB87" s="101">
        <f t="shared" si="68"/>
        <v>-4.0445859872616499</v>
      </c>
      <c r="AC87" s="101">
        <f t="shared" si="69"/>
        <v>5.9554140127383501</v>
      </c>
      <c r="AD87" s="101">
        <f t="shared" si="70"/>
        <v>-7.5581728183602461</v>
      </c>
      <c r="AE87" s="101">
        <f t="shared" si="71"/>
        <v>9.4690008438369464</v>
      </c>
      <c r="AF87" s="101">
        <f t="shared" si="72"/>
        <v>-1.8622298225375338</v>
      </c>
      <c r="AG87" s="101">
        <f t="shared" si="73"/>
        <v>-6.8622298225375342</v>
      </c>
      <c r="AH87" s="101">
        <f t="shared" si="74"/>
        <v>3.1377701774624662</v>
      </c>
      <c r="AI87" s="101">
        <f t="shared" si="75"/>
        <v>-7.7130329460746179</v>
      </c>
      <c r="AJ87" s="101">
        <f t="shared" si="76"/>
        <v>3.9885733009995499</v>
      </c>
      <c r="AK87" s="101">
        <f t="shared" si="77"/>
        <v>-1.7903898116645731</v>
      </c>
      <c r="AL87" s="101">
        <f t="shared" si="78"/>
        <v>-6.7903898116645731</v>
      </c>
      <c r="AM87" s="101">
        <f t="shared" si="79"/>
        <v>3.2096101883354269</v>
      </c>
      <c r="AN87" s="101">
        <f t="shared" si="80"/>
        <v>-7.6459909413881126</v>
      </c>
      <c r="AO87" s="101">
        <f t="shared" si="81"/>
        <v>4.0652113180589664</v>
      </c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</row>
    <row r="88" spans="1:128" s="5" customFormat="1">
      <c r="A88" s="114" t="s">
        <v>116</v>
      </c>
      <c r="B88" s="118" t="s">
        <v>117</v>
      </c>
      <c r="C88" s="114" t="s">
        <v>136</v>
      </c>
      <c r="D88" s="26">
        <v>4</v>
      </c>
      <c r="E88" s="134">
        <v>447.59289999999999</v>
      </c>
      <c r="F88" s="82">
        <f t="shared" si="35"/>
        <v>447.9</v>
      </c>
      <c r="G88" s="129">
        <v>0.25230000000000002</v>
      </c>
      <c r="H88" s="129">
        <v>5.4800000000000001E-2</v>
      </c>
      <c r="I88" s="128">
        <f t="shared" si="56"/>
        <v>0.30710000000000004</v>
      </c>
      <c r="J88" s="83">
        <f t="shared" si="57"/>
        <v>685.93694348309987</v>
      </c>
      <c r="K88" s="135"/>
      <c r="L88" s="136">
        <v>447.8</v>
      </c>
      <c r="M88" s="137"/>
      <c r="N88" s="137"/>
      <c r="O88" s="137">
        <v>0.29899999999999999</v>
      </c>
      <c r="P88" s="138">
        <v>668</v>
      </c>
      <c r="Q88" s="24"/>
      <c r="R88" s="24"/>
      <c r="S88" s="24">
        <f t="shared" si="60"/>
        <v>-2.6375773363725337</v>
      </c>
      <c r="T88" s="24">
        <f t="shared" si="61"/>
        <v>-2.6149551578339501</v>
      </c>
      <c r="U88" s="106"/>
      <c r="V88" s="101">
        <f t="shared" si="62"/>
        <v>-2.7397260273972575</v>
      </c>
      <c r="W88" s="101">
        <f t="shared" si="63"/>
        <v>-7.739726027397257</v>
      </c>
      <c r="X88" s="101">
        <f t="shared" si="64"/>
        <v>2.2602739726027425</v>
      </c>
      <c r="Y88" s="101">
        <f t="shared" si="65"/>
        <v>-8.9035581153773009</v>
      </c>
      <c r="Z88" s="101">
        <f t="shared" si="66"/>
        <v>3.4241060605827864</v>
      </c>
      <c r="AA88" s="101">
        <f t="shared" si="67"/>
        <v>0.95541401273835058</v>
      </c>
      <c r="AB88" s="101">
        <f t="shared" si="68"/>
        <v>-4.0445859872616499</v>
      </c>
      <c r="AC88" s="101">
        <f t="shared" si="69"/>
        <v>5.9554140127383501</v>
      </c>
      <c r="AD88" s="101">
        <f t="shared" si="70"/>
        <v>-7.5581728183602461</v>
      </c>
      <c r="AE88" s="101">
        <f t="shared" si="71"/>
        <v>9.4690008438369464</v>
      </c>
      <c r="AF88" s="101">
        <f t="shared" si="72"/>
        <v>-1.8622298225375338</v>
      </c>
      <c r="AG88" s="101">
        <f t="shared" si="73"/>
        <v>-6.8622298225375342</v>
      </c>
      <c r="AH88" s="101">
        <f t="shared" si="74"/>
        <v>3.1377701774624662</v>
      </c>
      <c r="AI88" s="101">
        <f t="shared" si="75"/>
        <v>-7.7130329460746179</v>
      </c>
      <c r="AJ88" s="101">
        <f t="shared" si="76"/>
        <v>3.9885733009995499</v>
      </c>
      <c r="AK88" s="101">
        <f t="shared" si="77"/>
        <v>-1.7903898116645731</v>
      </c>
      <c r="AL88" s="101">
        <f t="shared" si="78"/>
        <v>-6.7903898116645731</v>
      </c>
      <c r="AM88" s="101">
        <f t="shared" si="79"/>
        <v>3.2096101883354269</v>
      </c>
      <c r="AN88" s="101">
        <f t="shared" si="80"/>
        <v>-7.6459909413881126</v>
      </c>
      <c r="AO88" s="101">
        <f t="shared" si="81"/>
        <v>4.0652113180589664</v>
      </c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</row>
    <row r="89" spans="1:128" s="5" customFormat="1">
      <c r="A89" s="114" t="s">
        <v>116</v>
      </c>
      <c r="B89" s="118" t="s">
        <v>117</v>
      </c>
      <c r="C89" s="114" t="s">
        <v>136</v>
      </c>
      <c r="D89" s="26">
        <v>5</v>
      </c>
      <c r="E89" s="134">
        <v>447.2722</v>
      </c>
      <c r="F89" s="82">
        <f t="shared" si="35"/>
        <v>447.90000000000003</v>
      </c>
      <c r="G89" s="129">
        <v>0.50080000000000002</v>
      </c>
      <c r="H89" s="129">
        <v>0.127</v>
      </c>
      <c r="I89" s="128">
        <f t="shared" si="56"/>
        <v>0.62780000000000002</v>
      </c>
      <c r="J89" s="83">
        <f t="shared" si="57"/>
        <v>1402.8764523643797</v>
      </c>
      <c r="K89" s="135"/>
      <c r="L89" s="136">
        <v>447.8</v>
      </c>
      <c r="M89" s="137"/>
      <c r="N89" s="137"/>
      <c r="O89" s="137">
        <v>0.61480000000000001</v>
      </c>
      <c r="P89" s="138">
        <v>1373</v>
      </c>
      <c r="Q89" s="24"/>
      <c r="R89" s="24"/>
      <c r="S89" s="24">
        <f t="shared" si="60"/>
        <v>-2.070723160242117</v>
      </c>
      <c r="T89" s="24">
        <f t="shared" si="61"/>
        <v>-2.1296567002765303</v>
      </c>
      <c r="U89" s="106"/>
      <c r="V89" s="101">
        <f t="shared" si="62"/>
        <v>-2.7397260273972575</v>
      </c>
      <c r="W89" s="101">
        <f t="shared" si="63"/>
        <v>-7.739726027397257</v>
      </c>
      <c r="X89" s="101">
        <f t="shared" si="64"/>
        <v>2.2602739726027425</v>
      </c>
      <c r="Y89" s="101">
        <f t="shared" si="65"/>
        <v>-8.9035581153773009</v>
      </c>
      <c r="Z89" s="101">
        <f t="shared" si="66"/>
        <v>3.4241060605827864</v>
      </c>
      <c r="AA89" s="101">
        <f t="shared" si="67"/>
        <v>0.95541401273835058</v>
      </c>
      <c r="AB89" s="101">
        <f t="shared" si="68"/>
        <v>-4.0445859872616499</v>
      </c>
      <c r="AC89" s="101">
        <f t="shared" si="69"/>
        <v>5.9554140127383501</v>
      </c>
      <c r="AD89" s="101">
        <f t="shared" si="70"/>
        <v>-7.5581728183602461</v>
      </c>
      <c r="AE89" s="101">
        <f t="shared" si="71"/>
        <v>9.4690008438369464</v>
      </c>
      <c r="AF89" s="101">
        <f t="shared" si="72"/>
        <v>-1.8622298225375338</v>
      </c>
      <c r="AG89" s="101">
        <f t="shared" si="73"/>
        <v>-6.8622298225375342</v>
      </c>
      <c r="AH89" s="101">
        <f t="shared" si="74"/>
        <v>3.1377701774624662</v>
      </c>
      <c r="AI89" s="101">
        <f t="shared" si="75"/>
        <v>-7.7130329460746179</v>
      </c>
      <c r="AJ89" s="101">
        <f t="shared" si="76"/>
        <v>3.9885733009995499</v>
      </c>
      <c r="AK89" s="101">
        <f t="shared" si="77"/>
        <v>-1.7903898116645731</v>
      </c>
      <c r="AL89" s="101">
        <f t="shared" si="78"/>
        <v>-6.7903898116645731</v>
      </c>
      <c r="AM89" s="101">
        <f t="shared" si="79"/>
        <v>3.2096101883354269</v>
      </c>
      <c r="AN89" s="101">
        <f t="shared" si="80"/>
        <v>-7.6459909413881126</v>
      </c>
      <c r="AO89" s="101">
        <f t="shared" si="81"/>
        <v>4.0652113180589664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</row>
    <row r="90" spans="1:128" s="5" customFormat="1">
      <c r="A90" s="114" t="s">
        <v>116</v>
      </c>
      <c r="B90" s="118" t="s">
        <v>117</v>
      </c>
      <c r="C90" s="114" t="s">
        <v>151</v>
      </c>
      <c r="D90" s="26">
        <v>6</v>
      </c>
      <c r="E90" s="134">
        <v>447.59440000000001</v>
      </c>
      <c r="F90" s="82">
        <f t="shared" si="35"/>
        <v>448.5</v>
      </c>
      <c r="G90" s="129">
        <v>0.75190000000000001</v>
      </c>
      <c r="H90" s="129">
        <v>0.1537</v>
      </c>
      <c r="I90" s="128">
        <f t="shared" si="56"/>
        <v>0.90559999999999996</v>
      </c>
      <c r="J90" s="83">
        <f t="shared" si="57"/>
        <v>2021.7167126347549</v>
      </c>
      <c r="K90" s="135"/>
      <c r="L90" s="136">
        <v>448.5</v>
      </c>
      <c r="M90" s="137"/>
      <c r="N90" s="137"/>
      <c r="O90" s="137">
        <v>0.87809999999999999</v>
      </c>
      <c r="P90" s="138">
        <v>1958</v>
      </c>
      <c r="Q90" s="24"/>
      <c r="R90" s="24"/>
      <c r="S90" s="24">
        <f t="shared" si="60"/>
        <v>-3.0366607773851557</v>
      </c>
      <c r="T90" s="24">
        <f t="shared" si="61"/>
        <v>-3.1516142809007892</v>
      </c>
      <c r="U90" s="106"/>
      <c r="V90" s="101">
        <f t="shared" si="62"/>
        <v>-2.7397260273972575</v>
      </c>
      <c r="W90" s="101">
        <f t="shared" si="63"/>
        <v>-7.739726027397257</v>
      </c>
      <c r="X90" s="101">
        <f t="shared" si="64"/>
        <v>2.2602739726027425</v>
      </c>
      <c r="Y90" s="101">
        <f t="shared" si="65"/>
        <v>-8.9035581153773009</v>
      </c>
      <c r="Z90" s="101">
        <f t="shared" si="66"/>
        <v>3.4241060605827864</v>
      </c>
      <c r="AA90" s="101">
        <f t="shared" si="67"/>
        <v>0.95541401273835058</v>
      </c>
      <c r="AB90" s="101">
        <f t="shared" si="68"/>
        <v>-4.0445859872616499</v>
      </c>
      <c r="AC90" s="101">
        <f t="shared" si="69"/>
        <v>5.9554140127383501</v>
      </c>
      <c r="AD90" s="101">
        <f t="shared" si="70"/>
        <v>-7.5581728183602461</v>
      </c>
      <c r="AE90" s="101">
        <f t="shared" si="71"/>
        <v>9.4690008438369464</v>
      </c>
      <c r="AF90" s="101">
        <f t="shared" si="72"/>
        <v>-1.8622298225375338</v>
      </c>
      <c r="AG90" s="101">
        <f t="shared" si="73"/>
        <v>-6.8622298225375342</v>
      </c>
      <c r="AH90" s="101">
        <f t="shared" si="74"/>
        <v>3.1377701774624662</v>
      </c>
      <c r="AI90" s="101">
        <f t="shared" si="75"/>
        <v>-7.7130329460746179</v>
      </c>
      <c r="AJ90" s="101">
        <f t="shared" si="76"/>
        <v>3.9885733009995499</v>
      </c>
      <c r="AK90" s="101">
        <f t="shared" si="77"/>
        <v>-1.7903898116645731</v>
      </c>
      <c r="AL90" s="101">
        <f t="shared" si="78"/>
        <v>-6.7903898116645731</v>
      </c>
      <c r="AM90" s="101">
        <f t="shared" si="79"/>
        <v>3.2096101883354269</v>
      </c>
      <c r="AN90" s="101">
        <f t="shared" si="80"/>
        <v>-7.6459909413881126</v>
      </c>
      <c r="AO90" s="101">
        <f t="shared" si="81"/>
        <v>4.0652113180589664</v>
      </c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</row>
    <row r="91" spans="1:128" s="5" customFormat="1">
      <c r="A91" s="114" t="s">
        <v>116</v>
      </c>
      <c r="B91" s="118" t="s">
        <v>117</v>
      </c>
      <c r="C91" s="114" t="s">
        <v>136</v>
      </c>
      <c r="D91" s="26">
        <v>7</v>
      </c>
      <c r="E91" s="134">
        <v>447.37180000000001</v>
      </c>
      <c r="F91" s="82">
        <f t="shared" si="35"/>
        <v>449.3</v>
      </c>
      <c r="G91" s="129">
        <v>1.5057</v>
      </c>
      <c r="H91" s="129">
        <v>0.42249999999999999</v>
      </c>
      <c r="I91" s="128">
        <f t="shared" si="56"/>
        <v>1.9281999999999999</v>
      </c>
      <c r="J91" s="83">
        <f t="shared" si="57"/>
        <v>4303.0626148085767</v>
      </c>
      <c r="K91" s="135"/>
      <c r="L91" s="136">
        <v>449.2</v>
      </c>
      <c r="M91" s="137"/>
      <c r="N91" s="137"/>
      <c r="O91" s="137">
        <v>1.9218999999999999</v>
      </c>
      <c r="P91" s="138">
        <v>4278</v>
      </c>
      <c r="Q91" s="24"/>
      <c r="R91" s="24"/>
      <c r="S91" s="24">
        <f t="shared" si="60"/>
        <v>-0.32672959236593574</v>
      </c>
      <c r="T91" s="24">
        <f t="shared" si="61"/>
        <v>-0.58243667480752137</v>
      </c>
      <c r="U91" s="106"/>
      <c r="V91" s="101">
        <f t="shared" si="62"/>
        <v>-2.7397260273972575</v>
      </c>
      <c r="W91" s="101">
        <f t="shared" si="63"/>
        <v>-7.739726027397257</v>
      </c>
      <c r="X91" s="101">
        <f t="shared" si="64"/>
        <v>2.2602739726027425</v>
      </c>
      <c r="Y91" s="101">
        <f t="shared" si="65"/>
        <v>-8.9035581153773009</v>
      </c>
      <c r="Z91" s="101">
        <f t="shared" si="66"/>
        <v>3.4241060605827864</v>
      </c>
      <c r="AA91" s="101">
        <f t="shared" si="67"/>
        <v>0.95541401273835058</v>
      </c>
      <c r="AB91" s="101">
        <f t="shared" si="68"/>
        <v>-4.0445859872616499</v>
      </c>
      <c r="AC91" s="101">
        <f t="shared" si="69"/>
        <v>5.9554140127383501</v>
      </c>
      <c r="AD91" s="101">
        <f t="shared" si="70"/>
        <v>-7.5581728183602461</v>
      </c>
      <c r="AE91" s="101">
        <f t="shared" si="71"/>
        <v>9.4690008438369464</v>
      </c>
      <c r="AF91" s="101">
        <f t="shared" si="72"/>
        <v>-1.8622298225375338</v>
      </c>
      <c r="AG91" s="101">
        <f t="shared" si="73"/>
        <v>-6.8622298225375342</v>
      </c>
      <c r="AH91" s="101">
        <f t="shared" si="74"/>
        <v>3.1377701774624662</v>
      </c>
      <c r="AI91" s="101">
        <f t="shared" si="75"/>
        <v>-7.7130329460746179</v>
      </c>
      <c r="AJ91" s="101">
        <f t="shared" si="76"/>
        <v>3.9885733009995499</v>
      </c>
      <c r="AK91" s="101">
        <f t="shared" si="77"/>
        <v>-1.7903898116645731</v>
      </c>
      <c r="AL91" s="101">
        <f t="shared" si="78"/>
        <v>-6.7903898116645731</v>
      </c>
      <c r="AM91" s="101">
        <f t="shared" si="79"/>
        <v>3.2096101883354269</v>
      </c>
      <c r="AN91" s="101">
        <f t="shared" si="80"/>
        <v>-7.6459909413881126</v>
      </c>
      <c r="AO91" s="101">
        <f t="shared" si="81"/>
        <v>4.0652113180589664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</row>
    <row r="92" spans="1:128" s="5" customFormat="1">
      <c r="A92" s="114" t="s">
        <v>116</v>
      </c>
      <c r="B92" s="118" t="s">
        <v>117</v>
      </c>
      <c r="C92" s="114" t="s">
        <v>136</v>
      </c>
      <c r="D92" s="26">
        <v>8</v>
      </c>
      <c r="E92" s="134">
        <v>447.49680000000006</v>
      </c>
      <c r="F92" s="82">
        <f t="shared" si="35"/>
        <v>450.00000000000006</v>
      </c>
      <c r="G92" s="129">
        <v>2.0038999999999998</v>
      </c>
      <c r="H92" s="129">
        <v>0.49930000000000002</v>
      </c>
      <c r="I92" s="128">
        <f t="shared" si="56"/>
        <v>2.5031999999999996</v>
      </c>
      <c r="J92" s="83">
        <f t="shared" si="57"/>
        <v>5581.9997117634648</v>
      </c>
      <c r="K92" s="135"/>
      <c r="L92" s="136">
        <v>449.9</v>
      </c>
      <c r="M92" s="137"/>
      <c r="N92" s="137"/>
      <c r="O92" s="137">
        <v>2.4847999999999999</v>
      </c>
      <c r="P92" s="138">
        <v>5523</v>
      </c>
      <c r="Q92" s="24"/>
      <c r="R92" s="24"/>
      <c r="S92" s="24">
        <f t="shared" si="60"/>
        <v>-0.7350591243208594</v>
      </c>
      <c r="T92" s="24">
        <f t="shared" si="61"/>
        <v>-1.0569637192766106</v>
      </c>
      <c r="U92" s="106"/>
      <c r="V92" s="101">
        <f t="shared" si="62"/>
        <v>-2.7397260273972575</v>
      </c>
      <c r="W92" s="101">
        <f t="shared" si="63"/>
        <v>-7.739726027397257</v>
      </c>
      <c r="X92" s="101">
        <f t="shared" si="64"/>
        <v>2.2602739726027425</v>
      </c>
      <c r="Y92" s="101">
        <f t="shared" si="65"/>
        <v>-8.9035581153773009</v>
      </c>
      <c r="Z92" s="101">
        <f t="shared" si="66"/>
        <v>3.4241060605827864</v>
      </c>
      <c r="AA92" s="101">
        <f t="shared" si="67"/>
        <v>0.95541401273835058</v>
      </c>
      <c r="AB92" s="101">
        <f t="shared" si="68"/>
        <v>-4.0445859872616499</v>
      </c>
      <c r="AC92" s="101">
        <f t="shared" si="69"/>
        <v>5.9554140127383501</v>
      </c>
      <c r="AD92" s="101">
        <f t="shared" si="70"/>
        <v>-7.5581728183602461</v>
      </c>
      <c r="AE92" s="101">
        <f t="shared" si="71"/>
        <v>9.4690008438369464</v>
      </c>
      <c r="AF92" s="101">
        <f t="shared" si="72"/>
        <v>-1.8622298225375338</v>
      </c>
      <c r="AG92" s="101">
        <f t="shared" si="73"/>
        <v>-6.8622298225375342</v>
      </c>
      <c r="AH92" s="101">
        <f t="shared" si="74"/>
        <v>3.1377701774624662</v>
      </c>
      <c r="AI92" s="101">
        <f t="shared" si="75"/>
        <v>-7.7130329460746179</v>
      </c>
      <c r="AJ92" s="101">
        <f t="shared" si="76"/>
        <v>3.9885733009995499</v>
      </c>
      <c r="AK92" s="101">
        <f t="shared" si="77"/>
        <v>-1.7903898116645731</v>
      </c>
      <c r="AL92" s="101">
        <f t="shared" si="78"/>
        <v>-6.7903898116645731</v>
      </c>
      <c r="AM92" s="101">
        <f t="shared" si="79"/>
        <v>3.2096101883354269</v>
      </c>
      <c r="AN92" s="101">
        <f t="shared" si="80"/>
        <v>-7.6459909413881126</v>
      </c>
      <c r="AO92" s="101">
        <f t="shared" si="81"/>
        <v>4.0652113180589664</v>
      </c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</row>
    <row r="93" spans="1:128" s="5" customFormat="1">
      <c r="A93" s="114" t="s">
        <v>116</v>
      </c>
      <c r="B93" s="118" t="s">
        <v>117</v>
      </c>
      <c r="C93" s="114" t="s">
        <v>151</v>
      </c>
      <c r="D93" s="26">
        <v>9</v>
      </c>
      <c r="E93" s="134">
        <v>448.01510000000002</v>
      </c>
      <c r="F93" s="82">
        <f t="shared" si="35"/>
        <v>451.3</v>
      </c>
      <c r="G93" s="129">
        <v>2.5358000000000001</v>
      </c>
      <c r="H93" s="129">
        <v>0.74909999999999999</v>
      </c>
      <c r="I93" s="128">
        <f t="shared" si="56"/>
        <v>3.2848999999999999</v>
      </c>
      <c r="J93" s="83">
        <f t="shared" si="57"/>
        <v>7311.88731815954</v>
      </c>
      <c r="K93" s="135"/>
      <c r="L93" s="136">
        <v>451.2</v>
      </c>
      <c r="M93" s="137"/>
      <c r="N93" s="137"/>
      <c r="O93" s="137">
        <v>3.2631999999999999</v>
      </c>
      <c r="P93" s="138">
        <v>7232</v>
      </c>
      <c r="Q93" s="24"/>
      <c r="R93" s="24"/>
      <c r="S93" s="24">
        <f t="shared" si="60"/>
        <v>-0.66059849614904731</v>
      </c>
      <c r="T93" s="24">
        <f t="shared" si="61"/>
        <v>-1.0925676871569767</v>
      </c>
      <c r="U93" s="106"/>
      <c r="V93" s="101">
        <f t="shared" si="62"/>
        <v>-2.7397260273972575</v>
      </c>
      <c r="W93" s="101">
        <f t="shared" si="63"/>
        <v>-7.739726027397257</v>
      </c>
      <c r="X93" s="101">
        <f t="shared" si="64"/>
        <v>2.2602739726027425</v>
      </c>
      <c r="Y93" s="101">
        <f t="shared" si="65"/>
        <v>-8.9035581153773009</v>
      </c>
      <c r="Z93" s="101">
        <f t="shared" si="66"/>
        <v>3.4241060605827864</v>
      </c>
      <c r="AA93" s="101">
        <f t="shared" si="67"/>
        <v>0.95541401273835058</v>
      </c>
      <c r="AB93" s="101">
        <f t="shared" si="68"/>
        <v>-4.0445859872616499</v>
      </c>
      <c r="AC93" s="101">
        <f t="shared" si="69"/>
        <v>5.9554140127383501</v>
      </c>
      <c r="AD93" s="101">
        <f t="shared" si="70"/>
        <v>-7.5581728183602461</v>
      </c>
      <c r="AE93" s="101">
        <f t="shared" si="71"/>
        <v>9.4690008438369464</v>
      </c>
      <c r="AF93" s="101">
        <f t="shared" si="72"/>
        <v>-1.8622298225375338</v>
      </c>
      <c r="AG93" s="101">
        <f t="shared" si="73"/>
        <v>-6.8622298225375342</v>
      </c>
      <c r="AH93" s="101">
        <f t="shared" si="74"/>
        <v>3.1377701774624662</v>
      </c>
      <c r="AI93" s="101">
        <f t="shared" si="75"/>
        <v>-7.7130329460746179</v>
      </c>
      <c r="AJ93" s="101">
        <f t="shared" si="76"/>
        <v>3.9885733009995499</v>
      </c>
      <c r="AK93" s="101">
        <f t="shared" si="77"/>
        <v>-1.7903898116645731</v>
      </c>
      <c r="AL93" s="101">
        <f t="shared" si="78"/>
        <v>-6.7903898116645731</v>
      </c>
      <c r="AM93" s="101">
        <f t="shared" si="79"/>
        <v>3.2096101883354269</v>
      </c>
      <c r="AN93" s="101">
        <f t="shared" si="80"/>
        <v>-7.6459909413881126</v>
      </c>
      <c r="AO93" s="101">
        <f t="shared" si="81"/>
        <v>4.0652113180589664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</row>
    <row r="94" spans="1:128" s="27" customFormat="1">
      <c r="A94" s="131" t="s">
        <v>25</v>
      </c>
      <c r="B94" s="36" t="s">
        <v>96</v>
      </c>
      <c r="C94" s="131" t="s">
        <v>104</v>
      </c>
      <c r="D94" s="26">
        <v>1</v>
      </c>
      <c r="E94" s="134">
        <v>447.5575</v>
      </c>
      <c r="F94" s="82">
        <f t="shared" si="35"/>
        <v>447.6</v>
      </c>
      <c r="G94" s="129">
        <v>3.0700000000000002E-2</v>
      </c>
      <c r="H94" s="129">
        <v>1.18E-2</v>
      </c>
      <c r="I94" s="128">
        <f t="shared" si="56"/>
        <v>4.2500000000000003E-2</v>
      </c>
      <c r="J94" s="83">
        <f t="shared" si="57"/>
        <v>94.956462692954247</v>
      </c>
      <c r="K94" s="137"/>
      <c r="L94" s="140">
        <v>447.02</v>
      </c>
      <c r="M94" s="137">
        <v>2.92E-2</v>
      </c>
      <c r="N94" s="137">
        <v>1.24E-2</v>
      </c>
      <c r="O94" s="137">
        <v>4.1599999999999998E-2</v>
      </c>
      <c r="P94" s="141">
        <v>93.06</v>
      </c>
      <c r="Q94" s="24">
        <f t="shared" si="58"/>
        <v>-4.8859934853420235</v>
      </c>
      <c r="R94" s="24">
        <f t="shared" si="59"/>
        <v>5.0847457627118633</v>
      </c>
      <c r="S94" s="24">
        <f t="shared" si="60"/>
        <v>-2.117647058823541</v>
      </c>
      <c r="T94" s="24">
        <f t="shared" si="61"/>
        <v>-1.9971918068247101</v>
      </c>
      <c r="U94" s="106"/>
      <c r="V94" s="101">
        <f t="shared" si="62"/>
        <v>-2.7397260273972575</v>
      </c>
      <c r="W94" s="101">
        <f t="shared" si="63"/>
        <v>-7.739726027397257</v>
      </c>
      <c r="X94" s="101">
        <f t="shared" si="64"/>
        <v>2.2602739726027425</v>
      </c>
      <c r="Y94" s="101">
        <f t="shared" si="65"/>
        <v>-8.9035581153773009</v>
      </c>
      <c r="Z94" s="101">
        <f t="shared" si="66"/>
        <v>3.4241060605827864</v>
      </c>
      <c r="AA94" s="101">
        <f t="shared" si="67"/>
        <v>0.95541401273835058</v>
      </c>
      <c r="AB94" s="101">
        <f t="shared" si="68"/>
        <v>-4.0445859872616499</v>
      </c>
      <c r="AC94" s="101">
        <f t="shared" si="69"/>
        <v>5.9554140127383501</v>
      </c>
      <c r="AD94" s="101">
        <f t="shared" si="70"/>
        <v>-7.5581728183602461</v>
      </c>
      <c r="AE94" s="101">
        <f t="shared" si="71"/>
        <v>9.4690008438369464</v>
      </c>
      <c r="AF94" s="101">
        <f t="shared" si="72"/>
        <v>-1.8622298225375338</v>
      </c>
      <c r="AG94" s="101">
        <f t="shared" si="73"/>
        <v>-6.8622298225375342</v>
      </c>
      <c r="AH94" s="101">
        <f t="shared" si="74"/>
        <v>3.1377701774624662</v>
      </c>
      <c r="AI94" s="101">
        <f t="shared" si="75"/>
        <v>-7.7130329460746179</v>
      </c>
      <c r="AJ94" s="101">
        <f t="shared" si="76"/>
        <v>3.9885733009995499</v>
      </c>
      <c r="AK94" s="101">
        <f t="shared" si="77"/>
        <v>-1.7903898116645731</v>
      </c>
      <c r="AL94" s="101">
        <f t="shared" si="78"/>
        <v>-6.7903898116645731</v>
      </c>
      <c r="AM94" s="101">
        <f t="shared" si="79"/>
        <v>3.2096101883354269</v>
      </c>
      <c r="AN94" s="101">
        <f t="shared" si="80"/>
        <v>-7.6459909413881126</v>
      </c>
      <c r="AO94" s="101">
        <f t="shared" si="81"/>
        <v>4.0652113180589664</v>
      </c>
    </row>
    <row r="95" spans="1:128" s="27" customFormat="1">
      <c r="A95" s="131" t="s">
        <v>25</v>
      </c>
      <c r="B95" s="36" t="s">
        <v>96</v>
      </c>
      <c r="C95" s="131" t="s">
        <v>104</v>
      </c>
      <c r="D95" s="26">
        <v>2</v>
      </c>
      <c r="E95" s="134">
        <v>447.23319999999995</v>
      </c>
      <c r="F95" s="82">
        <f t="shared" si="35"/>
        <v>447.29999999999995</v>
      </c>
      <c r="G95" s="129">
        <v>5.0099999999999999E-2</v>
      </c>
      <c r="H95" s="129">
        <v>1.67E-2</v>
      </c>
      <c r="I95" s="128">
        <f t="shared" si="56"/>
        <v>6.6799999999999998E-2</v>
      </c>
      <c r="J95" s="83">
        <f t="shared" si="57"/>
        <v>149.35437483215685</v>
      </c>
      <c r="K95" s="137"/>
      <c r="L95" s="140">
        <v>447</v>
      </c>
      <c r="M95" s="137">
        <v>4.7899999999999998E-2</v>
      </c>
      <c r="N95" s="137">
        <v>1.34E-2</v>
      </c>
      <c r="O95" s="137">
        <v>6.13E-2</v>
      </c>
      <c r="P95" s="141">
        <v>137</v>
      </c>
      <c r="Q95" s="24">
        <f t="shared" si="58"/>
        <v>-4.3912175648702609</v>
      </c>
      <c r="R95" s="24">
        <f t="shared" si="59"/>
        <v>-19.760479041916163</v>
      </c>
      <c r="S95" s="24">
        <f t="shared" si="60"/>
        <v>-8.233532934131734</v>
      </c>
      <c r="T95" s="24">
        <f t="shared" si="61"/>
        <v>-8.2718533327467565</v>
      </c>
      <c r="U95" s="106"/>
      <c r="V95" s="101">
        <f t="shared" si="62"/>
        <v>-2.7397260273972575</v>
      </c>
      <c r="W95" s="101">
        <f t="shared" si="63"/>
        <v>-7.739726027397257</v>
      </c>
      <c r="X95" s="101">
        <f t="shared" si="64"/>
        <v>2.2602739726027425</v>
      </c>
      <c r="Y95" s="101">
        <f t="shared" si="65"/>
        <v>-8.9035581153773009</v>
      </c>
      <c r="Z95" s="101">
        <f t="shared" si="66"/>
        <v>3.4241060605827864</v>
      </c>
      <c r="AA95" s="101">
        <f t="shared" si="67"/>
        <v>0.95541401273835058</v>
      </c>
      <c r="AB95" s="101">
        <f t="shared" si="68"/>
        <v>-4.0445859872616499</v>
      </c>
      <c r="AC95" s="101">
        <f t="shared" si="69"/>
        <v>5.9554140127383501</v>
      </c>
      <c r="AD95" s="101">
        <f t="shared" si="70"/>
        <v>-7.5581728183602461</v>
      </c>
      <c r="AE95" s="101">
        <f t="shared" si="71"/>
        <v>9.4690008438369464</v>
      </c>
      <c r="AF95" s="101">
        <f t="shared" si="72"/>
        <v>-1.8622298225375338</v>
      </c>
      <c r="AG95" s="101">
        <f t="shared" si="73"/>
        <v>-6.8622298225375342</v>
      </c>
      <c r="AH95" s="101">
        <f t="shared" si="74"/>
        <v>3.1377701774624662</v>
      </c>
      <c r="AI95" s="101">
        <f t="shared" si="75"/>
        <v>-7.7130329460746179</v>
      </c>
      <c r="AJ95" s="101">
        <f t="shared" si="76"/>
        <v>3.9885733009995499</v>
      </c>
      <c r="AK95" s="101">
        <f t="shared" si="77"/>
        <v>-1.7903898116645731</v>
      </c>
      <c r="AL95" s="101">
        <f t="shared" si="78"/>
        <v>-6.7903898116645731</v>
      </c>
      <c r="AM95" s="101">
        <f t="shared" si="79"/>
        <v>3.2096101883354269</v>
      </c>
      <c r="AN95" s="101">
        <f t="shared" si="80"/>
        <v>-7.6459909413881126</v>
      </c>
      <c r="AO95" s="101">
        <f t="shared" si="81"/>
        <v>4.0652113180589664</v>
      </c>
    </row>
    <row r="96" spans="1:128" s="27" customFormat="1">
      <c r="A96" s="131" t="s">
        <v>25</v>
      </c>
      <c r="B96" s="36" t="s">
        <v>96</v>
      </c>
      <c r="C96" s="131" t="s">
        <v>104</v>
      </c>
      <c r="D96" s="26">
        <v>3</v>
      </c>
      <c r="E96" s="134">
        <v>447.65860000000004</v>
      </c>
      <c r="F96" s="82">
        <f t="shared" si="35"/>
        <v>447.80000000000007</v>
      </c>
      <c r="G96" s="129">
        <v>0.10979999999999999</v>
      </c>
      <c r="H96" s="129">
        <v>3.1600000000000003E-2</v>
      </c>
      <c r="I96" s="128">
        <f t="shared" si="56"/>
        <v>0.1414</v>
      </c>
      <c r="J96" s="83">
        <f t="shared" si="57"/>
        <v>315.82806006501335</v>
      </c>
      <c r="K96" s="137"/>
      <c r="L96" s="140">
        <v>447.39780000000002</v>
      </c>
      <c r="M96" s="137">
        <v>0.1019</v>
      </c>
      <c r="N96" s="137">
        <v>3.0300000000000001E-2</v>
      </c>
      <c r="O96" s="137">
        <v>0.13220000000000001</v>
      </c>
      <c r="P96" s="141">
        <v>295.39999999999998</v>
      </c>
      <c r="Q96" s="24">
        <f t="shared" si="58"/>
        <v>-7.1948998178506294</v>
      </c>
      <c r="R96" s="24">
        <f t="shared" si="59"/>
        <v>-4.1139240506329191</v>
      </c>
      <c r="S96" s="24">
        <f t="shared" si="60"/>
        <v>-6.5063649222064965</v>
      </c>
      <c r="T96" s="24">
        <f t="shared" si="61"/>
        <v>-6.4680953493518736</v>
      </c>
      <c r="U96" s="106"/>
      <c r="V96" s="101">
        <f t="shared" si="62"/>
        <v>-2.7397260273972575</v>
      </c>
      <c r="W96" s="101">
        <f t="shared" si="63"/>
        <v>-7.739726027397257</v>
      </c>
      <c r="X96" s="101">
        <f t="shared" si="64"/>
        <v>2.2602739726027425</v>
      </c>
      <c r="Y96" s="101">
        <f t="shared" si="65"/>
        <v>-8.9035581153773009</v>
      </c>
      <c r="Z96" s="101">
        <f t="shared" si="66"/>
        <v>3.4241060605827864</v>
      </c>
      <c r="AA96" s="101">
        <f t="shared" si="67"/>
        <v>0.95541401273835058</v>
      </c>
      <c r="AB96" s="101">
        <f t="shared" si="68"/>
        <v>-4.0445859872616499</v>
      </c>
      <c r="AC96" s="101">
        <f t="shared" si="69"/>
        <v>5.9554140127383501</v>
      </c>
      <c r="AD96" s="101">
        <f t="shared" si="70"/>
        <v>-7.5581728183602461</v>
      </c>
      <c r="AE96" s="101">
        <f t="shared" si="71"/>
        <v>9.4690008438369464</v>
      </c>
      <c r="AF96" s="101">
        <f t="shared" si="72"/>
        <v>-1.8622298225375338</v>
      </c>
      <c r="AG96" s="101">
        <f t="shared" si="73"/>
        <v>-6.8622298225375342</v>
      </c>
      <c r="AH96" s="101">
        <f t="shared" si="74"/>
        <v>3.1377701774624662</v>
      </c>
      <c r="AI96" s="101">
        <f t="shared" si="75"/>
        <v>-7.7130329460746179</v>
      </c>
      <c r="AJ96" s="101">
        <f t="shared" si="76"/>
        <v>3.9885733009995499</v>
      </c>
      <c r="AK96" s="101">
        <f t="shared" si="77"/>
        <v>-1.7903898116645731</v>
      </c>
      <c r="AL96" s="101">
        <f t="shared" si="78"/>
        <v>-6.7903898116645731</v>
      </c>
      <c r="AM96" s="101">
        <f t="shared" si="79"/>
        <v>3.2096101883354269</v>
      </c>
      <c r="AN96" s="101">
        <f t="shared" si="80"/>
        <v>-7.6459909413881126</v>
      </c>
      <c r="AO96" s="101">
        <f t="shared" si="81"/>
        <v>4.0652113180589664</v>
      </c>
    </row>
    <row r="97" spans="1:128" s="27" customFormat="1">
      <c r="A97" s="131" t="s">
        <v>25</v>
      </c>
      <c r="B97" s="36" t="s">
        <v>96</v>
      </c>
      <c r="C97" s="131" t="s">
        <v>104</v>
      </c>
      <c r="D97" s="26">
        <v>4</v>
      </c>
      <c r="E97" s="134">
        <v>447.7953</v>
      </c>
      <c r="F97" s="82">
        <f t="shared" si="35"/>
        <v>448.09999999999997</v>
      </c>
      <c r="G97" s="129">
        <v>0.253</v>
      </c>
      <c r="H97" s="129">
        <v>5.1700000000000003E-2</v>
      </c>
      <c r="I97" s="128">
        <f t="shared" si="56"/>
        <v>0.30470000000000003</v>
      </c>
      <c r="J97" s="83">
        <f t="shared" si="57"/>
        <v>680.27015603289078</v>
      </c>
      <c r="K97" s="137"/>
      <c r="L97" s="140">
        <v>447.61660000000001</v>
      </c>
      <c r="M97" s="137">
        <v>0.24260000000000001</v>
      </c>
      <c r="N97" s="137">
        <v>4.0800000000000003E-2</v>
      </c>
      <c r="O97" s="137">
        <v>0.28339999999999999</v>
      </c>
      <c r="P97" s="141">
        <v>633.1</v>
      </c>
      <c r="Q97" s="24">
        <f t="shared" si="58"/>
        <v>-4.11067193675889</v>
      </c>
      <c r="R97" s="24">
        <f t="shared" si="59"/>
        <v>-21.083172147001932</v>
      </c>
      <c r="S97" s="24">
        <f t="shared" si="60"/>
        <v>-6.9904824417459928</v>
      </c>
      <c r="T97" s="24">
        <f t="shared" si="61"/>
        <v>-6.9340328418890831</v>
      </c>
      <c r="U97" s="106"/>
      <c r="V97" s="101">
        <f t="shared" si="62"/>
        <v>-2.7397260273972575</v>
      </c>
      <c r="W97" s="101">
        <f t="shared" si="63"/>
        <v>-7.739726027397257</v>
      </c>
      <c r="X97" s="101">
        <f t="shared" si="64"/>
        <v>2.2602739726027425</v>
      </c>
      <c r="Y97" s="101">
        <f t="shared" si="65"/>
        <v>-8.9035581153773009</v>
      </c>
      <c r="Z97" s="101">
        <f t="shared" si="66"/>
        <v>3.4241060605827864</v>
      </c>
      <c r="AA97" s="101">
        <f t="shared" si="67"/>
        <v>0.95541401273835058</v>
      </c>
      <c r="AB97" s="101">
        <f t="shared" si="68"/>
        <v>-4.0445859872616499</v>
      </c>
      <c r="AC97" s="101">
        <f t="shared" si="69"/>
        <v>5.9554140127383501</v>
      </c>
      <c r="AD97" s="101">
        <f t="shared" si="70"/>
        <v>-7.5581728183602461</v>
      </c>
      <c r="AE97" s="101">
        <f t="shared" si="71"/>
        <v>9.4690008438369464</v>
      </c>
      <c r="AF97" s="101">
        <f t="shared" si="72"/>
        <v>-1.8622298225375338</v>
      </c>
      <c r="AG97" s="101">
        <f t="shared" si="73"/>
        <v>-6.8622298225375342</v>
      </c>
      <c r="AH97" s="101">
        <f t="shared" si="74"/>
        <v>3.1377701774624662</v>
      </c>
      <c r="AI97" s="101">
        <f t="shared" si="75"/>
        <v>-7.7130329460746179</v>
      </c>
      <c r="AJ97" s="101">
        <f t="shared" si="76"/>
        <v>3.9885733009995499</v>
      </c>
      <c r="AK97" s="101">
        <f t="shared" si="77"/>
        <v>-1.7903898116645731</v>
      </c>
      <c r="AL97" s="101">
        <f t="shared" si="78"/>
        <v>-6.7903898116645731</v>
      </c>
      <c r="AM97" s="101">
        <f t="shared" si="79"/>
        <v>3.2096101883354269</v>
      </c>
      <c r="AN97" s="101">
        <f t="shared" si="80"/>
        <v>-7.6459909413881126</v>
      </c>
      <c r="AO97" s="101">
        <f t="shared" si="81"/>
        <v>4.0652113180589664</v>
      </c>
    </row>
    <row r="98" spans="1:128" s="27" customFormat="1">
      <c r="A98" s="131" t="s">
        <v>25</v>
      </c>
      <c r="B98" s="36" t="s">
        <v>96</v>
      </c>
      <c r="C98" s="131" t="s">
        <v>104</v>
      </c>
      <c r="D98" s="26">
        <v>5</v>
      </c>
      <c r="E98" s="134">
        <v>447.23829999999998</v>
      </c>
      <c r="F98" s="82">
        <f t="shared" si="35"/>
        <v>447.9</v>
      </c>
      <c r="G98" s="129">
        <v>0.53610000000000002</v>
      </c>
      <c r="H98" s="129">
        <v>0.12559999999999999</v>
      </c>
      <c r="I98" s="128">
        <f t="shared" si="56"/>
        <v>0.66169999999999995</v>
      </c>
      <c r="J98" s="83">
        <f t="shared" si="57"/>
        <v>1478.6988429791804</v>
      </c>
      <c r="K98" s="137"/>
      <c r="L98" s="140">
        <v>447.08</v>
      </c>
      <c r="M98" s="137">
        <v>0.52569999999999995</v>
      </c>
      <c r="N98" s="137">
        <v>0.11799999999999999</v>
      </c>
      <c r="O98" s="137">
        <v>0.64370000000000005</v>
      </c>
      <c r="P98" s="141">
        <v>1439.7</v>
      </c>
      <c r="Q98" s="24">
        <f t="shared" si="58"/>
        <v>-1.93993657899647</v>
      </c>
      <c r="R98" s="24">
        <f t="shared" si="59"/>
        <v>-6.0509554140127362</v>
      </c>
      <c r="S98" s="24">
        <f t="shared" si="60"/>
        <v>-2.7202659815626276</v>
      </c>
      <c r="T98" s="24">
        <f t="shared" si="61"/>
        <v>-2.6373756336082743</v>
      </c>
      <c r="U98" s="106"/>
      <c r="V98" s="101">
        <f t="shared" si="62"/>
        <v>-2.7397260273972575</v>
      </c>
      <c r="W98" s="101">
        <f t="shared" si="63"/>
        <v>-7.739726027397257</v>
      </c>
      <c r="X98" s="101">
        <f t="shared" si="64"/>
        <v>2.2602739726027425</v>
      </c>
      <c r="Y98" s="101">
        <f t="shared" si="65"/>
        <v>-8.9035581153773009</v>
      </c>
      <c r="Z98" s="101">
        <f t="shared" si="66"/>
        <v>3.4241060605827864</v>
      </c>
      <c r="AA98" s="101">
        <f t="shared" si="67"/>
        <v>0.95541401273835058</v>
      </c>
      <c r="AB98" s="101">
        <f t="shared" si="68"/>
        <v>-4.0445859872616499</v>
      </c>
      <c r="AC98" s="101">
        <f t="shared" si="69"/>
        <v>5.9554140127383501</v>
      </c>
      <c r="AD98" s="101">
        <f t="shared" si="70"/>
        <v>-7.5581728183602461</v>
      </c>
      <c r="AE98" s="101">
        <f t="shared" si="71"/>
        <v>9.4690008438369464</v>
      </c>
      <c r="AF98" s="101">
        <f t="shared" si="72"/>
        <v>-1.8622298225375338</v>
      </c>
      <c r="AG98" s="101">
        <f t="shared" si="73"/>
        <v>-6.8622298225375342</v>
      </c>
      <c r="AH98" s="101">
        <f t="shared" si="74"/>
        <v>3.1377701774624662</v>
      </c>
      <c r="AI98" s="101">
        <f t="shared" si="75"/>
        <v>-7.7130329460746179</v>
      </c>
      <c r="AJ98" s="101">
        <f t="shared" si="76"/>
        <v>3.9885733009995499</v>
      </c>
      <c r="AK98" s="101">
        <f t="shared" si="77"/>
        <v>-1.7903898116645731</v>
      </c>
      <c r="AL98" s="101">
        <f t="shared" si="78"/>
        <v>-6.7903898116645731</v>
      </c>
      <c r="AM98" s="101">
        <f t="shared" si="79"/>
        <v>3.2096101883354269</v>
      </c>
      <c r="AN98" s="101">
        <f t="shared" si="80"/>
        <v>-7.6459909413881126</v>
      </c>
      <c r="AO98" s="101">
        <f t="shared" si="81"/>
        <v>4.0652113180589664</v>
      </c>
    </row>
    <row r="99" spans="1:128" s="27" customFormat="1">
      <c r="A99" s="131" t="s">
        <v>25</v>
      </c>
      <c r="B99" s="36" t="s">
        <v>96</v>
      </c>
      <c r="C99" s="131" t="s">
        <v>104</v>
      </c>
      <c r="D99" s="26">
        <v>6</v>
      </c>
      <c r="E99" s="134">
        <v>446.90000000000003</v>
      </c>
      <c r="F99" s="82">
        <f t="shared" si="35"/>
        <v>447.8</v>
      </c>
      <c r="G99" s="129">
        <v>0.75119999999999998</v>
      </c>
      <c r="H99" s="129">
        <v>0.14879999999999999</v>
      </c>
      <c r="I99" s="128">
        <f t="shared" si="56"/>
        <v>0.89999999999999991</v>
      </c>
      <c r="J99" s="83">
        <f t="shared" si="57"/>
        <v>2012.3440025845052</v>
      </c>
      <c r="K99" s="111"/>
      <c r="L99" s="160">
        <v>446.79300000000001</v>
      </c>
      <c r="M99" s="148">
        <v>0.73719999999999997</v>
      </c>
      <c r="N99" s="148">
        <v>0.13980000000000001</v>
      </c>
      <c r="O99" s="148">
        <v>0.877</v>
      </c>
      <c r="P99" s="161">
        <v>1962.8</v>
      </c>
      <c r="Q99" s="24">
        <f t="shared" si="58"/>
        <v>-1.8636847710330153</v>
      </c>
      <c r="R99" s="24">
        <f t="shared" si="59"/>
        <v>-6.0483870967741806</v>
      </c>
      <c r="S99" s="24">
        <f t="shared" si="60"/>
        <v>-2.5555555555555456</v>
      </c>
      <c r="T99" s="24">
        <f t="shared" si="61"/>
        <v>-2.462004633446103</v>
      </c>
      <c r="U99" s="106"/>
      <c r="V99" s="101">
        <f t="shared" si="62"/>
        <v>-2.7397260273972575</v>
      </c>
      <c r="W99" s="101">
        <f t="shared" si="63"/>
        <v>-7.739726027397257</v>
      </c>
      <c r="X99" s="101">
        <f t="shared" si="64"/>
        <v>2.2602739726027425</v>
      </c>
      <c r="Y99" s="101">
        <f t="shared" si="65"/>
        <v>-8.9035581153773009</v>
      </c>
      <c r="Z99" s="101">
        <f t="shared" si="66"/>
        <v>3.4241060605827864</v>
      </c>
      <c r="AA99" s="101">
        <f t="shared" si="67"/>
        <v>0.95541401273835058</v>
      </c>
      <c r="AB99" s="101">
        <f t="shared" si="68"/>
        <v>-4.0445859872616499</v>
      </c>
      <c r="AC99" s="101">
        <f t="shared" si="69"/>
        <v>5.9554140127383501</v>
      </c>
      <c r="AD99" s="101">
        <f t="shared" si="70"/>
        <v>-7.5581728183602461</v>
      </c>
      <c r="AE99" s="101">
        <f t="shared" si="71"/>
        <v>9.4690008438369464</v>
      </c>
      <c r="AF99" s="101">
        <f t="shared" si="72"/>
        <v>-1.8622298225375338</v>
      </c>
      <c r="AG99" s="101">
        <f t="shared" si="73"/>
        <v>-6.8622298225375342</v>
      </c>
      <c r="AH99" s="101">
        <f t="shared" si="74"/>
        <v>3.1377701774624662</v>
      </c>
      <c r="AI99" s="101">
        <f t="shared" si="75"/>
        <v>-7.7130329460746179</v>
      </c>
      <c r="AJ99" s="101">
        <f t="shared" si="76"/>
        <v>3.9885733009995499</v>
      </c>
      <c r="AK99" s="101">
        <f t="shared" si="77"/>
        <v>-1.7903898116645731</v>
      </c>
      <c r="AL99" s="101">
        <f t="shared" si="78"/>
        <v>-6.7903898116645731</v>
      </c>
      <c r="AM99" s="101">
        <f t="shared" si="79"/>
        <v>3.2096101883354269</v>
      </c>
      <c r="AN99" s="101">
        <f t="shared" si="80"/>
        <v>-7.6459909413881126</v>
      </c>
      <c r="AO99" s="101">
        <f t="shared" si="81"/>
        <v>4.0652113180589664</v>
      </c>
    </row>
    <row r="100" spans="1:128" s="27" customFormat="1">
      <c r="A100" s="131" t="s">
        <v>25</v>
      </c>
      <c r="B100" s="36" t="s">
        <v>96</v>
      </c>
      <c r="C100" s="131" t="s">
        <v>104</v>
      </c>
      <c r="D100" s="26">
        <v>7</v>
      </c>
      <c r="E100" s="134">
        <v>447.46020000000004</v>
      </c>
      <c r="F100" s="82">
        <f t="shared" si="35"/>
        <v>449.40000000000003</v>
      </c>
      <c r="G100" s="129">
        <v>1.5124</v>
      </c>
      <c r="H100" s="129">
        <v>0.4274</v>
      </c>
      <c r="I100" s="128">
        <f t="shared" si="56"/>
        <v>1.9398</v>
      </c>
      <c r="J100" s="83">
        <f t="shared" si="57"/>
        <v>4328.0536157999431</v>
      </c>
      <c r="K100" s="137"/>
      <c r="L100" s="140">
        <v>447.3</v>
      </c>
      <c r="M100" s="137">
        <v>1.4862</v>
      </c>
      <c r="N100" s="137">
        <v>0.44330000000000003</v>
      </c>
      <c r="O100" s="137">
        <v>1.9295</v>
      </c>
      <c r="P100" s="141">
        <v>4314</v>
      </c>
      <c r="Q100" s="24">
        <f t="shared" si="58"/>
        <v>-1.7323459402274533</v>
      </c>
      <c r="R100" s="24">
        <f t="shared" si="59"/>
        <v>3.7201684604585927</v>
      </c>
      <c r="S100" s="24">
        <f t="shared" si="60"/>
        <v>-0.53098257552324857</v>
      </c>
      <c r="T100" s="24">
        <f t="shared" si="61"/>
        <v>-0.32470983604822212</v>
      </c>
      <c r="U100" s="106"/>
      <c r="V100" s="101">
        <f t="shared" si="62"/>
        <v>-2.7397260273972575</v>
      </c>
      <c r="W100" s="101">
        <f t="shared" si="63"/>
        <v>-7.739726027397257</v>
      </c>
      <c r="X100" s="101">
        <f t="shared" si="64"/>
        <v>2.2602739726027425</v>
      </c>
      <c r="Y100" s="101">
        <f t="shared" si="65"/>
        <v>-8.9035581153773009</v>
      </c>
      <c r="Z100" s="101">
        <f t="shared" si="66"/>
        <v>3.4241060605827864</v>
      </c>
      <c r="AA100" s="101">
        <f t="shared" si="67"/>
        <v>0.95541401273835058</v>
      </c>
      <c r="AB100" s="101">
        <f t="shared" si="68"/>
        <v>-4.0445859872616499</v>
      </c>
      <c r="AC100" s="101">
        <f t="shared" si="69"/>
        <v>5.9554140127383501</v>
      </c>
      <c r="AD100" s="101">
        <f t="shared" si="70"/>
        <v>-7.5581728183602461</v>
      </c>
      <c r="AE100" s="101">
        <f t="shared" si="71"/>
        <v>9.4690008438369464</v>
      </c>
      <c r="AF100" s="101">
        <f t="shared" si="72"/>
        <v>-1.8622298225375338</v>
      </c>
      <c r="AG100" s="101">
        <f t="shared" si="73"/>
        <v>-6.8622298225375342</v>
      </c>
      <c r="AH100" s="101">
        <f t="shared" si="74"/>
        <v>3.1377701774624662</v>
      </c>
      <c r="AI100" s="101">
        <f t="shared" si="75"/>
        <v>-7.7130329460746179</v>
      </c>
      <c r="AJ100" s="101">
        <f t="shared" si="76"/>
        <v>3.9885733009995499</v>
      </c>
      <c r="AK100" s="101">
        <f t="shared" si="77"/>
        <v>-1.7903898116645731</v>
      </c>
      <c r="AL100" s="101">
        <f t="shared" si="78"/>
        <v>-6.7903898116645731</v>
      </c>
      <c r="AM100" s="101">
        <f t="shared" si="79"/>
        <v>3.2096101883354269</v>
      </c>
      <c r="AN100" s="101">
        <f t="shared" si="80"/>
        <v>-7.6459909413881126</v>
      </c>
      <c r="AO100" s="101">
        <f t="shared" si="81"/>
        <v>4.0652113180589664</v>
      </c>
    </row>
    <row r="101" spans="1:128" s="27" customFormat="1">
      <c r="A101" s="131" t="s">
        <v>25</v>
      </c>
      <c r="B101" s="36" t="s">
        <v>96</v>
      </c>
      <c r="C101" s="131" t="s">
        <v>104</v>
      </c>
      <c r="D101" s="26">
        <v>8</v>
      </c>
      <c r="E101" s="134">
        <v>448.30940000000004</v>
      </c>
      <c r="F101" s="82">
        <f t="shared" si="35"/>
        <v>450.8</v>
      </c>
      <c r="G101" s="129">
        <v>1.9886999999999999</v>
      </c>
      <c r="H101" s="129">
        <v>0.50190000000000001</v>
      </c>
      <c r="I101" s="128">
        <f t="shared" si="56"/>
        <v>2.4905999999999997</v>
      </c>
      <c r="J101" s="83">
        <f t="shared" si="57"/>
        <v>5543.9153083945748</v>
      </c>
      <c r="K101" s="137"/>
      <c r="L101" s="140">
        <v>448.19</v>
      </c>
      <c r="M101" s="137">
        <v>1.9741</v>
      </c>
      <c r="N101" s="137">
        <v>0.4945</v>
      </c>
      <c r="O101" s="137">
        <v>2.4685999999999999</v>
      </c>
      <c r="P101" s="141">
        <v>5508</v>
      </c>
      <c r="Q101" s="24">
        <f t="shared" si="58"/>
        <v>-0.73414793583747917</v>
      </c>
      <c r="R101" s="24">
        <f t="shared" si="59"/>
        <v>-1.4743972902968754</v>
      </c>
      <c r="S101" s="24">
        <f t="shared" si="60"/>
        <v>-0.88332128804303378</v>
      </c>
      <c r="T101" s="24">
        <f t="shared" si="61"/>
        <v>-0.64783291945661592</v>
      </c>
      <c r="U101" s="106"/>
      <c r="V101" s="101">
        <f t="shared" si="62"/>
        <v>-2.7397260273972575</v>
      </c>
      <c r="W101" s="101">
        <f t="shared" si="63"/>
        <v>-7.739726027397257</v>
      </c>
      <c r="X101" s="101">
        <f t="shared" si="64"/>
        <v>2.2602739726027425</v>
      </c>
      <c r="Y101" s="101">
        <f t="shared" si="65"/>
        <v>-8.9035581153773009</v>
      </c>
      <c r="Z101" s="101">
        <f t="shared" si="66"/>
        <v>3.4241060605827864</v>
      </c>
      <c r="AA101" s="101">
        <f t="shared" si="67"/>
        <v>0.95541401273835058</v>
      </c>
      <c r="AB101" s="101">
        <f t="shared" si="68"/>
        <v>-4.0445859872616499</v>
      </c>
      <c r="AC101" s="101">
        <f t="shared" si="69"/>
        <v>5.9554140127383501</v>
      </c>
      <c r="AD101" s="101">
        <f t="shared" si="70"/>
        <v>-7.5581728183602461</v>
      </c>
      <c r="AE101" s="101">
        <f t="shared" si="71"/>
        <v>9.4690008438369464</v>
      </c>
      <c r="AF101" s="101">
        <f t="shared" si="72"/>
        <v>-1.8622298225375338</v>
      </c>
      <c r="AG101" s="101">
        <f t="shared" si="73"/>
        <v>-6.8622298225375342</v>
      </c>
      <c r="AH101" s="101">
        <f t="shared" si="74"/>
        <v>3.1377701774624662</v>
      </c>
      <c r="AI101" s="101">
        <f t="shared" si="75"/>
        <v>-7.7130329460746179</v>
      </c>
      <c r="AJ101" s="101">
        <f t="shared" si="76"/>
        <v>3.9885733009995499</v>
      </c>
      <c r="AK101" s="101">
        <f t="shared" si="77"/>
        <v>-1.7903898116645731</v>
      </c>
      <c r="AL101" s="101">
        <f t="shared" si="78"/>
        <v>-6.7903898116645731</v>
      </c>
      <c r="AM101" s="101">
        <f t="shared" si="79"/>
        <v>3.2096101883354269</v>
      </c>
      <c r="AN101" s="101">
        <f t="shared" si="80"/>
        <v>-7.6459909413881126</v>
      </c>
      <c r="AO101" s="101">
        <f t="shared" si="81"/>
        <v>4.0652113180589664</v>
      </c>
    </row>
    <row r="102" spans="1:128" s="27" customFormat="1">
      <c r="A102" s="131" t="s">
        <v>25</v>
      </c>
      <c r="B102" s="36" t="s">
        <v>96</v>
      </c>
      <c r="C102" s="131" t="s">
        <v>104</v>
      </c>
      <c r="D102" s="26">
        <v>9</v>
      </c>
      <c r="E102" s="134">
        <v>448.32460000000003</v>
      </c>
      <c r="F102" s="82">
        <f t="shared" si="35"/>
        <v>451.6</v>
      </c>
      <c r="G102" s="129">
        <v>2.5240999999999998</v>
      </c>
      <c r="H102" s="129">
        <v>0.75129999999999997</v>
      </c>
      <c r="I102" s="128">
        <f t="shared" si="56"/>
        <v>3.2753999999999999</v>
      </c>
      <c r="J102" s="83">
        <f t="shared" si="57"/>
        <v>7285.7800162029944</v>
      </c>
      <c r="K102" s="137"/>
      <c r="L102" s="140">
        <v>448.28320000000002</v>
      </c>
      <c r="M102" s="137">
        <v>2.4847000000000001</v>
      </c>
      <c r="N102" s="137">
        <v>0.72209999999999996</v>
      </c>
      <c r="O102" s="137">
        <v>3.2067999999999999</v>
      </c>
      <c r="P102" s="141">
        <v>7155</v>
      </c>
      <c r="Q102" s="24">
        <f t="shared" si="58"/>
        <v>-1.5609524186838739</v>
      </c>
      <c r="R102" s="24">
        <f t="shared" si="59"/>
        <v>-3.8865965659523503</v>
      </c>
      <c r="S102" s="24">
        <f t="shared" si="60"/>
        <v>-2.0944006838859375</v>
      </c>
      <c r="T102" s="24">
        <f t="shared" si="61"/>
        <v>-1.7950036360163228</v>
      </c>
      <c r="U102" s="106"/>
      <c r="V102" s="101">
        <f t="shared" si="62"/>
        <v>-2.7397260273972575</v>
      </c>
      <c r="W102" s="101">
        <f t="shared" si="63"/>
        <v>-7.739726027397257</v>
      </c>
      <c r="X102" s="101">
        <f t="shared" si="64"/>
        <v>2.2602739726027425</v>
      </c>
      <c r="Y102" s="101">
        <f t="shared" si="65"/>
        <v>-8.9035581153773009</v>
      </c>
      <c r="Z102" s="101">
        <f t="shared" si="66"/>
        <v>3.4241060605827864</v>
      </c>
      <c r="AA102" s="101">
        <f t="shared" si="67"/>
        <v>0.95541401273835058</v>
      </c>
      <c r="AB102" s="101">
        <f t="shared" si="68"/>
        <v>-4.0445859872616499</v>
      </c>
      <c r="AC102" s="101">
        <f t="shared" si="69"/>
        <v>5.9554140127383501</v>
      </c>
      <c r="AD102" s="101">
        <f t="shared" si="70"/>
        <v>-7.5581728183602461</v>
      </c>
      <c r="AE102" s="101">
        <f t="shared" si="71"/>
        <v>9.4690008438369464</v>
      </c>
      <c r="AF102" s="101">
        <f t="shared" si="72"/>
        <v>-1.8622298225375338</v>
      </c>
      <c r="AG102" s="101">
        <f t="shared" si="73"/>
        <v>-6.8622298225375342</v>
      </c>
      <c r="AH102" s="101">
        <f t="shared" si="74"/>
        <v>3.1377701774624662</v>
      </c>
      <c r="AI102" s="101">
        <f t="shared" si="75"/>
        <v>-7.7130329460746179</v>
      </c>
      <c r="AJ102" s="101">
        <f t="shared" si="76"/>
        <v>3.9885733009995499</v>
      </c>
      <c r="AK102" s="101">
        <f t="shared" si="77"/>
        <v>-1.7903898116645731</v>
      </c>
      <c r="AL102" s="101">
        <f t="shared" si="78"/>
        <v>-6.7903898116645731</v>
      </c>
      <c r="AM102" s="101">
        <f t="shared" si="79"/>
        <v>3.2096101883354269</v>
      </c>
      <c r="AN102" s="101">
        <f t="shared" si="80"/>
        <v>-7.6459909413881126</v>
      </c>
      <c r="AO102" s="101">
        <f t="shared" si="81"/>
        <v>4.0652113180589664</v>
      </c>
    </row>
    <row r="103" spans="1:128" s="5" customFormat="1">
      <c r="A103" s="22" t="s">
        <v>31</v>
      </c>
      <c r="B103" s="33" t="s">
        <v>59</v>
      </c>
      <c r="C103" s="114" t="s">
        <v>121</v>
      </c>
      <c r="D103" s="26">
        <v>1</v>
      </c>
      <c r="E103" s="134">
        <v>447.95299999999997</v>
      </c>
      <c r="F103" s="82">
        <f t="shared" si="35"/>
        <v>447.99999999999994</v>
      </c>
      <c r="G103" s="129">
        <v>3.5200000000000002E-2</v>
      </c>
      <c r="H103" s="129">
        <v>1.18E-2</v>
      </c>
      <c r="I103" s="128">
        <f t="shared" si="56"/>
        <v>4.7E-2</v>
      </c>
      <c r="J103" s="83">
        <f t="shared" si="57"/>
        <v>104.91756751835825</v>
      </c>
      <c r="K103" s="135"/>
      <c r="L103" s="139">
        <v>447.90000000000003</v>
      </c>
      <c r="M103" s="137">
        <v>3.5400000000000001E-2</v>
      </c>
      <c r="N103" s="137">
        <v>1.2699999999998823E-2</v>
      </c>
      <c r="O103" s="137">
        <v>4.8099999999998824E-2</v>
      </c>
      <c r="P103" s="138">
        <v>107</v>
      </c>
      <c r="Q103" s="24">
        <f t="shared" si="58"/>
        <v>0.56818181818181468</v>
      </c>
      <c r="R103" s="24">
        <f t="shared" si="59"/>
        <v>7.6271186440578269</v>
      </c>
      <c r="S103" s="24">
        <f t="shared" si="60"/>
        <v>2.3404255319123917</v>
      </c>
      <c r="T103" s="24">
        <f t="shared" si="61"/>
        <v>1.9848272609611983</v>
      </c>
      <c r="U103" s="106"/>
      <c r="V103" s="101">
        <f t="shared" si="62"/>
        <v>-2.7397260273972575</v>
      </c>
      <c r="W103" s="101">
        <f t="shared" si="63"/>
        <v>-7.739726027397257</v>
      </c>
      <c r="X103" s="101">
        <f t="shared" si="64"/>
        <v>2.2602739726027425</v>
      </c>
      <c r="Y103" s="101">
        <f t="shared" si="65"/>
        <v>-8.9035581153773009</v>
      </c>
      <c r="Z103" s="101">
        <f t="shared" si="66"/>
        <v>3.4241060605827864</v>
      </c>
      <c r="AA103" s="101">
        <f t="shared" si="67"/>
        <v>0.95541401273835058</v>
      </c>
      <c r="AB103" s="101">
        <f t="shared" si="68"/>
        <v>-4.0445859872616499</v>
      </c>
      <c r="AC103" s="101">
        <f t="shared" si="69"/>
        <v>5.9554140127383501</v>
      </c>
      <c r="AD103" s="101">
        <f t="shared" si="70"/>
        <v>-7.5581728183602461</v>
      </c>
      <c r="AE103" s="101">
        <f t="shared" si="71"/>
        <v>9.4690008438369464</v>
      </c>
      <c r="AF103" s="101">
        <f t="shared" si="72"/>
        <v>-1.8622298225375338</v>
      </c>
      <c r="AG103" s="101">
        <f t="shared" si="73"/>
        <v>-6.8622298225375342</v>
      </c>
      <c r="AH103" s="101">
        <f t="shared" si="74"/>
        <v>3.1377701774624662</v>
      </c>
      <c r="AI103" s="101">
        <f t="shared" si="75"/>
        <v>-7.7130329460746179</v>
      </c>
      <c r="AJ103" s="101">
        <f t="shared" si="76"/>
        <v>3.9885733009995499</v>
      </c>
      <c r="AK103" s="101">
        <f t="shared" si="77"/>
        <v>-1.7903898116645731</v>
      </c>
      <c r="AL103" s="101">
        <f t="shared" si="78"/>
        <v>-6.7903898116645731</v>
      </c>
      <c r="AM103" s="101">
        <f t="shared" si="79"/>
        <v>3.2096101883354269</v>
      </c>
      <c r="AN103" s="101">
        <f t="shared" si="80"/>
        <v>-7.6459909413881126</v>
      </c>
      <c r="AO103" s="101">
        <f t="shared" si="81"/>
        <v>4.0652113180589664</v>
      </c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</row>
    <row r="104" spans="1:128" s="5" customFormat="1">
      <c r="A104" s="22" t="s">
        <v>31</v>
      </c>
      <c r="B104" s="33" t="s">
        <v>59</v>
      </c>
      <c r="C104" s="114" t="s">
        <v>121</v>
      </c>
      <c r="D104" s="26">
        <v>2</v>
      </c>
      <c r="E104" s="134">
        <v>448.03009999999995</v>
      </c>
      <c r="F104" s="82">
        <f t="shared" si="35"/>
        <v>448.09999999999997</v>
      </c>
      <c r="G104" s="129">
        <v>5.4600000000000003E-2</v>
      </c>
      <c r="H104" s="129">
        <v>1.5299999999999999E-2</v>
      </c>
      <c r="I104" s="128">
        <f t="shared" si="56"/>
        <v>6.9900000000000004E-2</v>
      </c>
      <c r="J104" s="83">
        <f t="shared" si="57"/>
        <v>156.00711822213813</v>
      </c>
      <c r="K104" s="135"/>
      <c r="L104" s="139">
        <v>448</v>
      </c>
      <c r="M104" s="137">
        <v>5.2799999999999986E-2</v>
      </c>
      <c r="N104" s="137">
        <v>1.5900000000002024E-2</v>
      </c>
      <c r="O104" s="137">
        <v>6.8700000000002009E-2</v>
      </c>
      <c r="P104" s="138">
        <v>153</v>
      </c>
      <c r="Q104" s="24">
        <f t="shared" si="58"/>
        <v>-3.2967032967033272</v>
      </c>
      <c r="R104" s="24">
        <f t="shared" si="59"/>
        <v>3.9215686274642105</v>
      </c>
      <c r="S104" s="24">
        <f t="shared" si="60"/>
        <v>-1.716738197422023</v>
      </c>
      <c r="T104" s="24">
        <f t="shared" si="61"/>
        <v>-1.9275519325062489</v>
      </c>
      <c r="U104" s="106"/>
      <c r="V104" s="101">
        <f t="shared" si="62"/>
        <v>-2.7397260273972575</v>
      </c>
      <c r="W104" s="101">
        <f t="shared" si="63"/>
        <v>-7.739726027397257</v>
      </c>
      <c r="X104" s="101">
        <f t="shared" si="64"/>
        <v>2.2602739726027425</v>
      </c>
      <c r="Y104" s="101">
        <f t="shared" si="65"/>
        <v>-8.9035581153773009</v>
      </c>
      <c r="Z104" s="101">
        <f t="shared" si="66"/>
        <v>3.4241060605827864</v>
      </c>
      <c r="AA104" s="101">
        <f t="shared" si="67"/>
        <v>0.95541401273835058</v>
      </c>
      <c r="AB104" s="101">
        <f t="shared" si="68"/>
        <v>-4.0445859872616499</v>
      </c>
      <c r="AC104" s="101">
        <f t="shared" si="69"/>
        <v>5.9554140127383501</v>
      </c>
      <c r="AD104" s="101">
        <f t="shared" si="70"/>
        <v>-7.5581728183602461</v>
      </c>
      <c r="AE104" s="101">
        <f t="shared" si="71"/>
        <v>9.4690008438369464</v>
      </c>
      <c r="AF104" s="101">
        <f t="shared" si="72"/>
        <v>-1.8622298225375338</v>
      </c>
      <c r="AG104" s="101">
        <f t="shared" si="73"/>
        <v>-6.8622298225375342</v>
      </c>
      <c r="AH104" s="101">
        <f t="shared" si="74"/>
        <v>3.1377701774624662</v>
      </c>
      <c r="AI104" s="101">
        <f t="shared" si="75"/>
        <v>-7.7130329460746179</v>
      </c>
      <c r="AJ104" s="101">
        <f t="shared" si="76"/>
        <v>3.9885733009995499</v>
      </c>
      <c r="AK104" s="101">
        <f t="shared" si="77"/>
        <v>-1.7903898116645731</v>
      </c>
      <c r="AL104" s="101">
        <f t="shared" si="78"/>
        <v>-6.7903898116645731</v>
      </c>
      <c r="AM104" s="101">
        <f t="shared" si="79"/>
        <v>3.2096101883354269</v>
      </c>
      <c r="AN104" s="101">
        <f t="shared" si="80"/>
        <v>-7.6459909413881126</v>
      </c>
      <c r="AO104" s="101">
        <f t="shared" si="81"/>
        <v>4.0652113180589664</v>
      </c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</row>
    <row r="105" spans="1:128" s="5" customFormat="1" ht="12" customHeight="1">
      <c r="A105" s="22" t="s">
        <v>31</v>
      </c>
      <c r="B105" s="33" t="s">
        <v>59</v>
      </c>
      <c r="C105" s="114" t="s">
        <v>121</v>
      </c>
      <c r="D105" s="26">
        <v>3</v>
      </c>
      <c r="E105" s="134">
        <v>447.86689999999999</v>
      </c>
      <c r="F105" s="82">
        <f t="shared" si="35"/>
        <v>448</v>
      </c>
      <c r="G105" s="129">
        <v>0.10249999999999999</v>
      </c>
      <c r="H105" s="129">
        <v>3.0599999999999999E-2</v>
      </c>
      <c r="I105" s="128">
        <f t="shared" si="56"/>
        <v>0.1331</v>
      </c>
      <c r="J105" s="83">
        <f t="shared" si="57"/>
        <v>297.15318202106556</v>
      </c>
      <c r="K105" s="135"/>
      <c r="L105" s="139">
        <v>448.00000000000006</v>
      </c>
      <c r="M105" s="137">
        <v>9.7600000000000006E-2</v>
      </c>
      <c r="N105" s="137">
        <v>3.1099999999998573E-2</v>
      </c>
      <c r="O105" s="137">
        <v>0.12869999999999859</v>
      </c>
      <c r="P105" s="138">
        <v>287</v>
      </c>
      <c r="Q105" s="24">
        <f t="shared" si="58"/>
        <v>-4.780487804878037</v>
      </c>
      <c r="R105" s="24">
        <f t="shared" si="59"/>
        <v>1.6339869280999169</v>
      </c>
      <c r="S105" s="24">
        <f t="shared" si="60"/>
        <v>-3.3057851239679961</v>
      </c>
      <c r="T105" s="24">
        <f t="shared" si="61"/>
        <v>-3.4168175322940977</v>
      </c>
      <c r="U105" s="106"/>
      <c r="V105" s="101">
        <f t="shared" si="62"/>
        <v>-2.7397260273972575</v>
      </c>
      <c r="W105" s="101">
        <f t="shared" si="63"/>
        <v>-7.739726027397257</v>
      </c>
      <c r="X105" s="101">
        <f t="shared" si="64"/>
        <v>2.2602739726027425</v>
      </c>
      <c r="Y105" s="101">
        <f t="shared" si="65"/>
        <v>-8.9035581153773009</v>
      </c>
      <c r="Z105" s="101">
        <f t="shared" si="66"/>
        <v>3.4241060605827864</v>
      </c>
      <c r="AA105" s="101">
        <f t="shared" si="67"/>
        <v>0.95541401273835058</v>
      </c>
      <c r="AB105" s="101">
        <f t="shared" si="68"/>
        <v>-4.0445859872616499</v>
      </c>
      <c r="AC105" s="101">
        <f t="shared" si="69"/>
        <v>5.9554140127383501</v>
      </c>
      <c r="AD105" s="101">
        <f t="shared" si="70"/>
        <v>-7.5581728183602461</v>
      </c>
      <c r="AE105" s="101">
        <f t="shared" si="71"/>
        <v>9.4690008438369464</v>
      </c>
      <c r="AF105" s="101">
        <f t="shared" si="72"/>
        <v>-1.8622298225375338</v>
      </c>
      <c r="AG105" s="101">
        <f t="shared" si="73"/>
        <v>-6.8622298225375342</v>
      </c>
      <c r="AH105" s="101">
        <f t="shared" si="74"/>
        <v>3.1377701774624662</v>
      </c>
      <c r="AI105" s="101">
        <f t="shared" si="75"/>
        <v>-7.7130329460746179</v>
      </c>
      <c r="AJ105" s="101">
        <f t="shared" si="76"/>
        <v>3.9885733009995499</v>
      </c>
      <c r="AK105" s="101">
        <f t="shared" si="77"/>
        <v>-1.7903898116645731</v>
      </c>
      <c r="AL105" s="101">
        <f t="shared" si="78"/>
        <v>-6.7903898116645731</v>
      </c>
      <c r="AM105" s="101">
        <f t="shared" si="79"/>
        <v>3.2096101883354269</v>
      </c>
      <c r="AN105" s="101">
        <f t="shared" si="80"/>
        <v>-7.6459909413881126</v>
      </c>
      <c r="AO105" s="101">
        <f t="shared" si="81"/>
        <v>4.0652113180589664</v>
      </c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</row>
    <row r="106" spans="1:128" s="5" customFormat="1" ht="12" customHeight="1">
      <c r="A106" s="22" t="s">
        <v>31</v>
      </c>
      <c r="B106" s="33" t="s">
        <v>59</v>
      </c>
      <c r="C106" s="114" t="s">
        <v>121</v>
      </c>
      <c r="D106" s="26">
        <v>4</v>
      </c>
      <c r="E106" s="134">
        <v>447.69380000000001</v>
      </c>
      <c r="F106" s="82">
        <f t="shared" si="35"/>
        <v>448</v>
      </c>
      <c r="G106" s="129">
        <v>0.25869999999999999</v>
      </c>
      <c r="H106" s="129">
        <v>4.7500000000000001E-2</v>
      </c>
      <c r="I106" s="128">
        <f t="shared" si="56"/>
        <v>0.30619999999999997</v>
      </c>
      <c r="J106" s="83">
        <f t="shared" si="57"/>
        <v>683.77312518752785</v>
      </c>
      <c r="K106" s="135"/>
      <c r="L106" s="139">
        <v>447.9</v>
      </c>
      <c r="M106" s="137">
        <v>0.24939999999999993</v>
      </c>
      <c r="N106" s="137">
        <v>4.9199999999999022E-2</v>
      </c>
      <c r="O106" s="137">
        <v>0.29859999999999898</v>
      </c>
      <c r="P106" s="138">
        <v>667</v>
      </c>
      <c r="Q106" s="24">
        <f t="shared" si="58"/>
        <v>-3.5948975647468338</v>
      </c>
      <c r="R106" s="24">
        <f t="shared" si="59"/>
        <v>3.578947368418993</v>
      </c>
      <c r="S106" s="24">
        <f t="shared" si="60"/>
        <v>-2.4820378837364454</v>
      </c>
      <c r="T106" s="24">
        <f t="shared" si="61"/>
        <v>-2.4530249244481128</v>
      </c>
      <c r="U106" s="106"/>
      <c r="V106" s="101">
        <f t="shared" si="62"/>
        <v>-2.7397260273972575</v>
      </c>
      <c r="W106" s="101">
        <f t="shared" si="63"/>
        <v>-7.739726027397257</v>
      </c>
      <c r="X106" s="101">
        <f t="shared" si="64"/>
        <v>2.2602739726027425</v>
      </c>
      <c r="Y106" s="101">
        <f t="shared" si="65"/>
        <v>-8.9035581153773009</v>
      </c>
      <c r="Z106" s="101">
        <f t="shared" si="66"/>
        <v>3.4241060605827864</v>
      </c>
      <c r="AA106" s="101">
        <f t="shared" si="67"/>
        <v>0.95541401273835058</v>
      </c>
      <c r="AB106" s="101">
        <f t="shared" si="68"/>
        <v>-4.0445859872616499</v>
      </c>
      <c r="AC106" s="101">
        <f t="shared" si="69"/>
        <v>5.9554140127383501</v>
      </c>
      <c r="AD106" s="101">
        <f t="shared" si="70"/>
        <v>-7.5581728183602461</v>
      </c>
      <c r="AE106" s="101">
        <f t="shared" si="71"/>
        <v>9.4690008438369464</v>
      </c>
      <c r="AF106" s="101">
        <f t="shared" si="72"/>
        <v>-1.8622298225375338</v>
      </c>
      <c r="AG106" s="101">
        <f t="shared" si="73"/>
        <v>-6.8622298225375342</v>
      </c>
      <c r="AH106" s="101">
        <f t="shared" si="74"/>
        <v>3.1377701774624662</v>
      </c>
      <c r="AI106" s="101">
        <f t="shared" si="75"/>
        <v>-7.7130329460746179</v>
      </c>
      <c r="AJ106" s="101">
        <f t="shared" si="76"/>
        <v>3.9885733009995499</v>
      </c>
      <c r="AK106" s="101">
        <f t="shared" si="77"/>
        <v>-1.7903898116645731</v>
      </c>
      <c r="AL106" s="101">
        <f t="shared" si="78"/>
        <v>-6.7903898116645731</v>
      </c>
      <c r="AM106" s="101">
        <f t="shared" si="79"/>
        <v>3.2096101883354269</v>
      </c>
      <c r="AN106" s="101">
        <f t="shared" si="80"/>
        <v>-7.6459909413881126</v>
      </c>
      <c r="AO106" s="101">
        <f t="shared" si="81"/>
        <v>4.0652113180589664</v>
      </c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</row>
    <row r="107" spans="1:128" s="5" customFormat="1" ht="12" customHeight="1">
      <c r="A107" s="22" t="s">
        <v>31</v>
      </c>
      <c r="B107" s="33" t="s">
        <v>59</v>
      </c>
      <c r="C107" s="114" t="s">
        <v>121</v>
      </c>
      <c r="D107" s="26">
        <v>5</v>
      </c>
      <c r="E107" s="134">
        <v>447.77650000000006</v>
      </c>
      <c r="F107" s="82">
        <f t="shared" si="35"/>
        <v>448.40000000000009</v>
      </c>
      <c r="G107" s="129">
        <v>0.49790000000000001</v>
      </c>
      <c r="H107" s="129">
        <v>0.12559999999999999</v>
      </c>
      <c r="I107" s="128">
        <f t="shared" si="56"/>
        <v>0.62349999999999994</v>
      </c>
      <c r="J107" s="83">
        <f t="shared" si="57"/>
        <v>1391.7044380991974</v>
      </c>
      <c r="K107" s="135"/>
      <c r="L107" s="139">
        <v>448.5</v>
      </c>
      <c r="M107" s="137">
        <v>0.48469999999999996</v>
      </c>
      <c r="N107" s="137">
        <v>0.12679999999999936</v>
      </c>
      <c r="O107" s="137">
        <v>0.61149999999999927</v>
      </c>
      <c r="P107" s="138">
        <v>1360</v>
      </c>
      <c r="Q107" s="24">
        <f t="shared" si="58"/>
        <v>-2.6511347660172815</v>
      </c>
      <c r="R107" s="24">
        <f t="shared" si="59"/>
        <v>0.95541401273835058</v>
      </c>
      <c r="S107" s="24">
        <f t="shared" si="60"/>
        <v>-1.9246190858060428</v>
      </c>
      <c r="T107" s="24">
        <f t="shared" si="61"/>
        <v>-2.2781013864193493</v>
      </c>
      <c r="U107" s="106"/>
      <c r="V107" s="101">
        <f t="shared" si="62"/>
        <v>-2.7397260273972575</v>
      </c>
      <c r="W107" s="101">
        <f t="shared" si="63"/>
        <v>-7.739726027397257</v>
      </c>
      <c r="X107" s="101">
        <f t="shared" si="64"/>
        <v>2.2602739726027425</v>
      </c>
      <c r="Y107" s="101">
        <f t="shared" si="65"/>
        <v>-8.9035581153773009</v>
      </c>
      <c r="Z107" s="101">
        <f t="shared" si="66"/>
        <v>3.4241060605827864</v>
      </c>
      <c r="AA107" s="101">
        <f t="shared" si="67"/>
        <v>0.95541401273835058</v>
      </c>
      <c r="AB107" s="101">
        <f t="shared" si="68"/>
        <v>-4.0445859872616499</v>
      </c>
      <c r="AC107" s="101">
        <f t="shared" si="69"/>
        <v>5.9554140127383501</v>
      </c>
      <c r="AD107" s="101">
        <f t="shared" si="70"/>
        <v>-7.5581728183602461</v>
      </c>
      <c r="AE107" s="101">
        <f t="shared" si="71"/>
        <v>9.4690008438369464</v>
      </c>
      <c r="AF107" s="101">
        <f t="shared" si="72"/>
        <v>-1.8622298225375338</v>
      </c>
      <c r="AG107" s="101">
        <f t="shared" si="73"/>
        <v>-6.8622298225375342</v>
      </c>
      <c r="AH107" s="101">
        <f t="shared" si="74"/>
        <v>3.1377701774624662</v>
      </c>
      <c r="AI107" s="101">
        <f t="shared" si="75"/>
        <v>-7.7130329460746179</v>
      </c>
      <c r="AJ107" s="101">
        <f t="shared" si="76"/>
        <v>3.9885733009995499</v>
      </c>
      <c r="AK107" s="101">
        <f t="shared" si="77"/>
        <v>-1.7903898116645731</v>
      </c>
      <c r="AL107" s="101">
        <f t="shared" si="78"/>
        <v>-6.7903898116645731</v>
      </c>
      <c r="AM107" s="101">
        <f t="shared" si="79"/>
        <v>3.2096101883354269</v>
      </c>
      <c r="AN107" s="101">
        <f t="shared" si="80"/>
        <v>-7.6459909413881126</v>
      </c>
      <c r="AO107" s="101">
        <f t="shared" si="81"/>
        <v>4.0652113180589664</v>
      </c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</row>
    <row r="108" spans="1:128" s="5" customFormat="1" ht="12" customHeight="1">
      <c r="A108" s="22" t="s">
        <v>31</v>
      </c>
      <c r="B108" s="33" t="s">
        <v>59</v>
      </c>
      <c r="C108" s="114" t="s">
        <v>121</v>
      </c>
      <c r="D108" s="26">
        <v>6</v>
      </c>
      <c r="E108" s="134">
        <v>447.79989999999998</v>
      </c>
      <c r="F108" s="82">
        <f t="shared" si="35"/>
        <v>448.7</v>
      </c>
      <c r="G108" s="129">
        <v>0.75160000000000005</v>
      </c>
      <c r="H108" s="129">
        <v>0.14849999999999999</v>
      </c>
      <c r="I108" s="128">
        <f t="shared" si="56"/>
        <v>0.90010000000000001</v>
      </c>
      <c r="J108" s="83">
        <f t="shared" si="57"/>
        <v>2008.5260306683801</v>
      </c>
      <c r="K108" s="135"/>
      <c r="L108" s="139">
        <v>448.7</v>
      </c>
      <c r="M108" s="137">
        <v>0.73429999999999995</v>
      </c>
      <c r="N108" s="137">
        <v>0.15319999999999823</v>
      </c>
      <c r="O108" s="137">
        <v>0.88749999999999818</v>
      </c>
      <c r="P108" s="138">
        <v>1980</v>
      </c>
      <c r="Q108" s="24">
        <f t="shared" si="58"/>
        <v>-2.3017562533262494</v>
      </c>
      <c r="R108" s="24">
        <f t="shared" si="59"/>
        <v>3.1649831649819755</v>
      </c>
      <c r="S108" s="24">
        <f t="shared" si="60"/>
        <v>-1.3998444617266783</v>
      </c>
      <c r="T108" s="24">
        <f t="shared" si="61"/>
        <v>-1.4202469986852744</v>
      </c>
      <c r="U108" s="106"/>
      <c r="V108" s="101">
        <f t="shared" si="62"/>
        <v>-2.7397260273972575</v>
      </c>
      <c r="W108" s="101">
        <f t="shared" si="63"/>
        <v>-7.739726027397257</v>
      </c>
      <c r="X108" s="101">
        <f t="shared" si="64"/>
        <v>2.2602739726027425</v>
      </c>
      <c r="Y108" s="101">
        <f t="shared" si="65"/>
        <v>-8.9035581153773009</v>
      </c>
      <c r="Z108" s="101">
        <f t="shared" si="66"/>
        <v>3.4241060605827864</v>
      </c>
      <c r="AA108" s="101">
        <f t="shared" si="67"/>
        <v>0.95541401273835058</v>
      </c>
      <c r="AB108" s="101">
        <f t="shared" si="68"/>
        <v>-4.0445859872616499</v>
      </c>
      <c r="AC108" s="101">
        <f t="shared" si="69"/>
        <v>5.9554140127383501</v>
      </c>
      <c r="AD108" s="101">
        <f t="shared" si="70"/>
        <v>-7.5581728183602461</v>
      </c>
      <c r="AE108" s="101">
        <f t="shared" si="71"/>
        <v>9.4690008438369464</v>
      </c>
      <c r="AF108" s="101">
        <f t="shared" si="72"/>
        <v>-1.8622298225375338</v>
      </c>
      <c r="AG108" s="101">
        <f t="shared" si="73"/>
        <v>-6.8622298225375342</v>
      </c>
      <c r="AH108" s="101">
        <f t="shared" si="74"/>
        <v>3.1377701774624662</v>
      </c>
      <c r="AI108" s="101">
        <f t="shared" si="75"/>
        <v>-7.7130329460746179</v>
      </c>
      <c r="AJ108" s="101">
        <f t="shared" si="76"/>
        <v>3.9885733009995499</v>
      </c>
      <c r="AK108" s="101">
        <f t="shared" si="77"/>
        <v>-1.7903898116645731</v>
      </c>
      <c r="AL108" s="101">
        <f t="shared" si="78"/>
        <v>-6.7903898116645731</v>
      </c>
      <c r="AM108" s="101">
        <f t="shared" si="79"/>
        <v>3.2096101883354269</v>
      </c>
      <c r="AN108" s="101">
        <f t="shared" si="80"/>
        <v>-7.6459909413881126</v>
      </c>
      <c r="AO108" s="101">
        <f t="shared" si="81"/>
        <v>4.0652113180589664</v>
      </c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</row>
    <row r="109" spans="1:128" s="5" customFormat="1" ht="12" customHeight="1">
      <c r="A109" s="22" t="s">
        <v>31</v>
      </c>
      <c r="B109" s="33" t="s">
        <v>59</v>
      </c>
      <c r="C109" s="114" t="s">
        <v>121</v>
      </c>
      <c r="D109" s="26">
        <v>7</v>
      </c>
      <c r="E109" s="134">
        <v>447.40520000000009</v>
      </c>
      <c r="F109" s="82">
        <f t="shared" si="35"/>
        <v>449.30000000000013</v>
      </c>
      <c r="G109" s="129">
        <v>1.4970000000000001</v>
      </c>
      <c r="H109" s="129">
        <v>0.39779999999999999</v>
      </c>
      <c r="I109" s="128">
        <f t="shared" si="56"/>
        <v>1.8948</v>
      </c>
      <c r="J109" s="83">
        <f t="shared" si="57"/>
        <v>4228.3293586490609</v>
      </c>
      <c r="K109" s="135"/>
      <c r="L109" s="139">
        <v>449.29999999999995</v>
      </c>
      <c r="M109" s="137">
        <v>1.4679</v>
      </c>
      <c r="N109" s="137">
        <v>0.41399999999999793</v>
      </c>
      <c r="O109" s="137">
        <v>1.8818999999999979</v>
      </c>
      <c r="P109" s="138">
        <v>4200</v>
      </c>
      <c r="Q109" s="24">
        <f t="shared" si="58"/>
        <v>-1.9438877755511106</v>
      </c>
      <c r="R109" s="24">
        <f t="shared" si="59"/>
        <v>4.0723981900447308</v>
      </c>
      <c r="S109" s="24">
        <f t="shared" si="60"/>
        <v>-0.68081063964545763</v>
      </c>
      <c r="T109" s="24">
        <f t="shared" si="61"/>
        <v>-0.66998940352442182</v>
      </c>
      <c r="U109" s="106"/>
      <c r="V109" s="101">
        <f t="shared" si="62"/>
        <v>-2.7397260273972575</v>
      </c>
      <c r="W109" s="101">
        <f t="shared" si="63"/>
        <v>-7.739726027397257</v>
      </c>
      <c r="X109" s="101">
        <f t="shared" si="64"/>
        <v>2.2602739726027425</v>
      </c>
      <c r="Y109" s="101">
        <f t="shared" si="65"/>
        <v>-8.9035581153773009</v>
      </c>
      <c r="Z109" s="101">
        <f t="shared" si="66"/>
        <v>3.4241060605827864</v>
      </c>
      <c r="AA109" s="101">
        <f t="shared" si="67"/>
        <v>0.95541401273835058</v>
      </c>
      <c r="AB109" s="101">
        <f t="shared" si="68"/>
        <v>-4.0445859872616499</v>
      </c>
      <c r="AC109" s="101">
        <f t="shared" si="69"/>
        <v>5.9554140127383501</v>
      </c>
      <c r="AD109" s="101">
        <f t="shared" si="70"/>
        <v>-7.5581728183602461</v>
      </c>
      <c r="AE109" s="101">
        <f t="shared" si="71"/>
        <v>9.4690008438369464</v>
      </c>
      <c r="AF109" s="101">
        <f t="shared" si="72"/>
        <v>-1.8622298225375338</v>
      </c>
      <c r="AG109" s="101">
        <f t="shared" si="73"/>
        <v>-6.8622298225375342</v>
      </c>
      <c r="AH109" s="101">
        <f t="shared" si="74"/>
        <v>3.1377701774624662</v>
      </c>
      <c r="AI109" s="101">
        <f t="shared" si="75"/>
        <v>-7.7130329460746179</v>
      </c>
      <c r="AJ109" s="101">
        <f t="shared" si="76"/>
        <v>3.9885733009995499</v>
      </c>
      <c r="AK109" s="101">
        <f t="shared" si="77"/>
        <v>-1.7903898116645731</v>
      </c>
      <c r="AL109" s="101">
        <f t="shared" si="78"/>
        <v>-6.7903898116645731</v>
      </c>
      <c r="AM109" s="101">
        <f t="shared" si="79"/>
        <v>3.2096101883354269</v>
      </c>
      <c r="AN109" s="101">
        <f t="shared" si="80"/>
        <v>-7.6459909413881126</v>
      </c>
      <c r="AO109" s="101">
        <f t="shared" si="81"/>
        <v>4.0652113180589664</v>
      </c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</row>
    <row r="110" spans="1:128" s="5" customFormat="1" ht="12" customHeight="1">
      <c r="A110" s="22" t="s">
        <v>31</v>
      </c>
      <c r="B110" s="33" t="s">
        <v>59</v>
      </c>
      <c r="C110" s="114" t="s">
        <v>121</v>
      </c>
      <c r="D110" s="26">
        <v>8</v>
      </c>
      <c r="E110" s="134">
        <v>447.28050000000007</v>
      </c>
      <c r="F110" s="82">
        <f t="shared" si="35"/>
        <v>449.80000000000007</v>
      </c>
      <c r="G110" s="129">
        <v>2.0190999999999999</v>
      </c>
      <c r="H110" s="129">
        <v>0.50039999999999996</v>
      </c>
      <c r="I110" s="128">
        <f t="shared" si="56"/>
        <v>2.5194999999999999</v>
      </c>
      <c r="J110" s="83">
        <f t="shared" si="57"/>
        <v>5620.9819310978392</v>
      </c>
      <c r="K110" s="135"/>
      <c r="L110" s="139">
        <v>449.79999999999995</v>
      </c>
      <c r="M110" s="137">
        <v>1.9909999999999999</v>
      </c>
      <c r="N110" s="137">
        <v>0.50690000000000168</v>
      </c>
      <c r="O110" s="137">
        <v>2.4979000000000013</v>
      </c>
      <c r="P110" s="138">
        <v>5570</v>
      </c>
      <c r="Q110" s="24">
        <f t="shared" si="58"/>
        <v>-1.3917091773562487</v>
      </c>
      <c r="R110" s="24">
        <f t="shared" si="59"/>
        <v>1.2989608313352772</v>
      </c>
      <c r="S110" s="24">
        <f t="shared" si="60"/>
        <v>-0.85731295892036152</v>
      </c>
      <c r="T110" s="24">
        <f t="shared" si="61"/>
        <v>-0.9069933282614524</v>
      </c>
      <c r="U110" s="106"/>
      <c r="V110" s="101">
        <f t="shared" si="62"/>
        <v>-2.7397260273972575</v>
      </c>
      <c r="W110" s="101">
        <f t="shared" si="63"/>
        <v>-7.739726027397257</v>
      </c>
      <c r="X110" s="101">
        <f t="shared" si="64"/>
        <v>2.2602739726027425</v>
      </c>
      <c r="Y110" s="101">
        <f t="shared" si="65"/>
        <v>-8.9035581153773009</v>
      </c>
      <c r="Z110" s="101">
        <f t="shared" si="66"/>
        <v>3.4241060605827864</v>
      </c>
      <c r="AA110" s="101">
        <f t="shared" si="67"/>
        <v>0.95541401273835058</v>
      </c>
      <c r="AB110" s="101">
        <f t="shared" si="68"/>
        <v>-4.0445859872616499</v>
      </c>
      <c r="AC110" s="101">
        <f t="shared" si="69"/>
        <v>5.9554140127383501</v>
      </c>
      <c r="AD110" s="101">
        <f t="shared" si="70"/>
        <v>-7.5581728183602461</v>
      </c>
      <c r="AE110" s="101">
        <f t="shared" si="71"/>
        <v>9.4690008438369464</v>
      </c>
      <c r="AF110" s="101">
        <f t="shared" si="72"/>
        <v>-1.8622298225375338</v>
      </c>
      <c r="AG110" s="101">
        <f t="shared" si="73"/>
        <v>-6.8622298225375342</v>
      </c>
      <c r="AH110" s="101">
        <f t="shared" si="74"/>
        <v>3.1377701774624662</v>
      </c>
      <c r="AI110" s="101">
        <f t="shared" si="75"/>
        <v>-7.7130329460746179</v>
      </c>
      <c r="AJ110" s="101">
        <f t="shared" si="76"/>
        <v>3.9885733009995499</v>
      </c>
      <c r="AK110" s="101">
        <f t="shared" si="77"/>
        <v>-1.7903898116645731</v>
      </c>
      <c r="AL110" s="101">
        <f t="shared" si="78"/>
        <v>-6.7903898116645731</v>
      </c>
      <c r="AM110" s="101">
        <f t="shared" si="79"/>
        <v>3.2096101883354269</v>
      </c>
      <c r="AN110" s="101">
        <f t="shared" si="80"/>
        <v>-7.6459909413881126</v>
      </c>
      <c r="AO110" s="101">
        <f t="shared" si="81"/>
        <v>4.0652113180589664</v>
      </c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</row>
    <row r="111" spans="1:128" s="5" customFormat="1" ht="12" customHeight="1">
      <c r="A111" s="22" t="s">
        <v>31</v>
      </c>
      <c r="B111" s="33" t="s">
        <v>59</v>
      </c>
      <c r="C111" s="114" t="s">
        <v>121</v>
      </c>
      <c r="D111" s="26">
        <v>9</v>
      </c>
      <c r="E111" s="134">
        <v>447.93130000000002</v>
      </c>
      <c r="F111" s="82">
        <f t="shared" si="35"/>
        <v>451.2</v>
      </c>
      <c r="G111" s="129">
        <v>2.5207000000000002</v>
      </c>
      <c r="H111" s="129">
        <v>0.748</v>
      </c>
      <c r="I111" s="128">
        <f t="shared" si="56"/>
        <v>3.2686999999999999</v>
      </c>
      <c r="J111" s="83">
        <f t="shared" si="57"/>
        <v>7277.2840674129138</v>
      </c>
      <c r="K111" s="135"/>
      <c r="L111" s="139">
        <v>451.19999999999993</v>
      </c>
      <c r="M111" s="137">
        <v>2.4716999999999998</v>
      </c>
      <c r="N111" s="137">
        <v>0.75250000000000128</v>
      </c>
      <c r="O111" s="137">
        <v>3.2242000000000011</v>
      </c>
      <c r="P111" s="138">
        <v>7180</v>
      </c>
      <c r="Q111" s="24">
        <f t="shared" si="58"/>
        <v>-1.9439044709802979</v>
      </c>
      <c r="R111" s="24">
        <f t="shared" si="59"/>
        <v>0.60160427807503747</v>
      </c>
      <c r="S111" s="24">
        <f t="shared" si="60"/>
        <v>-1.3613974974760266</v>
      </c>
      <c r="T111" s="24">
        <f t="shared" si="61"/>
        <v>-1.3368183310109325</v>
      </c>
      <c r="U111" s="106"/>
      <c r="V111" s="101">
        <f t="shared" si="62"/>
        <v>-2.7397260273972575</v>
      </c>
      <c r="W111" s="101">
        <f t="shared" si="63"/>
        <v>-7.739726027397257</v>
      </c>
      <c r="X111" s="101">
        <f t="shared" si="64"/>
        <v>2.2602739726027425</v>
      </c>
      <c r="Y111" s="101">
        <f t="shared" si="65"/>
        <v>-8.9035581153773009</v>
      </c>
      <c r="Z111" s="101">
        <f t="shared" si="66"/>
        <v>3.4241060605827864</v>
      </c>
      <c r="AA111" s="101">
        <f t="shared" si="67"/>
        <v>0.95541401273835058</v>
      </c>
      <c r="AB111" s="101">
        <f t="shared" si="68"/>
        <v>-4.0445859872616499</v>
      </c>
      <c r="AC111" s="101">
        <f t="shared" si="69"/>
        <v>5.9554140127383501</v>
      </c>
      <c r="AD111" s="101">
        <f t="shared" si="70"/>
        <v>-7.5581728183602461</v>
      </c>
      <c r="AE111" s="101">
        <f t="shared" si="71"/>
        <v>9.4690008438369464</v>
      </c>
      <c r="AF111" s="101">
        <f t="shared" si="72"/>
        <v>-1.8622298225375338</v>
      </c>
      <c r="AG111" s="101">
        <f t="shared" si="73"/>
        <v>-6.8622298225375342</v>
      </c>
      <c r="AH111" s="101">
        <f t="shared" si="74"/>
        <v>3.1377701774624662</v>
      </c>
      <c r="AI111" s="101">
        <f t="shared" si="75"/>
        <v>-7.7130329460746179</v>
      </c>
      <c r="AJ111" s="101">
        <f t="shared" si="76"/>
        <v>3.9885733009995499</v>
      </c>
      <c r="AK111" s="101">
        <f t="shared" si="77"/>
        <v>-1.7903898116645731</v>
      </c>
      <c r="AL111" s="101">
        <f t="shared" si="78"/>
        <v>-6.7903898116645731</v>
      </c>
      <c r="AM111" s="101">
        <f t="shared" si="79"/>
        <v>3.2096101883354269</v>
      </c>
      <c r="AN111" s="101">
        <f t="shared" si="80"/>
        <v>-7.6459909413881126</v>
      </c>
      <c r="AO111" s="101">
        <f t="shared" si="81"/>
        <v>4.0652113180589664</v>
      </c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</row>
    <row r="112" spans="1:128" s="5" customFormat="1">
      <c r="A112" s="22" t="s">
        <v>30</v>
      </c>
      <c r="B112" s="33" t="s">
        <v>97</v>
      </c>
      <c r="C112" s="119" t="s">
        <v>146</v>
      </c>
      <c r="D112" s="26">
        <v>1</v>
      </c>
      <c r="E112" s="134">
        <v>447.6576</v>
      </c>
      <c r="F112" s="82">
        <f t="shared" si="35"/>
        <v>447.7</v>
      </c>
      <c r="G112" s="129">
        <v>3.2800000000000003E-2</v>
      </c>
      <c r="H112" s="129">
        <v>9.5999999999999992E-3</v>
      </c>
      <c r="I112" s="128">
        <f t="shared" si="56"/>
        <v>4.24E-2</v>
      </c>
      <c r="J112" s="83">
        <f t="shared" si="57"/>
        <v>94.711861362097537</v>
      </c>
      <c r="K112" s="135"/>
      <c r="L112" s="136">
        <v>447.6</v>
      </c>
      <c r="M112" s="137"/>
      <c r="N112" s="137"/>
      <c r="O112" s="137">
        <v>3.9E-2</v>
      </c>
      <c r="P112" s="136">
        <v>87.13</v>
      </c>
      <c r="Q112" s="24"/>
      <c r="R112" s="24"/>
      <c r="S112" s="24">
        <f t="shared" si="60"/>
        <v>-8.018867924528303</v>
      </c>
      <c r="T112" s="24">
        <f t="shared" si="61"/>
        <v>-8.0051867348599099</v>
      </c>
      <c r="U112" s="106"/>
      <c r="V112" s="101">
        <f t="shared" si="62"/>
        <v>-2.7397260273972575</v>
      </c>
      <c r="W112" s="101">
        <f t="shared" si="63"/>
        <v>-7.739726027397257</v>
      </c>
      <c r="X112" s="101">
        <f t="shared" si="64"/>
        <v>2.2602739726027425</v>
      </c>
      <c r="Y112" s="101">
        <f t="shared" si="65"/>
        <v>-8.9035581153773009</v>
      </c>
      <c r="Z112" s="101">
        <f t="shared" si="66"/>
        <v>3.4241060605827864</v>
      </c>
      <c r="AA112" s="101">
        <f t="shared" si="67"/>
        <v>0.95541401273835058</v>
      </c>
      <c r="AB112" s="101">
        <f t="shared" si="68"/>
        <v>-4.0445859872616499</v>
      </c>
      <c r="AC112" s="101">
        <f t="shared" si="69"/>
        <v>5.9554140127383501</v>
      </c>
      <c r="AD112" s="101">
        <f t="shared" si="70"/>
        <v>-7.5581728183602461</v>
      </c>
      <c r="AE112" s="101">
        <f t="shared" si="71"/>
        <v>9.4690008438369464</v>
      </c>
      <c r="AF112" s="101">
        <f t="shared" si="72"/>
        <v>-1.8622298225375338</v>
      </c>
      <c r="AG112" s="101">
        <f t="shared" si="73"/>
        <v>-6.8622298225375342</v>
      </c>
      <c r="AH112" s="101">
        <f t="shared" si="74"/>
        <v>3.1377701774624662</v>
      </c>
      <c r="AI112" s="101">
        <f t="shared" si="75"/>
        <v>-7.7130329460746179</v>
      </c>
      <c r="AJ112" s="101">
        <f t="shared" si="76"/>
        <v>3.9885733009995499</v>
      </c>
      <c r="AK112" s="101">
        <f t="shared" si="77"/>
        <v>-1.7903898116645731</v>
      </c>
      <c r="AL112" s="101">
        <f t="shared" si="78"/>
        <v>-6.7903898116645731</v>
      </c>
      <c r="AM112" s="101">
        <f t="shared" si="79"/>
        <v>3.2096101883354269</v>
      </c>
      <c r="AN112" s="101">
        <f t="shared" si="80"/>
        <v>-7.6459909413881126</v>
      </c>
      <c r="AO112" s="101">
        <f t="shared" si="81"/>
        <v>4.0652113180589664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</row>
    <row r="113" spans="1:128" s="5" customFormat="1">
      <c r="A113" s="22" t="s">
        <v>30</v>
      </c>
      <c r="B113" s="33" t="s">
        <v>97</v>
      </c>
      <c r="C113" s="119" t="s">
        <v>146</v>
      </c>
      <c r="D113" s="26">
        <v>2</v>
      </c>
      <c r="E113" s="134">
        <v>447.73279999999994</v>
      </c>
      <c r="F113" s="82">
        <f t="shared" si="35"/>
        <v>447.79999999999995</v>
      </c>
      <c r="G113" s="129">
        <v>5.0500000000000003E-2</v>
      </c>
      <c r="H113" s="129">
        <v>1.67E-2</v>
      </c>
      <c r="I113" s="128">
        <f t="shared" si="56"/>
        <v>6.720000000000001E-2</v>
      </c>
      <c r="J113" s="83">
        <f t="shared" si="57"/>
        <v>150.08101711091732</v>
      </c>
      <c r="K113" s="135"/>
      <c r="L113" s="136">
        <v>447.8</v>
      </c>
      <c r="M113" s="137"/>
      <c r="N113" s="137"/>
      <c r="O113" s="137">
        <v>5.8299999999999998E-2</v>
      </c>
      <c r="P113" s="136">
        <v>130.19</v>
      </c>
      <c r="Q113" s="24"/>
      <c r="R113" s="24"/>
      <c r="S113" s="24">
        <f t="shared" si="60"/>
        <v>-13.244047619047636</v>
      </c>
      <c r="T113" s="24">
        <f t="shared" si="61"/>
        <v>-13.25351966146183</v>
      </c>
      <c r="U113" s="106"/>
      <c r="V113" s="101">
        <f t="shared" si="62"/>
        <v>-2.7397260273972575</v>
      </c>
      <c r="W113" s="101">
        <f t="shared" si="63"/>
        <v>-7.739726027397257</v>
      </c>
      <c r="X113" s="101">
        <f t="shared" si="64"/>
        <v>2.2602739726027425</v>
      </c>
      <c r="Y113" s="101">
        <f t="shared" si="65"/>
        <v>-8.9035581153773009</v>
      </c>
      <c r="Z113" s="101">
        <f t="shared" si="66"/>
        <v>3.4241060605827864</v>
      </c>
      <c r="AA113" s="101">
        <f t="shared" si="67"/>
        <v>0.95541401273835058</v>
      </c>
      <c r="AB113" s="101">
        <f t="shared" si="68"/>
        <v>-4.0445859872616499</v>
      </c>
      <c r="AC113" s="101">
        <f t="shared" si="69"/>
        <v>5.9554140127383501</v>
      </c>
      <c r="AD113" s="101">
        <f t="shared" si="70"/>
        <v>-7.5581728183602461</v>
      </c>
      <c r="AE113" s="101">
        <f t="shared" si="71"/>
        <v>9.4690008438369464</v>
      </c>
      <c r="AF113" s="101">
        <f t="shared" si="72"/>
        <v>-1.8622298225375338</v>
      </c>
      <c r="AG113" s="101">
        <f t="shared" si="73"/>
        <v>-6.8622298225375342</v>
      </c>
      <c r="AH113" s="101">
        <f t="shared" si="74"/>
        <v>3.1377701774624662</v>
      </c>
      <c r="AI113" s="101">
        <f t="shared" si="75"/>
        <v>-7.7130329460746179</v>
      </c>
      <c r="AJ113" s="101">
        <f t="shared" si="76"/>
        <v>3.9885733009995499</v>
      </c>
      <c r="AK113" s="101">
        <f t="shared" si="77"/>
        <v>-1.7903898116645731</v>
      </c>
      <c r="AL113" s="101">
        <f t="shared" si="78"/>
        <v>-6.7903898116645731</v>
      </c>
      <c r="AM113" s="101">
        <f t="shared" si="79"/>
        <v>3.2096101883354269</v>
      </c>
      <c r="AN113" s="101">
        <f t="shared" si="80"/>
        <v>-7.6459909413881126</v>
      </c>
      <c r="AO113" s="101">
        <f t="shared" si="81"/>
        <v>4.0652113180589664</v>
      </c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</row>
    <row r="114" spans="1:128" s="5" customFormat="1">
      <c r="A114" s="22" t="s">
        <v>30</v>
      </c>
      <c r="B114" s="33" t="s">
        <v>97</v>
      </c>
      <c r="C114" s="119" t="s">
        <v>146</v>
      </c>
      <c r="D114" s="26">
        <v>3</v>
      </c>
      <c r="E114" s="134">
        <v>447.66980000000001</v>
      </c>
      <c r="F114" s="82">
        <f t="shared" ref="F114:F168" si="82">E114+G114+H114</f>
        <v>447.79999999999995</v>
      </c>
      <c r="G114" s="129">
        <v>0.1002</v>
      </c>
      <c r="H114" s="129">
        <v>0.03</v>
      </c>
      <c r="I114" s="128">
        <f t="shared" si="56"/>
        <v>0.13019999999999998</v>
      </c>
      <c r="J114" s="83">
        <f t="shared" si="57"/>
        <v>290.80744657857781</v>
      </c>
      <c r="K114" s="135"/>
      <c r="L114" s="136">
        <v>447.7</v>
      </c>
      <c r="M114" s="137"/>
      <c r="N114" s="137"/>
      <c r="O114" s="137">
        <v>0.1235</v>
      </c>
      <c r="P114" s="136">
        <v>275.85000000000002</v>
      </c>
      <c r="Q114" s="24"/>
      <c r="R114" s="24"/>
      <c r="S114" s="24">
        <f t="shared" si="60"/>
        <v>-5.1459293394777141</v>
      </c>
      <c r="T114" s="24">
        <f t="shared" si="61"/>
        <v>-5.1434193843919331</v>
      </c>
      <c r="U114" s="106"/>
      <c r="V114" s="101">
        <f t="shared" ref="V114:V145" si="83">$Q$180</f>
        <v>-2.7397260273972575</v>
      </c>
      <c r="W114" s="101">
        <f t="shared" ref="W114:W145" si="84">$Q$180-5</f>
        <v>-7.739726027397257</v>
      </c>
      <c r="X114" s="101">
        <f t="shared" ref="X114:X145" si="85">$Q$180+5</f>
        <v>2.2602739726027425</v>
      </c>
      <c r="Y114" s="101">
        <f t="shared" ref="Y114:Y145" si="86">($Q$180-(3*$Q$183))</f>
        <v>-8.9035581153773009</v>
      </c>
      <c r="Z114" s="101">
        <f t="shared" ref="Z114:Z145" si="87">($Q$180+(3*$Q$183))</f>
        <v>3.4241060605827864</v>
      </c>
      <c r="AA114" s="101">
        <f t="shared" ref="AA114:AA145" si="88">$R$180</f>
        <v>0.95541401273835058</v>
      </c>
      <c r="AB114" s="101">
        <f t="shared" ref="AB114:AB145" si="89">$R$180-5</f>
        <v>-4.0445859872616499</v>
      </c>
      <c r="AC114" s="101">
        <f t="shared" ref="AC114:AC145" si="90">$R$180+5</f>
        <v>5.9554140127383501</v>
      </c>
      <c r="AD114" s="101">
        <f t="shared" ref="AD114:AD145" si="91">($R$180-(3*$R$183))</f>
        <v>-7.5581728183602461</v>
      </c>
      <c r="AE114" s="101">
        <f t="shared" ref="AE114:AE145" si="92">($R$180+(3*$R$183))</f>
        <v>9.4690008438369464</v>
      </c>
      <c r="AF114" s="101">
        <f t="shared" ref="AF114:AF145" si="93">$S$180</f>
        <v>-1.8622298225375338</v>
      </c>
      <c r="AG114" s="101">
        <f t="shared" ref="AG114:AG145" si="94">$S$180-5</f>
        <v>-6.8622298225375342</v>
      </c>
      <c r="AH114" s="101">
        <f t="shared" ref="AH114:AH145" si="95">$S$180+5</f>
        <v>3.1377701774624662</v>
      </c>
      <c r="AI114" s="101">
        <f t="shared" ref="AI114:AI145" si="96">($S$180-(3*$S$183))</f>
        <v>-7.7130329460746179</v>
      </c>
      <c r="AJ114" s="101">
        <f t="shared" ref="AJ114:AJ145" si="97">($S$180+(3*$S$183))</f>
        <v>3.9885733009995499</v>
      </c>
      <c r="AK114" s="101">
        <f t="shared" ref="AK114:AK145" si="98">$T$180</f>
        <v>-1.7903898116645731</v>
      </c>
      <c r="AL114" s="101">
        <f t="shared" ref="AL114:AL145" si="99">$T$180-5</f>
        <v>-6.7903898116645731</v>
      </c>
      <c r="AM114" s="101">
        <f t="shared" ref="AM114:AM145" si="100">$T$180+5</f>
        <v>3.2096101883354269</v>
      </c>
      <c r="AN114" s="101">
        <f t="shared" ref="AN114:AN145" si="101">($T$180-(3*$T$183))</f>
        <v>-7.6459909413881126</v>
      </c>
      <c r="AO114" s="101">
        <f t="shared" ref="AO114:AO145" si="102">($T$180+(3*$T$183))</f>
        <v>4.0652113180589664</v>
      </c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</row>
    <row r="115" spans="1:128" s="5" customFormat="1">
      <c r="A115" s="22" t="s">
        <v>30</v>
      </c>
      <c r="B115" s="33" t="s">
        <v>97</v>
      </c>
      <c r="C115" s="119" t="s">
        <v>146</v>
      </c>
      <c r="D115" s="26">
        <v>4</v>
      </c>
      <c r="E115" s="134">
        <v>447.49510000000004</v>
      </c>
      <c r="F115" s="82">
        <f t="shared" si="82"/>
        <v>447.8</v>
      </c>
      <c r="G115" s="129">
        <v>0.25119999999999998</v>
      </c>
      <c r="H115" s="129">
        <v>5.3699999999999998E-2</v>
      </c>
      <c r="I115" s="128">
        <f t="shared" ref="I115:I165" si="103">G115+H115</f>
        <v>0.30489999999999995</v>
      </c>
      <c r="J115" s="83">
        <f t="shared" ref="J115:J165" si="104">(1.6061/(1.6061-(I115/F115)))*(I115/F115)*1000000</f>
        <v>681.17309745960335</v>
      </c>
      <c r="K115" s="135"/>
      <c r="L115" s="136">
        <v>447.7</v>
      </c>
      <c r="M115" s="137"/>
      <c r="N115" s="137"/>
      <c r="O115" s="137">
        <v>0.2903</v>
      </c>
      <c r="P115" s="136">
        <v>648.41999999999996</v>
      </c>
      <c r="Q115" s="24"/>
      <c r="R115" s="24"/>
      <c r="S115" s="24">
        <f t="shared" si="60"/>
        <v>-4.7884552312233355</v>
      </c>
      <c r="T115" s="24">
        <f t="shared" si="61"/>
        <v>-4.8083369090403343</v>
      </c>
      <c r="U115" s="106"/>
      <c r="V115" s="101">
        <f t="shared" si="83"/>
        <v>-2.7397260273972575</v>
      </c>
      <c r="W115" s="101">
        <f t="shared" si="84"/>
        <v>-7.739726027397257</v>
      </c>
      <c r="X115" s="101">
        <f t="shared" si="85"/>
        <v>2.2602739726027425</v>
      </c>
      <c r="Y115" s="101">
        <f t="shared" si="86"/>
        <v>-8.9035581153773009</v>
      </c>
      <c r="Z115" s="101">
        <f t="shared" si="87"/>
        <v>3.4241060605827864</v>
      </c>
      <c r="AA115" s="101">
        <f t="shared" si="88"/>
        <v>0.95541401273835058</v>
      </c>
      <c r="AB115" s="101">
        <f t="shared" si="89"/>
        <v>-4.0445859872616499</v>
      </c>
      <c r="AC115" s="101">
        <f t="shared" si="90"/>
        <v>5.9554140127383501</v>
      </c>
      <c r="AD115" s="101">
        <f t="shared" si="91"/>
        <v>-7.5581728183602461</v>
      </c>
      <c r="AE115" s="101">
        <f t="shared" si="92"/>
        <v>9.4690008438369464</v>
      </c>
      <c r="AF115" s="101">
        <f t="shared" si="93"/>
        <v>-1.8622298225375338</v>
      </c>
      <c r="AG115" s="101">
        <f t="shared" si="94"/>
        <v>-6.8622298225375342</v>
      </c>
      <c r="AH115" s="101">
        <f t="shared" si="95"/>
        <v>3.1377701774624662</v>
      </c>
      <c r="AI115" s="101">
        <f t="shared" si="96"/>
        <v>-7.7130329460746179</v>
      </c>
      <c r="AJ115" s="101">
        <f t="shared" si="97"/>
        <v>3.9885733009995499</v>
      </c>
      <c r="AK115" s="101">
        <f t="shared" si="98"/>
        <v>-1.7903898116645731</v>
      </c>
      <c r="AL115" s="101">
        <f t="shared" si="99"/>
        <v>-6.7903898116645731</v>
      </c>
      <c r="AM115" s="101">
        <f t="shared" si="100"/>
        <v>3.2096101883354269</v>
      </c>
      <c r="AN115" s="101">
        <f t="shared" si="101"/>
        <v>-7.6459909413881126</v>
      </c>
      <c r="AO115" s="101">
        <f t="shared" si="102"/>
        <v>4.0652113180589664</v>
      </c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</row>
    <row r="116" spans="1:128" s="5" customFormat="1">
      <c r="A116" s="22" t="s">
        <v>30</v>
      </c>
      <c r="B116" s="33" t="s">
        <v>97</v>
      </c>
      <c r="C116" s="119" t="s">
        <v>146</v>
      </c>
      <c r="D116" s="26">
        <v>5</v>
      </c>
      <c r="E116" s="134">
        <v>447.67669999999998</v>
      </c>
      <c r="F116" s="82">
        <f t="shared" si="82"/>
        <v>448.3</v>
      </c>
      <c r="G116" s="129">
        <v>0.49680000000000002</v>
      </c>
      <c r="H116" s="129">
        <v>0.1265</v>
      </c>
      <c r="I116" s="128">
        <f t="shared" si="103"/>
        <v>0.62329999999999997</v>
      </c>
      <c r="J116" s="83">
        <f t="shared" si="104"/>
        <v>1391.5682442266852</v>
      </c>
      <c r="K116" s="135"/>
      <c r="L116" s="136">
        <v>448.2</v>
      </c>
      <c r="M116" s="137"/>
      <c r="N116" s="137"/>
      <c r="O116" s="137">
        <v>0.61350000000000005</v>
      </c>
      <c r="P116" s="136">
        <v>1368.81</v>
      </c>
      <c r="Q116" s="24"/>
      <c r="R116" s="24"/>
      <c r="S116" s="24">
        <f t="shared" si="60"/>
        <v>-1.5722765923311277</v>
      </c>
      <c r="T116" s="24">
        <f t="shared" si="61"/>
        <v>-1.6354386010965907</v>
      </c>
      <c r="U116" s="106"/>
      <c r="V116" s="101">
        <f t="shared" si="83"/>
        <v>-2.7397260273972575</v>
      </c>
      <c r="W116" s="101">
        <f t="shared" si="84"/>
        <v>-7.739726027397257</v>
      </c>
      <c r="X116" s="101">
        <f t="shared" si="85"/>
        <v>2.2602739726027425</v>
      </c>
      <c r="Y116" s="101">
        <f t="shared" si="86"/>
        <v>-8.9035581153773009</v>
      </c>
      <c r="Z116" s="101">
        <f t="shared" si="87"/>
        <v>3.4241060605827864</v>
      </c>
      <c r="AA116" s="101">
        <f t="shared" si="88"/>
        <v>0.95541401273835058</v>
      </c>
      <c r="AB116" s="101">
        <f t="shared" si="89"/>
        <v>-4.0445859872616499</v>
      </c>
      <c r="AC116" s="101">
        <f t="shared" si="90"/>
        <v>5.9554140127383501</v>
      </c>
      <c r="AD116" s="101">
        <f t="shared" si="91"/>
        <v>-7.5581728183602461</v>
      </c>
      <c r="AE116" s="101">
        <f t="shared" si="92"/>
        <v>9.4690008438369464</v>
      </c>
      <c r="AF116" s="101">
        <f t="shared" si="93"/>
        <v>-1.8622298225375338</v>
      </c>
      <c r="AG116" s="101">
        <f t="shared" si="94"/>
        <v>-6.8622298225375342</v>
      </c>
      <c r="AH116" s="101">
        <f t="shared" si="95"/>
        <v>3.1377701774624662</v>
      </c>
      <c r="AI116" s="101">
        <f t="shared" si="96"/>
        <v>-7.7130329460746179</v>
      </c>
      <c r="AJ116" s="101">
        <f t="shared" si="97"/>
        <v>3.9885733009995499</v>
      </c>
      <c r="AK116" s="101">
        <f t="shared" si="98"/>
        <v>-1.7903898116645731</v>
      </c>
      <c r="AL116" s="101">
        <f t="shared" si="99"/>
        <v>-6.7903898116645731</v>
      </c>
      <c r="AM116" s="101">
        <f t="shared" si="100"/>
        <v>3.2096101883354269</v>
      </c>
      <c r="AN116" s="101">
        <f t="shared" si="101"/>
        <v>-7.6459909413881126</v>
      </c>
      <c r="AO116" s="101">
        <f t="shared" si="102"/>
        <v>4.0652113180589664</v>
      </c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</row>
    <row r="117" spans="1:128" s="5" customFormat="1">
      <c r="A117" s="22" t="s">
        <v>30</v>
      </c>
      <c r="B117" s="33" t="s">
        <v>97</v>
      </c>
      <c r="C117" s="119" t="s">
        <v>146</v>
      </c>
      <c r="D117" s="26">
        <v>6</v>
      </c>
      <c r="E117" s="134">
        <v>448.00019999999995</v>
      </c>
      <c r="F117" s="82">
        <f t="shared" si="82"/>
        <v>448.89999999999992</v>
      </c>
      <c r="G117" s="129">
        <v>0.753</v>
      </c>
      <c r="H117" s="129">
        <v>0.14680000000000001</v>
      </c>
      <c r="I117" s="128">
        <f t="shared" si="103"/>
        <v>0.89980000000000004</v>
      </c>
      <c r="J117" s="83">
        <f t="shared" si="104"/>
        <v>2006.9600745885357</v>
      </c>
      <c r="K117" s="135"/>
      <c r="L117" s="136">
        <v>448.7</v>
      </c>
      <c r="M117" s="137"/>
      <c r="N117" s="137"/>
      <c r="O117" s="137">
        <v>0.89490000000000003</v>
      </c>
      <c r="P117" s="136">
        <v>1994.43</v>
      </c>
      <c r="Q117" s="24"/>
      <c r="R117" s="24"/>
      <c r="S117" s="24">
        <f t="shared" si="60"/>
        <v>-0.5445654589908886</v>
      </c>
      <c r="T117" s="24">
        <f t="shared" si="61"/>
        <v>-0.62433103414399138</v>
      </c>
      <c r="U117" s="106"/>
      <c r="V117" s="101">
        <f t="shared" si="83"/>
        <v>-2.7397260273972575</v>
      </c>
      <c r="W117" s="101">
        <f t="shared" si="84"/>
        <v>-7.739726027397257</v>
      </c>
      <c r="X117" s="101">
        <f t="shared" si="85"/>
        <v>2.2602739726027425</v>
      </c>
      <c r="Y117" s="101">
        <f t="shared" si="86"/>
        <v>-8.9035581153773009</v>
      </c>
      <c r="Z117" s="101">
        <f t="shared" si="87"/>
        <v>3.4241060605827864</v>
      </c>
      <c r="AA117" s="101">
        <f t="shared" si="88"/>
        <v>0.95541401273835058</v>
      </c>
      <c r="AB117" s="101">
        <f t="shared" si="89"/>
        <v>-4.0445859872616499</v>
      </c>
      <c r="AC117" s="101">
        <f t="shared" si="90"/>
        <v>5.9554140127383501</v>
      </c>
      <c r="AD117" s="101">
        <f t="shared" si="91"/>
        <v>-7.5581728183602461</v>
      </c>
      <c r="AE117" s="101">
        <f t="shared" si="92"/>
        <v>9.4690008438369464</v>
      </c>
      <c r="AF117" s="101">
        <f t="shared" si="93"/>
        <v>-1.8622298225375338</v>
      </c>
      <c r="AG117" s="101">
        <f t="shared" si="94"/>
        <v>-6.8622298225375342</v>
      </c>
      <c r="AH117" s="101">
        <f t="shared" si="95"/>
        <v>3.1377701774624662</v>
      </c>
      <c r="AI117" s="101">
        <f t="shared" si="96"/>
        <v>-7.7130329460746179</v>
      </c>
      <c r="AJ117" s="101">
        <f t="shared" si="97"/>
        <v>3.9885733009995499</v>
      </c>
      <c r="AK117" s="101">
        <f t="shared" si="98"/>
        <v>-1.7903898116645731</v>
      </c>
      <c r="AL117" s="101">
        <f t="shared" si="99"/>
        <v>-6.7903898116645731</v>
      </c>
      <c r="AM117" s="101">
        <f t="shared" si="100"/>
        <v>3.2096101883354269</v>
      </c>
      <c r="AN117" s="101">
        <f t="shared" si="101"/>
        <v>-7.6459909413881126</v>
      </c>
      <c r="AO117" s="101">
        <f t="shared" si="102"/>
        <v>4.0652113180589664</v>
      </c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</row>
    <row r="118" spans="1:128" s="5" customFormat="1">
      <c r="A118" s="22" t="s">
        <v>30</v>
      </c>
      <c r="B118" s="33" t="s">
        <v>97</v>
      </c>
      <c r="C118" s="119" t="s">
        <v>146</v>
      </c>
      <c r="D118" s="26">
        <v>7</v>
      </c>
      <c r="E118" s="134">
        <v>447.86889999999994</v>
      </c>
      <c r="F118" s="82">
        <f t="shared" si="82"/>
        <v>449.79999999999995</v>
      </c>
      <c r="G118" s="129">
        <v>1.5288999999999999</v>
      </c>
      <c r="H118" s="129">
        <v>0.4022</v>
      </c>
      <c r="I118" s="128">
        <f t="shared" si="103"/>
        <v>1.9310999999999998</v>
      </c>
      <c r="J118" s="83">
        <f t="shared" si="104"/>
        <v>4304.7483979989911</v>
      </c>
      <c r="K118" s="135"/>
      <c r="L118" s="136">
        <v>449.7</v>
      </c>
      <c r="M118" s="137"/>
      <c r="N118" s="137"/>
      <c r="O118" s="137">
        <v>1.8869</v>
      </c>
      <c r="P118" s="136">
        <v>4195.91</v>
      </c>
      <c r="Q118" s="24"/>
      <c r="R118" s="24"/>
      <c r="S118" s="24">
        <f t="shared" si="60"/>
        <v>-2.2888509139868365</v>
      </c>
      <c r="T118" s="24">
        <f t="shared" si="61"/>
        <v>-2.5283335502159292</v>
      </c>
      <c r="U118" s="106"/>
      <c r="V118" s="101">
        <f t="shared" si="83"/>
        <v>-2.7397260273972575</v>
      </c>
      <c r="W118" s="101">
        <f t="shared" si="84"/>
        <v>-7.739726027397257</v>
      </c>
      <c r="X118" s="101">
        <f t="shared" si="85"/>
        <v>2.2602739726027425</v>
      </c>
      <c r="Y118" s="101">
        <f t="shared" si="86"/>
        <v>-8.9035581153773009</v>
      </c>
      <c r="Z118" s="101">
        <f t="shared" si="87"/>
        <v>3.4241060605827864</v>
      </c>
      <c r="AA118" s="101">
        <f t="shared" si="88"/>
        <v>0.95541401273835058</v>
      </c>
      <c r="AB118" s="101">
        <f t="shared" si="89"/>
        <v>-4.0445859872616499</v>
      </c>
      <c r="AC118" s="101">
        <f t="shared" si="90"/>
        <v>5.9554140127383501</v>
      </c>
      <c r="AD118" s="101">
        <f t="shared" si="91"/>
        <v>-7.5581728183602461</v>
      </c>
      <c r="AE118" s="101">
        <f t="shared" si="92"/>
        <v>9.4690008438369464</v>
      </c>
      <c r="AF118" s="101">
        <f t="shared" si="93"/>
        <v>-1.8622298225375338</v>
      </c>
      <c r="AG118" s="101">
        <f t="shared" si="94"/>
        <v>-6.8622298225375342</v>
      </c>
      <c r="AH118" s="101">
        <f t="shared" si="95"/>
        <v>3.1377701774624662</v>
      </c>
      <c r="AI118" s="101">
        <f t="shared" si="96"/>
        <v>-7.7130329460746179</v>
      </c>
      <c r="AJ118" s="101">
        <f t="shared" si="97"/>
        <v>3.9885733009995499</v>
      </c>
      <c r="AK118" s="101">
        <f t="shared" si="98"/>
        <v>-1.7903898116645731</v>
      </c>
      <c r="AL118" s="101">
        <f t="shared" si="99"/>
        <v>-6.7903898116645731</v>
      </c>
      <c r="AM118" s="101">
        <f t="shared" si="100"/>
        <v>3.2096101883354269</v>
      </c>
      <c r="AN118" s="101">
        <f t="shared" si="101"/>
        <v>-7.6459909413881126</v>
      </c>
      <c r="AO118" s="101">
        <f t="shared" si="102"/>
        <v>4.0652113180589664</v>
      </c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</row>
    <row r="119" spans="1:128" s="5" customFormat="1">
      <c r="A119" s="22" t="s">
        <v>30</v>
      </c>
      <c r="B119" s="33" t="s">
        <v>97</v>
      </c>
      <c r="C119" s="119" t="s">
        <v>146</v>
      </c>
      <c r="D119" s="26">
        <v>8</v>
      </c>
      <c r="E119" s="134">
        <v>447.40349999999995</v>
      </c>
      <c r="F119" s="82">
        <f t="shared" si="82"/>
        <v>449.89999999999992</v>
      </c>
      <c r="G119" s="129">
        <v>1.998</v>
      </c>
      <c r="H119" s="129">
        <v>0.4985</v>
      </c>
      <c r="I119" s="128">
        <f t="shared" si="103"/>
        <v>2.4965000000000002</v>
      </c>
      <c r="J119" s="83">
        <f t="shared" si="104"/>
        <v>5568.2489674975668</v>
      </c>
      <c r="K119" s="135"/>
      <c r="L119" s="136">
        <v>449.8</v>
      </c>
      <c r="M119" s="137"/>
      <c r="N119" s="137"/>
      <c r="O119" s="137">
        <v>2.4830999999999999</v>
      </c>
      <c r="P119" s="136">
        <v>5520.45</v>
      </c>
      <c r="Q119" s="24"/>
      <c r="R119" s="24"/>
      <c r="S119" s="24">
        <f t="shared" si="60"/>
        <v>-0.53675145203285801</v>
      </c>
      <c r="T119" s="24">
        <f t="shared" si="61"/>
        <v>-0.85842008460064212</v>
      </c>
      <c r="U119" s="106"/>
      <c r="V119" s="101">
        <f t="shared" si="83"/>
        <v>-2.7397260273972575</v>
      </c>
      <c r="W119" s="101">
        <f t="shared" si="84"/>
        <v>-7.739726027397257</v>
      </c>
      <c r="X119" s="101">
        <f t="shared" si="85"/>
        <v>2.2602739726027425</v>
      </c>
      <c r="Y119" s="101">
        <f t="shared" si="86"/>
        <v>-8.9035581153773009</v>
      </c>
      <c r="Z119" s="101">
        <f t="shared" si="87"/>
        <v>3.4241060605827864</v>
      </c>
      <c r="AA119" s="101">
        <f t="shared" si="88"/>
        <v>0.95541401273835058</v>
      </c>
      <c r="AB119" s="101">
        <f t="shared" si="89"/>
        <v>-4.0445859872616499</v>
      </c>
      <c r="AC119" s="101">
        <f t="shared" si="90"/>
        <v>5.9554140127383501</v>
      </c>
      <c r="AD119" s="101">
        <f t="shared" si="91"/>
        <v>-7.5581728183602461</v>
      </c>
      <c r="AE119" s="101">
        <f t="shared" si="92"/>
        <v>9.4690008438369464</v>
      </c>
      <c r="AF119" s="101">
        <f t="shared" si="93"/>
        <v>-1.8622298225375338</v>
      </c>
      <c r="AG119" s="101">
        <f t="shared" si="94"/>
        <v>-6.8622298225375342</v>
      </c>
      <c r="AH119" s="101">
        <f t="shared" si="95"/>
        <v>3.1377701774624662</v>
      </c>
      <c r="AI119" s="101">
        <f t="shared" si="96"/>
        <v>-7.7130329460746179</v>
      </c>
      <c r="AJ119" s="101">
        <f t="shared" si="97"/>
        <v>3.9885733009995499</v>
      </c>
      <c r="AK119" s="101">
        <f t="shared" si="98"/>
        <v>-1.7903898116645731</v>
      </c>
      <c r="AL119" s="101">
        <f t="shared" si="99"/>
        <v>-6.7903898116645731</v>
      </c>
      <c r="AM119" s="101">
        <f t="shared" si="100"/>
        <v>3.2096101883354269</v>
      </c>
      <c r="AN119" s="101">
        <f t="shared" si="101"/>
        <v>-7.6459909413881126</v>
      </c>
      <c r="AO119" s="101">
        <f t="shared" si="102"/>
        <v>4.0652113180589664</v>
      </c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</row>
    <row r="120" spans="1:128" s="5" customFormat="1">
      <c r="A120" s="22" t="s">
        <v>30</v>
      </c>
      <c r="B120" s="33" t="s">
        <v>97</v>
      </c>
      <c r="C120" s="119" t="s">
        <v>146</v>
      </c>
      <c r="D120" s="26">
        <v>9</v>
      </c>
      <c r="E120" s="134">
        <v>447.55490000000009</v>
      </c>
      <c r="F120" s="82">
        <f t="shared" si="82"/>
        <v>450.80000000000013</v>
      </c>
      <c r="G120" s="129">
        <v>2.4977</v>
      </c>
      <c r="H120" s="129">
        <v>0.74739999999999995</v>
      </c>
      <c r="I120" s="128">
        <f t="shared" si="103"/>
        <v>3.2450999999999999</v>
      </c>
      <c r="J120" s="83">
        <f t="shared" si="104"/>
        <v>7230.9450124626628</v>
      </c>
      <c r="K120" s="135"/>
      <c r="L120" s="136">
        <v>450.7</v>
      </c>
      <c r="M120" s="137"/>
      <c r="N120" s="137"/>
      <c r="O120" s="137">
        <v>3.2303999999999999</v>
      </c>
      <c r="P120" s="136">
        <v>7167.52</v>
      </c>
      <c r="Q120" s="24"/>
      <c r="R120" s="24"/>
      <c r="S120" s="24">
        <f t="shared" si="60"/>
        <v>-0.45299066284551898</v>
      </c>
      <c r="T120" s="24">
        <f t="shared" si="61"/>
        <v>-0.877133104363928</v>
      </c>
      <c r="U120" s="106"/>
      <c r="V120" s="101">
        <f t="shared" si="83"/>
        <v>-2.7397260273972575</v>
      </c>
      <c r="W120" s="101">
        <f t="shared" si="84"/>
        <v>-7.739726027397257</v>
      </c>
      <c r="X120" s="101">
        <f t="shared" si="85"/>
        <v>2.2602739726027425</v>
      </c>
      <c r="Y120" s="101">
        <f t="shared" si="86"/>
        <v>-8.9035581153773009</v>
      </c>
      <c r="Z120" s="101">
        <f t="shared" si="87"/>
        <v>3.4241060605827864</v>
      </c>
      <c r="AA120" s="101">
        <f t="shared" si="88"/>
        <v>0.95541401273835058</v>
      </c>
      <c r="AB120" s="101">
        <f t="shared" si="89"/>
        <v>-4.0445859872616499</v>
      </c>
      <c r="AC120" s="101">
        <f t="shared" si="90"/>
        <v>5.9554140127383501</v>
      </c>
      <c r="AD120" s="101">
        <f t="shared" si="91"/>
        <v>-7.5581728183602461</v>
      </c>
      <c r="AE120" s="101">
        <f t="shared" si="92"/>
        <v>9.4690008438369464</v>
      </c>
      <c r="AF120" s="101">
        <f t="shared" si="93"/>
        <v>-1.8622298225375338</v>
      </c>
      <c r="AG120" s="101">
        <f t="shared" si="94"/>
        <v>-6.8622298225375342</v>
      </c>
      <c r="AH120" s="101">
        <f t="shared" si="95"/>
        <v>3.1377701774624662</v>
      </c>
      <c r="AI120" s="101">
        <f t="shared" si="96"/>
        <v>-7.7130329460746179</v>
      </c>
      <c r="AJ120" s="101">
        <f t="shared" si="97"/>
        <v>3.9885733009995499</v>
      </c>
      <c r="AK120" s="101">
        <f t="shared" si="98"/>
        <v>-1.7903898116645731</v>
      </c>
      <c r="AL120" s="101">
        <f t="shared" si="99"/>
        <v>-6.7903898116645731</v>
      </c>
      <c r="AM120" s="101">
        <f t="shared" si="100"/>
        <v>3.2096101883354269</v>
      </c>
      <c r="AN120" s="101">
        <f t="shared" si="101"/>
        <v>-7.6459909413881126</v>
      </c>
      <c r="AO120" s="101">
        <f t="shared" si="102"/>
        <v>4.0652113180589664</v>
      </c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</row>
    <row r="121" spans="1:128" s="27" customFormat="1">
      <c r="A121" s="26" t="s">
        <v>70</v>
      </c>
      <c r="B121" s="36" t="s">
        <v>98</v>
      </c>
      <c r="C121" s="113" t="s">
        <v>105</v>
      </c>
      <c r="D121" s="26">
        <v>1</v>
      </c>
      <c r="E121" s="134">
        <v>447.5591</v>
      </c>
      <c r="F121" s="82">
        <f t="shared" si="82"/>
        <v>447.59999999999997</v>
      </c>
      <c r="G121" s="129">
        <v>2.93E-2</v>
      </c>
      <c r="H121" s="129">
        <v>1.1599999999999999E-2</v>
      </c>
      <c r="I121" s="128">
        <f t="shared" si="103"/>
        <v>4.0899999999999999E-2</v>
      </c>
      <c r="J121" s="83">
        <f t="shared" si="104"/>
        <v>91.38142776096683</v>
      </c>
      <c r="K121" s="140">
        <v>447.8</v>
      </c>
      <c r="L121" s="140">
        <v>447.8</v>
      </c>
      <c r="M121" s="137"/>
      <c r="N121" s="137"/>
      <c r="O121" s="137">
        <v>3.9899999999999998E-2</v>
      </c>
      <c r="P121" s="140">
        <v>89.1</v>
      </c>
      <c r="Q121" s="24"/>
      <c r="R121" s="24"/>
      <c r="S121" s="24">
        <f t="shared" si="60"/>
        <v>-2.4449877750611271</v>
      </c>
      <c r="T121" s="24">
        <f t="shared" si="61"/>
        <v>-2.4965989445191585</v>
      </c>
      <c r="U121" s="106"/>
      <c r="V121" s="101">
        <f t="shared" si="83"/>
        <v>-2.7397260273972575</v>
      </c>
      <c r="W121" s="101">
        <f t="shared" si="84"/>
        <v>-7.739726027397257</v>
      </c>
      <c r="X121" s="101">
        <f t="shared" si="85"/>
        <v>2.2602739726027425</v>
      </c>
      <c r="Y121" s="101">
        <f t="shared" si="86"/>
        <v>-8.9035581153773009</v>
      </c>
      <c r="Z121" s="101">
        <f t="shared" si="87"/>
        <v>3.4241060605827864</v>
      </c>
      <c r="AA121" s="101">
        <f t="shared" si="88"/>
        <v>0.95541401273835058</v>
      </c>
      <c r="AB121" s="101">
        <f t="shared" si="89"/>
        <v>-4.0445859872616499</v>
      </c>
      <c r="AC121" s="101">
        <f t="shared" si="90"/>
        <v>5.9554140127383501</v>
      </c>
      <c r="AD121" s="101">
        <f t="shared" si="91"/>
        <v>-7.5581728183602461</v>
      </c>
      <c r="AE121" s="101">
        <f t="shared" si="92"/>
        <v>9.4690008438369464</v>
      </c>
      <c r="AF121" s="101">
        <f t="shared" si="93"/>
        <v>-1.8622298225375338</v>
      </c>
      <c r="AG121" s="101">
        <f t="shared" si="94"/>
        <v>-6.8622298225375342</v>
      </c>
      <c r="AH121" s="101">
        <f t="shared" si="95"/>
        <v>3.1377701774624662</v>
      </c>
      <c r="AI121" s="101">
        <f t="shared" si="96"/>
        <v>-7.7130329460746179</v>
      </c>
      <c r="AJ121" s="101">
        <f t="shared" si="97"/>
        <v>3.9885733009995499</v>
      </c>
      <c r="AK121" s="101">
        <f t="shared" si="98"/>
        <v>-1.7903898116645731</v>
      </c>
      <c r="AL121" s="101">
        <f t="shared" si="99"/>
        <v>-6.7903898116645731</v>
      </c>
      <c r="AM121" s="101">
        <f t="shared" si="100"/>
        <v>3.2096101883354269</v>
      </c>
      <c r="AN121" s="101">
        <f t="shared" si="101"/>
        <v>-7.6459909413881126</v>
      </c>
      <c r="AO121" s="101">
        <f t="shared" si="102"/>
        <v>4.0652113180589664</v>
      </c>
    </row>
    <row r="122" spans="1:128" s="27" customFormat="1">
      <c r="A122" s="26" t="s">
        <v>70</v>
      </c>
      <c r="B122" s="36" t="s">
        <v>98</v>
      </c>
      <c r="C122" s="113" t="s">
        <v>105</v>
      </c>
      <c r="D122" s="26">
        <v>2</v>
      </c>
      <c r="E122" s="134">
        <v>447.7373</v>
      </c>
      <c r="F122" s="82">
        <f t="shared" si="82"/>
        <v>447.8</v>
      </c>
      <c r="G122" s="129">
        <v>4.7699999999999999E-2</v>
      </c>
      <c r="H122" s="129">
        <v>1.4999999999999999E-2</v>
      </c>
      <c r="I122" s="128">
        <f t="shared" si="103"/>
        <v>6.2700000000000006E-2</v>
      </c>
      <c r="J122" s="83">
        <f t="shared" si="104"/>
        <v>140.03007277157968</v>
      </c>
      <c r="K122" s="140">
        <v>448</v>
      </c>
      <c r="L122" s="140">
        <v>448</v>
      </c>
      <c r="M122" s="137"/>
      <c r="N122" s="137"/>
      <c r="O122" s="137">
        <v>5.57E-2</v>
      </c>
      <c r="P122" s="140">
        <v>124.3</v>
      </c>
      <c r="Q122" s="24"/>
      <c r="R122" s="24"/>
      <c r="S122" s="24">
        <f t="shared" si="60"/>
        <v>-11.164274322169069</v>
      </c>
      <c r="T122" s="24">
        <f t="shared" si="61"/>
        <v>-11.233353279219491</v>
      </c>
      <c r="U122" s="106"/>
      <c r="V122" s="101">
        <f t="shared" si="83"/>
        <v>-2.7397260273972575</v>
      </c>
      <c r="W122" s="101">
        <f t="shared" si="84"/>
        <v>-7.739726027397257</v>
      </c>
      <c r="X122" s="101">
        <f t="shared" si="85"/>
        <v>2.2602739726027425</v>
      </c>
      <c r="Y122" s="101">
        <f t="shared" si="86"/>
        <v>-8.9035581153773009</v>
      </c>
      <c r="Z122" s="101">
        <f t="shared" si="87"/>
        <v>3.4241060605827864</v>
      </c>
      <c r="AA122" s="101">
        <f t="shared" si="88"/>
        <v>0.95541401273835058</v>
      </c>
      <c r="AB122" s="101">
        <f t="shared" si="89"/>
        <v>-4.0445859872616499</v>
      </c>
      <c r="AC122" s="101">
        <f t="shared" si="90"/>
        <v>5.9554140127383501</v>
      </c>
      <c r="AD122" s="101">
        <f t="shared" si="91"/>
        <v>-7.5581728183602461</v>
      </c>
      <c r="AE122" s="101">
        <f t="shared" si="92"/>
        <v>9.4690008438369464</v>
      </c>
      <c r="AF122" s="101">
        <f t="shared" si="93"/>
        <v>-1.8622298225375338</v>
      </c>
      <c r="AG122" s="101">
        <f t="shared" si="94"/>
        <v>-6.8622298225375342</v>
      </c>
      <c r="AH122" s="101">
        <f t="shared" si="95"/>
        <v>3.1377701774624662</v>
      </c>
      <c r="AI122" s="101">
        <f t="shared" si="96"/>
        <v>-7.7130329460746179</v>
      </c>
      <c r="AJ122" s="101">
        <f t="shared" si="97"/>
        <v>3.9885733009995499</v>
      </c>
      <c r="AK122" s="101">
        <f t="shared" si="98"/>
        <v>-1.7903898116645731</v>
      </c>
      <c r="AL122" s="101">
        <f t="shared" si="99"/>
        <v>-6.7903898116645731</v>
      </c>
      <c r="AM122" s="101">
        <f t="shared" si="100"/>
        <v>3.2096101883354269</v>
      </c>
      <c r="AN122" s="101">
        <f t="shared" si="101"/>
        <v>-7.6459909413881126</v>
      </c>
      <c r="AO122" s="101">
        <f t="shared" si="102"/>
        <v>4.0652113180589664</v>
      </c>
    </row>
    <row r="123" spans="1:128" s="27" customFormat="1">
      <c r="A123" s="26" t="s">
        <v>70</v>
      </c>
      <c r="B123" s="36" t="s">
        <v>98</v>
      </c>
      <c r="C123" s="113" t="s">
        <v>105</v>
      </c>
      <c r="D123" s="26">
        <v>3</v>
      </c>
      <c r="E123" s="134">
        <v>447.36200000000002</v>
      </c>
      <c r="F123" s="82">
        <f t="shared" si="82"/>
        <v>447.5</v>
      </c>
      <c r="G123" s="129">
        <v>0.10879999999999999</v>
      </c>
      <c r="H123" s="129">
        <v>2.92E-2</v>
      </c>
      <c r="I123" s="128">
        <f t="shared" si="103"/>
        <v>0.13799999999999998</v>
      </c>
      <c r="J123" s="83">
        <f t="shared" si="104"/>
        <v>308.43911024583849</v>
      </c>
      <c r="K123" s="140">
        <v>447.7</v>
      </c>
      <c r="L123" s="140">
        <v>447.7</v>
      </c>
      <c r="M123" s="137"/>
      <c r="N123" s="137"/>
      <c r="O123" s="137">
        <v>0.13519999999999999</v>
      </c>
      <c r="P123" s="140">
        <v>302</v>
      </c>
      <c r="Q123" s="24"/>
      <c r="R123" s="24"/>
      <c r="S123" s="24">
        <f t="shared" si="60"/>
        <v>-2.0289855072463747</v>
      </c>
      <c r="T123" s="24">
        <f t="shared" si="61"/>
        <v>-2.0876438920817337</v>
      </c>
      <c r="U123" s="106"/>
      <c r="V123" s="101">
        <f t="shared" si="83"/>
        <v>-2.7397260273972575</v>
      </c>
      <c r="W123" s="101">
        <f t="shared" si="84"/>
        <v>-7.739726027397257</v>
      </c>
      <c r="X123" s="101">
        <f t="shared" si="85"/>
        <v>2.2602739726027425</v>
      </c>
      <c r="Y123" s="101">
        <f t="shared" si="86"/>
        <v>-8.9035581153773009</v>
      </c>
      <c r="Z123" s="101">
        <f t="shared" si="87"/>
        <v>3.4241060605827864</v>
      </c>
      <c r="AA123" s="101">
        <f t="shared" si="88"/>
        <v>0.95541401273835058</v>
      </c>
      <c r="AB123" s="101">
        <f t="shared" si="89"/>
        <v>-4.0445859872616499</v>
      </c>
      <c r="AC123" s="101">
        <f t="shared" si="90"/>
        <v>5.9554140127383501</v>
      </c>
      <c r="AD123" s="101">
        <f t="shared" si="91"/>
        <v>-7.5581728183602461</v>
      </c>
      <c r="AE123" s="101">
        <f t="shared" si="92"/>
        <v>9.4690008438369464</v>
      </c>
      <c r="AF123" s="101">
        <f t="shared" si="93"/>
        <v>-1.8622298225375338</v>
      </c>
      <c r="AG123" s="101">
        <f t="shared" si="94"/>
        <v>-6.8622298225375342</v>
      </c>
      <c r="AH123" s="101">
        <f t="shared" si="95"/>
        <v>3.1377701774624662</v>
      </c>
      <c r="AI123" s="101">
        <f t="shared" si="96"/>
        <v>-7.7130329460746179</v>
      </c>
      <c r="AJ123" s="101">
        <f t="shared" si="97"/>
        <v>3.9885733009995499</v>
      </c>
      <c r="AK123" s="101">
        <f t="shared" si="98"/>
        <v>-1.7903898116645731</v>
      </c>
      <c r="AL123" s="101">
        <f t="shared" si="99"/>
        <v>-6.7903898116645731</v>
      </c>
      <c r="AM123" s="101">
        <f t="shared" si="100"/>
        <v>3.2096101883354269</v>
      </c>
      <c r="AN123" s="101">
        <f t="shared" si="101"/>
        <v>-7.6459909413881126</v>
      </c>
      <c r="AO123" s="101">
        <f t="shared" si="102"/>
        <v>4.0652113180589664</v>
      </c>
    </row>
    <row r="124" spans="1:128" s="27" customFormat="1">
      <c r="A124" s="26" t="s">
        <v>70</v>
      </c>
      <c r="B124" s="36" t="s">
        <v>98</v>
      </c>
      <c r="C124" s="113" t="s">
        <v>105</v>
      </c>
      <c r="D124" s="26">
        <v>4</v>
      </c>
      <c r="E124" s="134">
        <v>448.00099999999998</v>
      </c>
      <c r="F124" s="82">
        <f t="shared" si="82"/>
        <v>448.29999999999995</v>
      </c>
      <c r="G124" s="129">
        <v>0.2505</v>
      </c>
      <c r="H124" s="129">
        <v>4.8500000000000001E-2</v>
      </c>
      <c r="I124" s="128">
        <f t="shared" si="103"/>
        <v>0.29899999999999999</v>
      </c>
      <c r="J124" s="83">
        <f t="shared" si="104"/>
        <v>667.2411713498567</v>
      </c>
      <c r="K124" s="140">
        <v>448.5</v>
      </c>
      <c r="L124" s="140">
        <v>448.5</v>
      </c>
      <c r="M124" s="137"/>
      <c r="N124" s="137"/>
      <c r="O124" s="137">
        <v>0.29260000000000003</v>
      </c>
      <c r="P124" s="140">
        <v>652.4</v>
      </c>
      <c r="Q124" s="24"/>
      <c r="R124" s="24"/>
      <c r="S124" s="24">
        <f t="shared" si="60"/>
        <v>-2.1404682274247362</v>
      </c>
      <c r="T124" s="24">
        <f t="shared" si="61"/>
        <v>-2.2242589317191586</v>
      </c>
      <c r="U124" s="106"/>
      <c r="V124" s="101">
        <f t="shared" si="83"/>
        <v>-2.7397260273972575</v>
      </c>
      <c r="W124" s="101">
        <f t="shared" si="84"/>
        <v>-7.739726027397257</v>
      </c>
      <c r="X124" s="101">
        <f t="shared" si="85"/>
        <v>2.2602739726027425</v>
      </c>
      <c r="Y124" s="101">
        <f t="shared" si="86"/>
        <v>-8.9035581153773009</v>
      </c>
      <c r="Z124" s="101">
        <f t="shared" si="87"/>
        <v>3.4241060605827864</v>
      </c>
      <c r="AA124" s="101">
        <f t="shared" si="88"/>
        <v>0.95541401273835058</v>
      </c>
      <c r="AB124" s="101">
        <f t="shared" si="89"/>
        <v>-4.0445859872616499</v>
      </c>
      <c r="AC124" s="101">
        <f t="shared" si="90"/>
        <v>5.9554140127383501</v>
      </c>
      <c r="AD124" s="101">
        <f t="shared" si="91"/>
        <v>-7.5581728183602461</v>
      </c>
      <c r="AE124" s="101">
        <f t="shared" si="92"/>
        <v>9.4690008438369464</v>
      </c>
      <c r="AF124" s="101">
        <f t="shared" si="93"/>
        <v>-1.8622298225375338</v>
      </c>
      <c r="AG124" s="101">
        <f t="shared" si="94"/>
        <v>-6.8622298225375342</v>
      </c>
      <c r="AH124" s="101">
        <f t="shared" si="95"/>
        <v>3.1377701774624662</v>
      </c>
      <c r="AI124" s="101">
        <f t="shared" si="96"/>
        <v>-7.7130329460746179</v>
      </c>
      <c r="AJ124" s="101">
        <f t="shared" si="97"/>
        <v>3.9885733009995499</v>
      </c>
      <c r="AK124" s="101">
        <f t="shared" si="98"/>
        <v>-1.7903898116645731</v>
      </c>
      <c r="AL124" s="101">
        <f t="shared" si="99"/>
        <v>-6.7903898116645731</v>
      </c>
      <c r="AM124" s="101">
        <f t="shared" si="100"/>
        <v>3.2096101883354269</v>
      </c>
      <c r="AN124" s="101">
        <f t="shared" si="101"/>
        <v>-7.6459909413881126</v>
      </c>
      <c r="AO124" s="101">
        <f t="shared" si="102"/>
        <v>4.0652113180589664</v>
      </c>
    </row>
    <row r="125" spans="1:128" s="27" customFormat="1">
      <c r="A125" s="26" t="s">
        <v>70</v>
      </c>
      <c r="B125" s="36" t="s">
        <v>98</v>
      </c>
      <c r="C125" s="113" t="s">
        <v>105</v>
      </c>
      <c r="D125" s="26">
        <v>5</v>
      </c>
      <c r="E125" s="134">
        <v>447.56599999999997</v>
      </c>
      <c r="F125" s="82">
        <f t="shared" si="82"/>
        <v>448.2</v>
      </c>
      <c r="G125" s="129">
        <v>0.50919999999999999</v>
      </c>
      <c r="H125" s="129">
        <v>0.12479999999999999</v>
      </c>
      <c r="I125" s="128">
        <f t="shared" si="103"/>
        <v>0.63400000000000001</v>
      </c>
      <c r="J125" s="83">
        <f t="shared" si="104"/>
        <v>1415.7940153000745</v>
      </c>
      <c r="K125" s="140">
        <v>448.5</v>
      </c>
      <c r="L125" s="140">
        <v>448.5</v>
      </c>
      <c r="M125" s="137"/>
      <c r="N125" s="137"/>
      <c r="O125" s="137">
        <v>0.62729999999999997</v>
      </c>
      <c r="P125" s="140">
        <v>1398.7</v>
      </c>
      <c r="Q125" s="24"/>
      <c r="R125" s="24"/>
      <c r="S125" s="24">
        <f t="shared" si="60"/>
        <v>-1.0567823343848644</v>
      </c>
      <c r="T125" s="24">
        <f t="shared" si="61"/>
        <v>-1.2073801072291894</v>
      </c>
      <c r="U125" s="106"/>
      <c r="V125" s="101">
        <f t="shared" si="83"/>
        <v>-2.7397260273972575</v>
      </c>
      <c r="W125" s="101">
        <f t="shared" si="84"/>
        <v>-7.739726027397257</v>
      </c>
      <c r="X125" s="101">
        <f t="shared" si="85"/>
        <v>2.2602739726027425</v>
      </c>
      <c r="Y125" s="101">
        <f t="shared" si="86"/>
        <v>-8.9035581153773009</v>
      </c>
      <c r="Z125" s="101">
        <f t="shared" si="87"/>
        <v>3.4241060605827864</v>
      </c>
      <c r="AA125" s="101">
        <f t="shared" si="88"/>
        <v>0.95541401273835058</v>
      </c>
      <c r="AB125" s="101">
        <f t="shared" si="89"/>
        <v>-4.0445859872616499</v>
      </c>
      <c r="AC125" s="101">
        <f t="shared" si="90"/>
        <v>5.9554140127383501</v>
      </c>
      <c r="AD125" s="101">
        <f t="shared" si="91"/>
        <v>-7.5581728183602461</v>
      </c>
      <c r="AE125" s="101">
        <f t="shared" si="92"/>
        <v>9.4690008438369464</v>
      </c>
      <c r="AF125" s="101">
        <f t="shared" si="93"/>
        <v>-1.8622298225375338</v>
      </c>
      <c r="AG125" s="101">
        <f t="shared" si="94"/>
        <v>-6.8622298225375342</v>
      </c>
      <c r="AH125" s="101">
        <f t="shared" si="95"/>
        <v>3.1377701774624662</v>
      </c>
      <c r="AI125" s="101">
        <f t="shared" si="96"/>
        <v>-7.7130329460746179</v>
      </c>
      <c r="AJ125" s="101">
        <f t="shared" si="97"/>
        <v>3.9885733009995499</v>
      </c>
      <c r="AK125" s="101">
        <f t="shared" si="98"/>
        <v>-1.7903898116645731</v>
      </c>
      <c r="AL125" s="101">
        <f t="shared" si="99"/>
        <v>-6.7903898116645731</v>
      </c>
      <c r="AM125" s="101">
        <f t="shared" si="100"/>
        <v>3.2096101883354269</v>
      </c>
      <c r="AN125" s="101">
        <f t="shared" si="101"/>
        <v>-7.6459909413881126</v>
      </c>
      <c r="AO125" s="101">
        <f t="shared" si="102"/>
        <v>4.0652113180589664</v>
      </c>
    </row>
    <row r="126" spans="1:128" s="27" customFormat="1">
      <c r="A126" s="26" t="s">
        <v>70</v>
      </c>
      <c r="B126" s="36" t="s">
        <v>98</v>
      </c>
      <c r="C126" s="113" t="s">
        <v>105</v>
      </c>
      <c r="D126" s="26">
        <v>6</v>
      </c>
      <c r="E126" s="134">
        <v>447.70280000000002</v>
      </c>
      <c r="F126" s="82">
        <f t="shared" si="82"/>
        <v>448.6</v>
      </c>
      <c r="G126" s="129">
        <v>0.75</v>
      </c>
      <c r="H126" s="129">
        <v>0.1472</v>
      </c>
      <c r="I126" s="128">
        <f t="shared" si="103"/>
        <v>0.8972</v>
      </c>
      <c r="J126" s="83">
        <f t="shared" si="104"/>
        <v>2002.4936101240569</v>
      </c>
      <c r="K126" s="140">
        <v>448.9</v>
      </c>
      <c r="L126" s="140">
        <v>448.9</v>
      </c>
      <c r="M126" s="137"/>
      <c r="N126" s="137"/>
      <c r="O126" s="137">
        <v>0.88600000000000001</v>
      </c>
      <c r="P126" s="140">
        <v>1973.7</v>
      </c>
      <c r="Q126" s="24"/>
      <c r="R126" s="24"/>
      <c r="S126" s="24">
        <f t="shared" si="60"/>
        <v>-1.2483281319661155</v>
      </c>
      <c r="T126" s="24">
        <f t="shared" si="61"/>
        <v>-1.4378877404893713</v>
      </c>
      <c r="U126" s="106"/>
      <c r="V126" s="101">
        <f t="shared" si="83"/>
        <v>-2.7397260273972575</v>
      </c>
      <c r="W126" s="101">
        <f t="shared" si="84"/>
        <v>-7.739726027397257</v>
      </c>
      <c r="X126" s="101">
        <f t="shared" si="85"/>
        <v>2.2602739726027425</v>
      </c>
      <c r="Y126" s="101">
        <f t="shared" si="86"/>
        <v>-8.9035581153773009</v>
      </c>
      <c r="Z126" s="101">
        <f t="shared" si="87"/>
        <v>3.4241060605827864</v>
      </c>
      <c r="AA126" s="101">
        <f t="shared" si="88"/>
        <v>0.95541401273835058</v>
      </c>
      <c r="AB126" s="101">
        <f t="shared" si="89"/>
        <v>-4.0445859872616499</v>
      </c>
      <c r="AC126" s="101">
        <f t="shared" si="90"/>
        <v>5.9554140127383501</v>
      </c>
      <c r="AD126" s="101">
        <f t="shared" si="91"/>
        <v>-7.5581728183602461</v>
      </c>
      <c r="AE126" s="101">
        <f t="shared" si="92"/>
        <v>9.4690008438369464</v>
      </c>
      <c r="AF126" s="101">
        <f t="shared" si="93"/>
        <v>-1.8622298225375338</v>
      </c>
      <c r="AG126" s="101">
        <f t="shared" si="94"/>
        <v>-6.8622298225375342</v>
      </c>
      <c r="AH126" s="101">
        <f t="shared" si="95"/>
        <v>3.1377701774624662</v>
      </c>
      <c r="AI126" s="101">
        <f t="shared" si="96"/>
        <v>-7.7130329460746179</v>
      </c>
      <c r="AJ126" s="101">
        <f t="shared" si="97"/>
        <v>3.9885733009995499</v>
      </c>
      <c r="AK126" s="101">
        <f t="shared" si="98"/>
        <v>-1.7903898116645731</v>
      </c>
      <c r="AL126" s="101">
        <f t="shared" si="99"/>
        <v>-6.7903898116645731</v>
      </c>
      <c r="AM126" s="101">
        <f t="shared" si="100"/>
        <v>3.2096101883354269</v>
      </c>
      <c r="AN126" s="101">
        <f t="shared" si="101"/>
        <v>-7.6459909413881126</v>
      </c>
      <c r="AO126" s="101">
        <f t="shared" si="102"/>
        <v>4.0652113180589664</v>
      </c>
    </row>
    <row r="127" spans="1:128" s="27" customFormat="1">
      <c r="A127" s="26" t="s">
        <v>70</v>
      </c>
      <c r="B127" s="36" t="s">
        <v>98</v>
      </c>
      <c r="C127" s="113" t="s">
        <v>105</v>
      </c>
      <c r="D127" s="26">
        <v>7</v>
      </c>
      <c r="E127" s="134">
        <v>447.99859999999995</v>
      </c>
      <c r="F127" s="82">
        <f t="shared" si="82"/>
        <v>449.89999999999992</v>
      </c>
      <c r="G127" s="129">
        <v>1.5064</v>
      </c>
      <c r="H127" s="129">
        <v>0.39500000000000002</v>
      </c>
      <c r="I127" s="128">
        <f t="shared" si="103"/>
        <v>1.9014</v>
      </c>
      <c r="J127" s="83">
        <f t="shared" si="104"/>
        <v>4237.4228091605155</v>
      </c>
      <c r="K127" s="140">
        <v>450.2</v>
      </c>
      <c r="L127" s="140">
        <v>450.2</v>
      </c>
      <c r="M127" s="137"/>
      <c r="N127" s="137"/>
      <c r="O127" s="137">
        <v>1.8944000000000001</v>
      </c>
      <c r="P127" s="140">
        <v>4207.8999999999996</v>
      </c>
      <c r="Q127" s="24"/>
      <c r="R127" s="24"/>
      <c r="S127" s="24">
        <f t="shared" si="60"/>
        <v>-0.36814978436940649</v>
      </c>
      <c r="T127" s="24">
        <f t="shared" si="61"/>
        <v>-0.69671615248525753</v>
      </c>
      <c r="U127" s="106"/>
      <c r="V127" s="101">
        <f t="shared" si="83"/>
        <v>-2.7397260273972575</v>
      </c>
      <c r="W127" s="101">
        <f t="shared" si="84"/>
        <v>-7.739726027397257</v>
      </c>
      <c r="X127" s="101">
        <f t="shared" si="85"/>
        <v>2.2602739726027425</v>
      </c>
      <c r="Y127" s="101">
        <f t="shared" si="86"/>
        <v>-8.9035581153773009</v>
      </c>
      <c r="Z127" s="101">
        <f t="shared" si="87"/>
        <v>3.4241060605827864</v>
      </c>
      <c r="AA127" s="101">
        <f t="shared" si="88"/>
        <v>0.95541401273835058</v>
      </c>
      <c r="AB127" s="101">
        <f t="shared" si="89"/>
        <v>-4.0445859872616499</v>
      </c>
      <c r="AC127" s="101">
        <f t="shared" si="90"/>
        <v>5.9554140127383501</v>
      </c>
      <c r="AD127" s="101">
        <f t="shared" si="91"/>
        <v>-7.5581728183602461</v>
      </c>
      <c r="AE127" s="101">
        <f t="shared" si="92"/>
        <v>9.4690008438369464</v>
      </c>
      <c r="AF127" s="101">
        <f t="shared" si="93"/>
        <v>-1.8622298225375338</v>
      </c>
      <c r="AG127" s="101">
        <f t="shared" si="94"/>
        <v>-6.8622298225375342</v>
      </c>
      <c r="AH127" s="101">
        <f t="shared" si="95"/>
        <v>3.1377701774624662</v>
      </c>
      <c r="AI127" s="101">
        <f t="shared" si="96"/>
        <v>-7.7130329460746179</v>
      </c>
      <c r="AJ127" s="101">
        <f t="shared" si="97"/>
        <v>3.9885733009995499</v>
      </c>
      <c r="AK127" s="101">
        <f t="shared" si="98"/>
        <v>-1.7903898116645731</v>
      </c>
      <c r="AL127" s="101">
        <f t="shared" si="99"/>
        <v>-6.7903898116645731</v>
      </c>
      <c r="AM127" s="101">
        <f t="shared" si="100"/>
        <v>3.2096101883354269</v>
      </c>
      <c r="AN127" s="101">
        <f t="shared" si="101"/>
        <v>-7.6459909413881126</v>
      </c>
      <c r="AO127" s="101">
        <f t="shared" si="102"/>
        <v>4.0652113180589664</v>
      </c>
    </row>
    <row r="128" spans="1:128" s="27" customFormat="1">
      <c r="A128" s="26" t="s">
        <v>70</v>
      </c>
      <c r="B128" s="36" t="s">
        <v>98</v>
      </c>
      <c r="C128" s="113" t="s">
        <v>105</v>
      </c>
      <c r="D128" s="26">
        <v>8</v>
      </c>
      <c r="E128" s="134">
        <v>447.18039999999991</v>
      </c>
      <c r="F128" s="82">
        <f t="shared" si="82"/>
        <v>449.69999999999993</v>
      </c>
      <c r="G128" s="129">
        <v>2.0022000000000002</v>
      </c>
      <c r="H128" s="129">
        <v>0.51739999999999997</v>
      </c>
      <c r="I128" s="128">
        <f t="shared" si="103"/>
        <v>2.5196000000000001</v>
      </c>
      <c r="J128" s="83">
        <f t="shared" si="104"/>
        <v>5622.4601770322179</v>
      </c>
      <c r="K128" s="140">
        <v>450.1</v>
      </c>
      <c r="L128" s="140">
        <v>450.1</v>
      </c>
      <c r="M128" s="137"/>
      <c r="N128" s="137"/>
      <c r="O128" s="137">
        <v>2.5165000000000002</v>
      </c>
      <c r="P128" s="140">
        <v>5591</v>
      </c>
      <c r="Q128" s="24"/>
      <c r="R128" s="24"/>
      <c r="S128" s="24">
        <f t="shared" si="60"/>
        <v>-0.12303540244482777</v>
      </c>
      <c r="T128" s="24">
        <f t="shared" si="61"/>
        <v>-0.55954468402876156</v>
      </c>
      <c r="U128" s="106"/>
      <c r="V128" s="101">
        <f t="shared" si="83"/>
        <v>-2.7397260273972575</v>
      </c>
      <c r="W128" s="101">
        <f t="shared" si="84"/>
        <v>-7.739726027397257</v>
      </c>
      <c r="X128" s="101">
        <f t="shared" si="85"/>
        <v>2.2602739726027425</v>
      </c>
      <c r="Y128" s="101">
        <f t="shared" si="86"/>
        <v>-8.9035581153773009</v>
      </c>
      <c r="Z128" s="101">
        <f t="shared" si="87"/>
        <v>3.4241060605827864</v>
      </c>
      <c r="AA128" s="101">
        <f t="shared" si="88"/>
        <v>0.95541401273835058</v>
      </c>
      <c r="AB128" s="101">
        <f t="shared" si="89"/>
        <v>-4.0445859872616499</v>
      </c>
      <c r="AC128" s="101">
        <f t="shared" si="90"/>
        <v>5.9554140127383501</v>
      </c>
      <c r="AD128" s="101">
        <f t="shared" si="91"/>
        <v>-7.5581728183602461</v>
      </c>
      <c r="AE128" s="101">
        <f t="shared" si="92"/>
        <v>9.4690008438369464</v>
      </c>
      <c r="AF128" s="101">
        <f t="shared" si="93"/>
        <v>-1.8622298225375338</v>
      </c>
      <c r="AG128" s="101">
        <f t="shared" si="94"/>
        <v>-6.8622298225375342</v>
      </c>
      <c r="AH128" s="101">
        <f t="shared" si="95"/>
        <v>3.1377701774624662</v>
      </c>
      <c r="AI128" s="101">
        <f t="shared" si="96"/>
        <v>-7.7130329460746179</v>
      </c>
      <c r="AJ128" s="101">
        <f t="shared" si="97"/>
        <v>3.9885733009995499</v>
      </c>
      <c r="AK128" s="101">
        <f t="shared" si="98"/>
        <v>-1.7903898116645731</v>
      </c>
      <c r="AL128" s="101">
        <f t="shared" si="99"/>
        <v>-6.7903898116645731</v>
      </c>
      <c r="AM128" s="101">
        <f t="shared" si="100"/>
        <v>3.2096101883354269</v>
      </c>
      <c r="AN128" s="101">
        <f t="shared" si="101"/>
        <v>-7.6459909413881126</v>
      </c>
      <c r="AO128" s="101">
        <f t="shared" si="102"/>
        <v>4.0652113180589664</v>
      </c>
    </row>
    <row r="129" spans="1:128" s="27" customFormat="1">
      <c r="A129" s="26" t="s">
        <v>70</v>
      </c>
      <c r="B129" s="36" t="s">
        <v>98</v>
      </c>
      <c r="C129" s="113" t="s">
        <v>105</v>
      </c>
      <c r="D129" s="26">
        <v>9</v>
      </c>
      <c r="E129" s="134">
        <v>447.65519999999998</v>
      </c>
      <c r="F129" s="82">
        <f t="shared" si="82"/>
        <v>450.9</v>
      </c>
      <c r="G129" s="129">
        <v>2.4918999999999998</v>
      </c>
      <c r="H129" s="129">
        <v>0.75290000000000001</v>
      </c>
      <c r="I129" s="128">
        <f t="shared" si="103"/>
        <v>3.2447999999999997</v>
      </c>
      <c r="J129" s="83">
        <f t="shared" si="104"/>
        <v>7228.6627859582586</v>
      </c>
      <c r="K129" s="140">
        <v>451.1</v>
      </c>
      <c r="L129" s="140">
        <v>451.1</v>
      </c>
      <c r="M129" s="137"/>
      <c r="N129" s="137"/>
      <c r="O129" s="137">
        <v>3.2593999999999999</v>
      </c>
      <c r="P129" s="140">
        <v>7225.5</v>
      </c>
      <c r="Q129" s="24"/>
      <c r="R129" s="24"/>
      <c r="S129" s="24">
        <f t="shared" si="60"/>
        <v>0.44995069033531099</v>
      </c>
      <c r="T129" s="24">
        <f t="shared" si="61"/>
        <v>-4.3753402972432874E-2</v>
      </c>
      <c r="U129" s="106"/>
      <c r="V129" s="101">
        <f t="shared" si="83"/>
        <v>-2.7397260273972575</v>
      </c>
      <c r="W129" s="101">
        <f t="shared" si="84"/>
        <v>-7.739726027397257</v>
      </c>
      <c r="X129" s="101">
        <f t="shared" si="85"/>
        <v>2.2602739726027425</v>
      </c>
      <c r="Y129" s="101">
        <f t="shared" si="86"/>
        <v>-8.9035581153773009</v>
      </c>
      <c r="Z129" s="101">
        <f t="shared" si="87"/>
        <v>3.4241060605827864</v>
      </c>
      <c r="AA129" s="101">
        <f t="shared" si="88"/>
        <v>0.95541401273835058</v>
      </c>
      <c r="AB129" s="101">
        <f t="shared" si="89"/>
        <v>-4.0445859872616499</v>
      </c>
      <c r="AC129" s="101">
        <f t="shared" si="90"/>
        <v>5.9554140127383501</v>
      </c>
      <c r="AD129" s="101">
        <f t="shared" si="91"/>
        <v>-7.5581728183602461</v>
      </c>
      <c r="AE129" s="101">
        <f t="shared" si="92"/>
        <v>9.4690008438369464</v>
      </c>
      <c r="AF129" s="101">
        <f t="shared" si="93"/>
        <v>-1.8622298225375338</v>
      </c>
      <c r="AG129" s="101">
        <f t="shared" si="94"/>
        <v>-6.8622298225375342</v>
      </c>
      <c r="AH129" s="101">
        <f t="shared" si="95"/>
        <v>3.1377701774624662</v>
      </c>
      <c r="AI129" s="101">
        <f t="shared" si="96"/>
        <v>-7.7130329460746179</v>
      </c>
      <c r="AJ129" s="101">
        <f t="shared" si="97"/>
        <v>3.9885733009995499</v>
      </c>
      <c r="AK129" s="101">
        <f t="shared" si="98"/>
        <v>-1.7903898116645731</v>
      </c>
      <c r="AL129" s="101">
        <f t="shared" si="99"/>
        <v>-6.7903898116645731</v>
      </c>
      <c r="AM129" s="101">
        <f t="shared" si="100"/>
        <v>3.2096101883354269</v>
      </c>
      <c r="AN129" s="101">
        <f t="shared" si="101"/>
        <v>-7.6459909413881126</v>
      </c>
      <c r="AO129" s="101">
        <f t="shared" si="102"/>
        <v>4.0652113180589664</v>
      </c>
    </row>
    <row r="130" spans="1:128" s="5" customFormat="1">
      <c r="A130" s="23" t="s">
        <v>32</v>
      </c>
      <c r="B130" s="33" t="s">
        <v>99</v>
      </c>
      <c r="C130" s="112" t="s">
        <v>137</v>
      </c>
      <c r="D130" s="26">
        <v>1</v>
      </c>
      <c r="E130" s="134">
        <v>447.55900000000003</v>
      </c>
      <c r="F130" s="82">
        <f t="shared" si="82"/>
        <v>447.6</v>
      </c>
      <c r="G130" s="129">
        <v>2.8799999999999999E-2</v>
      </c>
      <c r="H130" s="129">
        <v>1.2200000000000001E-2</v>
      </c>
      <c r="I130" s="128">
        <f t="shared" si="103"/>
        <v>4.1000000000000002E-2</v>
      </c>
      <c r="J130" s="83">
        <f t="shared" si="104"/>
        <v>91.604866977971582</v>
      </c>
      <c r="K130" s="136">
        <v>500</v>
      </c>
      <c r="L130" s="136">
        <v>516.01</v>
      </c>
      <c r="M130" s="137"/>
      <c r="N130" s="137"/>
      <c r="O130" s="137">
        <v>4.1799999999999997E-2</v>
      </c>
      <c r="P130" s="138">
        <v>93.39</v>
      </c>
      <c r="Q130" s="24"/>
      <c r="R130" s="24"/>
      <c r="S130" s="24">
        <f t="shared" si="60"/>
        <v>1.9512195121951101</v>
      </c>
      <c r="T130" s="24">
        <f t="shared" si="61"/>
        <v>1.948731635031677</v>
      </c>
      <c r="U130" s="106"/>
      <c r="V130" s="101">
        <f t="shared" si="83"/>
        <v>-2.7397260273972575</v>
      </c>
      <c r="W130" s="101">
        <f t="shared" si="84"/>
        <v>-7.739726027397257</v>
      </c>
      <c r="X130" s="101">
        <f t="shared" si="85"/>
        <v>2.2602739726027425</v>
      </c>
      <c r="Y130" s="101">
        <f t="shared" si="86"/>
        <v>-8.9035581153773009</v>
      </c>
      <c r="Z130" s="101">
        <f t="shared" si="87"/>
        <v>3.4241060605827864</v>
      </c>
      <c r="AA130" s="101">
        <f t="shared" si="88"/>
        <v>0.95541401273835058</v>
      </c>
      <c r="AB130" s="101">
        <f t="shared" si="89"/>
        <v>-4.0445859872616499</v>
      </c>
      <c r="AC130" s="101">
        <f t="shared" si="90"/>
        <v>5.9554140127383501</v>
      </c>
      <c r="AD130" s="101">
        <f t="shared" si="91"/>
        <v>-7.5581728183602461</v>
      </c>
      <c r="AE130" s="101">
        <f t="shared" si="92"/>
        <v>9.4690008438369464</v>
      </c>
      <c r="AF130" s="101">
        <f t="shared" si="93"/>
        <v>-1.8622298225375338</v>
      </c>
      <c r="AG130" s="101">
        <f t="shared" si="94"/>
        <v>-6.8622298225375342</v>
      </c>
      <c r="AH130" s="101">
        <f t="shared" si="95"/>
        <v>3.1377701774624662</v>
      </c>
      <c r="AI130" s="101">
        <f t="shared" si="96"/>
        <v>-7.7130329460746179</v>
      </c>
      <c r="AJ130" s="101">
        <f t="shared" si="97"/>
        <v>3.9885733009995499</v>
      </c>
      <c r="AK130" s="101">
        <f t="shared" si="98"/>
        <v>-1.7903898116645731</v>
      </c>
      <c r="AL130" s="101">
        <f t="shared" si="99"/>
        <v>-6.7903898116645731</v>
      </c>
      <c r="AM130" s="101">
        <f t="shared" si="100"/>
        <v>3.2096101883354269</v>
      </c>
      <c r="AN130" s="101">
        <f t="shared" si="101"/>
        <v>-7.6459909413881126</v>
      </c>
      <c r="AO130" s="101">
        <f t="shared" si="102"/>
        <v>4.0652113180589664</v>
      </c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</row>
    <row r="131" spans="1:128" s="5" customFormat="1">
      <c r="A131" s="23" t="s">
        <v>32</v>
      </c>
      <c r="B131" s="33" t="s">
        <v>99</v>
      </c>
      <c r="C131" s="112" t="s">
        <v>137</v>
      </c>
      <c r="D131" s="26">
        <v>2</v>
      </c>
      <c r="E131" s="134">
        <v>447.43499999999995</v>
      </c>
      <c r="F131" s="82">
        <f t="shared" si="82"/>
        <v>447.49999999999994</v>
      </c>
      <c r="G131" s="129">
        <v>4.9099999999999998E-2</v>
      </c>
      <c r="H131" s="129">
        <v>1.5900000000000001E-2</v>
      </c>
      <c r="I131" s="128">
        <f t="shared" si="103"/>
        <v>6.5000000000000002E-2</v>
      </c>
      <c r="J131" s="83">
        <f t="shared" si="104"/>
        <v>145.26453398472657</v>
      </c>
      <c r="K131" s="136">
        <v>500</v>
      </c>
      <c r="L131" s="136">
        <v>514.85</v>
      </c>
      <c r="M131" s="137"/>
      <c r="N131" s="137"/>
      <c r="O131" s="137">
        <v>7.3499999999999996E-2</v>
      </c>
      <c r="P131" s="138">
        <v>164.25</v>
      </c>
      <c r="Q131" s="24"/>
      <c r="R131" s="24"/>
      <c r="S131" s="24">
        <f t="shared" si="60"/>
        <v>13.076923076923066</v>
      </c>
      <c r="T131" s="24">
        <f t="shared" si="61"/>
        <v>13.069581056357226</v>
      </c>
      <c r="U131" s="106"/>
      <c r="V131" s="101">
        <f t="shared" si="83"/>
        <v>-2.7397260273972575</v>
      </c>
      <c r="W131" s="101">
        <f t="shared" si="84"/>
        <v>-7.739726027397257</v>
      </c>
      <c r="X131" s="101">
        <f t="shared" si="85"/>
        <v>2.2602739726027425</v>
      </c>
      <c r="Y131" s="101">
        <f t="shared" si="86"/>
        <v>-8.9035581153773009</v>
      </c>
      <c r="Z131" s="101">
        <f t="shared" si="87"/>
        <v>3.4241060605827864</v>
      </c>
      <c r="AA131" s="101">
        <f t="shared" si="88"/>
        <v>0.95541401273835058</v>
      </c>
      <c r="AB131" s="101">
        <f t="shared" si="89"/>
        <v>-4.0445859872616499</v>
      </c>
      <c r="AC131" s="101">
        <f t="shared" si="90"/>
        <v>5.9554140127383501</v>
      </c>
      <c r="AD131" s="101">
        <f t="shared" si="91"/>
        <v>-7.5581728183602461</v>
      </c>
      <c r="AE131" s="101">
        <f t="shared" si="92"/>
        <v>9.4690008438369464</v>
      </c>
      <c r="AF131" s="101">
        <f t="shared" si="93"/>
        <v>-1.8622298225375338</v>
      </c>
      <c r="AG131" s="101">
        <f t="shared" si="94"/>
        <v>-6.8622298225375342</v>
      </c>
      <c r="AH131" s="101">
        <f t="shared" si="95"/>
        <v>3.1377701774624662</v>
      </c>
      <c r="AI131" s="101">
        <f t="shared" si="96"/>
        <v>-7.7130329460746179</v>
      </c>
      <c r="AJ131" s="101">
        <f t="shared" si="97"/>
        <v>3.9885733009995499</v>
      </c>
      <c r="AK131" s="101">
        <f t="shared" si="98"/>
        <v>-1.7903898116645731</v>
      </c>
      <c r="AL131" s="101">
        <f t="shared" si="99"/>
        <v>-6.7903898116645731</v>
      </c>
      <c r="AM131" s="101">
        <f t="shared" si="100"/>
        <v>3.2096101883354269</v>
      </c>
      <c r="AN131" s="101">
        <f t="shared" si="101"/>
        <v>-7.6459909413881126</v>
      </c>
      <c r="AO131" s="101">
        <f t="shared" si="102"/>
        <v>4.0652113180589664</v>
      </c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</row>
    <row r="132" spans="1:128" s="5" customFormat="1">
      <c r="A132" s="23" t="s">
        <v>32</v>
      </c>
      <c r="B132" s="33" t="s">
        <v>99</v>
      </c>
      <c r="C132" s="112" t="s">
        <v>137</v>
      </c>
      <c r="D132" s="26">
        <v>3</v>
      </c>
      <c r="E132" s="134">
        <v>447.86839999999995</v>
      </c>
      <c r="F132" s="82">
        <f t="shared" si="82"/>
        <v>447.99999999999994</v>
      </c>
      <c r="G132" s="129">
        <v>0.1019</v>
      </c>
      <c r="H132" s="129">
        <v>2.9700000000000001E-2</v>
      </c>
      <c r="I132" s="128">
        <f t="shared" si="103"/>
        <v>0.13159999999999999</v>
      </c>
      <c r="J132" s="83">
        <f t="shared" si="104"/>
        <v>293.80373566238148</v>
      </c>
      <c r="K132" s="136">
        <v>500</v>
      </c>
      <c r="L132" s="136">
        <v>516.30999999999995</v>
      </c>
      <c r="M132" s="137"/>
      <c r="N132" s="137"/>
      <c r="O132" s="137">
        <v>0.1361</v>
      </c>
      <c r="P132" s="138">
        <v>303.83999999999997</v>
      </c>
      <c r="Q132" s="24"/>
      <c r="R132" s="24"/>
      <c r="S132" s="24">
        <f t="shared" si="60"/>
        <v>3.419452887537997</v>
      </c>
      <c r="T132" s="24">
        <f t="shared" si="61"/>
        <v>3.4159757414219736</v>
      </c>
      <c r="U132" s="106"/>
      <c r="V132" s="101">
        <f t="shared" si="83"/>
        <v>-2.7397260273972575</v>
      </c>
      <c r="W132" s="101">
        <f t="shared" si="84"/>
        <v>-7.739726027397257</v>
      </c>
      <c r="X132" s="101">
        <f t="shared" si="85"/>
        <v>2.2602739726027425</v>
      </c>
      <c r="Y132" s="101">
        <f t="shared" si="86"/>
        <v>-8.9035581153773009</v>
      </c>
      <c r="Z132" s="101">
        <f t="shared" si="87"/>
        <v>3.4241060605827864</v>
      </c>
      <c r="AA132" s="101">
        <f t="shared" si="88"/>
        <v>0.95541401273835058</v>
      </c>
      <c r="AB132" s="101">
        <f t="shared" si="89"/>
        <v>-4.0445859872616499</v>
      </c>
      <c r="AC132" s="101">
        <f t="shared" si="90"/>
        <v>5.9554140127383501</v>
      </c>
      <c r="AD132" s="101">
        <f t="shared" si="91"/>
        <v>-7.5581728183602461</v>
      </c>
      <c r="AE132" s="101">
        <f t="shared" si="92"/>
        <v>9.4690008438369464</v>
      </c>
      <c r="AF132" s="101">
        <f t="shared" si="93"/>
        <v>-1.8622298225375338</v>
      </c>
      <c r="AG132" s="101">
        <f t="shared" si="94"/>
        <v>-6.8622298225375342</v>
      </c>
      <c r="AH132" s="101">
        <f t="shared" si="95"/>
        <v>3.1377701774624662</v>
      </c>
      <c r="AI132" s="101">
        <f t="shared" si="96"/>
        <v>-7.7130329460746179</v>
      </c>
      <c r="AJ132" s="101">
        <f t="shared" si="97"/>
        <v>3.9885733009995499</v>
      </c>
      <c r="AK132" s="101">
        <f t="shared" si="98"/>
        <v>-1.7903898116645731</v>
      </c>
      <c r="AL132" s="101">
        <f t="shared" si="99"/>
        <v>-6.7903898116645731</v>
      </c>
      <c r="AM132" s="101">
        <f t="shared" si="100"/>
        <v>3.2096101883354269</v>
      </c>
      <c r="AN132" s="101">
        <f t="shared" si="101"/>
        <v>-7.6459909413881126</v>
      </c>
      <c r="AO132" s="101">
        <f t="shared" si="102"/>
        <v>4.0652113180589664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</row>
    <row r="133" spans="1:128" s="5" customFormat="1">
      <c r="A133" s="23" t="s">
        <v>32</v>
      </c>
      <c r="B133" s="33" t="s">
        <v>99</v>
      </c>
      <c r="C133" s="112" t="s">
        <v>137</v>
      </c>
      <c r="D133" s="26">
        <v>4</v>
      </c>
      <c r="E133" s="134">
        <v>447.30740000000003</v>
      </c>
      <c r="F133" s="82">
        <f t="shared" si="82"/>
        <v>447.6</v>
      </c>
      <c r="G133" s="129">
        <v>0.245</v>
      </c>
      <c r="H133" s="129">
        <v>4.7600000000000003E-2</v>
      </c>
      <c r="I133" s="128">
        <f t="shared" si="103"/>
        <v>0.29259999999999997</v>
      </c>
      <c r="J133" s="83">
        <f t="shared" si="104"/>
        <v>653.97484679050478</v>
      </c>
      <c r="K133" s="136">
        <v>500</v>
      </c>
      <c r="L133" s="136">
        <v>515.08000000000004</v>
      </c>
      <c r="M133" s="137"/>
      <c r="N133" s="137"/>
      <c r="O133" s="137">
        <v>0.30419999999999997</v>
      </c>
      <c r="P133" s="138">
        <v>679.59</v>
      </c>
      <c r="Q133" s="24"/>
      <c r="R133" s="24"/>
      <c r="S133" s="24">
        <f t="shared" si="60"/>
        <v>3.9644565960355433</v>
      </c>
      <c r="T133" s="24">
        <f t="shared" si="61"/>
        <v>3.9168407371026679</v>
      </c>
      <c r="U133" s="106"/>
      <c r="V133" s="101">
        <f t="shared" si="83"/>
        <v>-2.7397260273972575</v>
      </c>
      <c r="W133" s="101">
        <f t="shared" si="84"/>
        <v>-7.739726027397257</v>
      </c>
      <c r="X133" s="101">
        <f t="shared" si="85"/>
        <v>2.2602739726027425</v>
      </c>
      <c r="Y133" s="101">
        <f t="shared" si="86"/>
        <v>-8.9035581153773009</v>
      </c>
      <c r="Z133" s="101">
        <f t="shared" si="87"/>
        <v>3.4241060605827864</v>
      </c>
      <c r="AA133" s="101">
        <f t="shared" si="88"/>
        <v>0.95541401273835058</v>
      </c>
      <c r="AB133" s="101">
        <f t="shared" si="89"/>
        <v>-4.0445859872616499</v>
      </c>
      <c r="AC133" s="101">
        <f t="shared" si="90"/>
        <v>5.9554140127383501</v>
      </c>
      <c r="AD133" s="101">
        <f t="shared" si="91"/>
        <v>-7.5581728183602461</v>
      </c>
      <c r="AE133" s="101">
        <f t="shared" si="92"/>
        <v>9.4690008438369464</v>
      </c>
      <c r="AF133" s="101">
        <f t="shared" si="93"/>
        <v>-1.8622298225375338</v>
      </c>
      <c r="AG133" s="101">
        <f t="shared" si="94"/>
        <v>-6.8622298225375342</v>
      </c>
      <c r="AH133" s="101">
        <f t="shared" si="95"/>
        <v>3.1377701774624662</v>
      </c>
      <c r="AI133" s="101">
        <f t="shared" si="96"/>
        <v>-7.7130329460746179</v>
      </c>
      <c r="AJ133" s="101">
        <f t="shared" si="97"/>
        <v>3.9885733009995499</v>
      </c>
      <c r="AK133" s="101">
        <f t="shared" si="98"/>
        <v>-1.7903898116645731</v>
      </c>
      <c r="AL133" s="101">
        <f t="shared" si="99"/>
        <v>-6.7903898116645731</v>
      </c>
      <c r="AM133" s="101">
        <f t="shared" si="100"/>
        <v>3.2096101883354269</v>
      </c>
      <c r="AN133" s="101">
        <f t="shared" si="101"/>
        <v>-7.6459909413881126</v>
      </c>
      <c r="AO133" s="101">
        <f t="shared" si="102"/>
        <v>4.0652113180589664</v>
      </c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</row>
    <row r="134" spans="1:128" s="5" customFormat="1">
      <c r="A134" s="23" t="s">
        <v>32</v>
      </c>
      <c r="B134" s="33" t="s">
        <v>99</v>
      </c>
      <c r="C134" s="112" t="s">
        <v>137</v>
      </c>
      <c r="D134" s="26">
        <v>5</v>
      </c>
      <c r="E134" s="134">
        <v>447.47540000000004</v>
      </c>
      <c r="F134" s="82">
        <f t="shared" si="82"/>
        <v>448.1</v>
      </c>
      <c r="G134" s="129">
        <v>0.4985</v>
      </c>
      <c r="H134" s="129">
        <v>0.12609999999999999</v>
      </c>
      <c r="I134" s="128">
        <f t="shared" si="103"/>
        <v>0.62460000000000004</v>
      </c>
      <c r="J134" s="83">
        <f t="shared" si="104"/>
        <v>1395.0960548546111</v>
      </c>
      <c r="K134" s="136">
        <v>500</v>
      </c>
      <c r="L134" s="136">
        <v>515.21</v>
      </c>
      <c r="M134" s="137"/>
      <c r="N134" s="137"/>
      <c r="O134" s="137">
        <v>0.6372000000000001</v>
      </c>
      <c r="P134" s="138">
        <v>1421.94</v>
      </c>
      <c r="Q134" s="24"/>
      <c r="R134" s="24"/>
      <c r="S134" s="24">
        <f t="shared" si="60"/>
        <v>2.0172910662824295</v>
      </c>
      <c r="T134" s="24">
        <f t="shared" si="61"/>
        <v>1.9241646517441024</v>
      </c>
      <c r="U134" s="106"/>
      <c r="V134" s="101">
        <f t="shared" si="83"/>
        <v>-2.7397260273972575</v>
      </c>
      <c r="W134" s="101">
        <f t="shared" si="84"/>
        <v>-7.739726027397257</v>
      </c>
      <c r="X134" s="101">
        <f t="shared" si="85"/>
        <v>2.2602739726027425</v>
      </c>
      <c r="Y134" s="101">
        <f t="shared" si="86"/>
        <v>-8.9035581153773009</v>
      </c>
      <c r="Z134" s="101">
        <f t="shared" si="87"/>
        <v>3.4241060605827864</v>
      </c>
      <c r="AA134" s="101">
        <f t="shared" si="88"/>
        <v>0.95541401273835058</v>
      </c>
      <c r="AB134" s="101">
        <f t="shared" si="89"/>
        <v>-4.0445859872616499</v>
      </c>
      <c r="AC134" s="101">
        <f t="shared" si="90"/>
        <v>5.9554140127383501</v>
      </c>
      <c r="AD134" s="101">
        <f t="shared" si="91"/>
        <v>-7.5581728183602461</v>
      </c>
      <c r="AE134" s="101">
        <f t="shared" si="92"/>
        <v>9.4690008438369464</v>
      </c>
      <c r="AF134" s="101">
        <f t="shared" si="93"/>
        <v>-1.8622298225375338</v>
      </c>
      <c r="AG134" s="101">
        <f t="shared" si="94"/>
        <v>-6.8622298225375342</v>
      </c>
      <c r="AH134" s="101">
        <f t="shared" si="95"/>
        <v>3.1377701774624662</v>
      </c>
      <c r="AI134" s="101">
        <f t="shared" si="96"/>
        <v>-7.7130329460746179</v>
      </c>
      <c r="AJ134" s="101">
        <f t="shared" si="97"/>
        <v>3.9885733009995499</v>
      </c>
      <c r="AK134" s="101">
        <f t="shared" si="98"/>
        <v>-1.7903898116645731</v>
      </c>
      <c r="AL134" s="101">
        <f t="shared" si="99"/>
        <v>-6.7903898116645731</v>
      </c>
      <c r="AM134" s="101">
        <f t="shared" si="100"/>
        <v>3.2096101883354269</v>
      </c>
      <c r="AN134" s="101">
        <f t="shared" si="101"/>
        <v>-7.6459909413881126</v>
      </c>
      <c r="AO134" s="101">
        <f t="shared" si="102"/>
        <v>4.0652113180589664</v>
      </c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</row>
    <row r="135" spans="1:128" s="5" customFormat="1">
      <c r="A135" s="23" t="s">
        <v>32</v>
      </c>
      <c r="B135" s="33" t="s">
        <v>99</v>
      </c>
      <c r="C135" s="112" t="s">
        <v>137</v>
      </c>
      <c r="D135" s="26">
        <v>6</v>
      </c>
      <c r="E135" s="134">
        <v>447.2987</v>
      </c>
      <c r="F135" s="82">
        <f t="shared" si="82"/>
        <v>448.2</v>
      </c>
      <c r="G135" s="129">
        <v>0.75019999999999998</v>
      </c>
      <c r="H135" s="129">
        <v>0.15110000000000001</v>
      </c>
      <c r="I135" s="128">
        <f t="shared" si="103"/>
        <v>0.90129999999999999</v>
      </c>
      <c r="J135" s="83">
        <f t="shared" si="104"/>
        <v>2013.453582872598</v>
      </c>
      <c r="K135" s="136">
        <v>500</v>
      </c>
      <c r="L135" s="136">
        <v>515.55999999999995</v>
      </c>
      <c r="M135" s="137"/>
      <c r="N135" s="137"/>
      <c r="O135" s="137">
        <v>0.9</v>
      </c>
      <c r="P135" s="138">
        <v>2007.32</v>
      </c>
      <c r="Q135" s="24"/>
      <c r="R135" s="24"/>
      <c r="S135" s="24">
        <f t="shared" si="60"/>
        <v>-0.1442361034061875</v>
      </c>
      <c r="T135" s="24">
        <f t="shared" si="61"/>
        <v>-0.30462996141422005</v>
      </c>
      <c r="U135" s="106"/>
      <c r="V135" s="101">
        <f t="shared" si="83"/>
        <v>-2.7397260273972575</v>
      </c>
      <c r="W135" s="101">
        <f t="shared" si="84"/>
        <v>-7.739726027397257</v>
      </c>
      <c r="X135" s="101">
        <f t="shared" si="85"/>
        <v>2.2602739726027425</v>
      </c>
      <c r="Y135" s="101">
        <f t="shared" si="86"/>
        <v>-8.9035581153773009</v>
      </c>
      <c r="Z135" s="101">
        <f t="shared" si="87"/>
        <v>3.4241060605827864</v>
      </c>
      <c r="AA135" s="101">
        <f t="shared" si="88"/>
        <v>0.95541401273835058</v>
      </c>
      <c r="AB135" s="101">
        <f t="shared" si="89"/>
        <v>-4.0445859872616499</v>
      </c>
      <c r="AC135" s="101">
        <f t="shared" si="90"/>
        <v>5.9554140127383501</v>
      </c>
      <c r="AD135" s="101">
        <f t="shared" si="91"/>
        <v>-7.5581728183602461</v>
      </c>
      <c r="AE135" s="101">
        <f t="shared" si="92"/>
        <v>9.4690008438369464</v>
      </c>
      <c r="AF135" s="101">
        <f t="shared" si="93"/>
        <v>-1.8622298225375338</v>
      </c>
      <c r="AG135" s="101">
        <f t="shared" si="94"/>
        <v>-6.8622298225375342</v>
      </c>
      <c r="AH135" s="101">
        <f t="shared" si="95"/>
        <v>3.1377701774624662</v>
      </c>
      <c r="AI135" s="101">
        <f t="shared" si="96"/>
        <v>-7.7130329460746179</v>
      </c>
      <c r="AJ135" s="101">
        <f t="shared" si="97"/>
        <v>3.9885733009995499</v>
      </c>
      <c r="AK135" s="101">
        <f t="shared" si="98"/>
        <v>-1.7903898116645731</v>
      </c>
      <c r="AL135" s="101">
        <f t="shared" si="99"/>
        <v>-6.7903898116645731</v>
      </c>
      <c r="AM135" s="101">
        <f t="shared" si="100"/>
        <v>3.2096101883354269</v>
      </c>
      <c r="AN135" s="101">
        <f t="shared" si="101"/>
        <v>-7.6459909413881126</v>
      </c>
      <c r="AO135" s="101">
        <f t="shared" si="102"/>
        <v>4.0652113180589664</v>
      </c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</row>
    <row r="136" spans="1:128" s="5" customFormat="1">
      <c r="A136" s="112" t="s">
        <v>32</v>
      </c>
      <c r="B136" s="33" t="s">
        <v>99</v>
      </c>
      <c r="C136" s="112" t="s">
        <v>137</v>
      </c>
      <c r="D136" s="26">
        <v>7</v>
      </c>
      <c r="E136" s="134">
        <v>447.29250000000002</v>
      </c>
      <c r="F136" s="82">
        <f t="shared" si="82"/>
        <v>449.2</v>
      </c>
      <c r="G136" s="129">
        <v>1.508</v>
      </c>
      <c r="H136" s="129">
        <v>0.39950000000000002</v>
      </c>
      <c r="I136" s="128">
        <f t="shared" si="103"/>
        <v>1.9075</v>
      </c>
      <c r="J136" s="83">
        <f t="shared" si="104"/>
        <v>4257.6952190098336</v>
      </c>
      <c r="K136" s="136">
        <v>500</v>
      </c>
      <c r="L136" s="136">
        <v>516.17999999999995</v>
      </c>
      <c r="M136" s="137"/>
      <c r="N136" s="137"/>
      <c r="O136" s="137">
        <v>1.9000999999999999</v>
      </c>
      <c r="P136" s="138">
        <v>4231.28</v>
      </c>
      <c r="Q136" s="24"/>
      <c r="R136" s="24"/>
      <c r="S136" s="24">
        <f t="shared" si="60"/>
        <v>-0.38794233289646518</v>
      </c>
      <c r="T136" s="24">
        <f t="shared" si="61"/>
        <v>-0.6204112237037247</v>
      </c>
      <c r="U136" s="106"/>
      <c r="V136" s="101">
        <f t="shared" si="83"/>
        <v>-2.7397260273972575</v>
      </c>
      <c r="W136" s="101">
        <f t="shared" si="84"/>
        <v>-7.739726027397257</v>
      </c>
      <c r="X136" s="101">
        <f t="shared" si="85"/>
        <v>2.2602739726027425</v>
      </c>
      <c r="Y136" s="101">
        <f t="shared" si="86"/>
        <v>-8.9035581153773009</v>
      </c>
      <c r="Z136" s="101">
        <f t="shared" si="87"/>
        <v>3.4241060605827864</v>
      </c>
      <c r="AA136" s="101">
        <f t="shared" si="88"/>
        <v>0.95541401273835058</v>
      </c>
      <c r="AB136" s="101">
        <f t="shared" si="89"/>
        <v>-4.0445859872616499</v>
      </c>
      <c r="AC136" s="101">
        <f t="shared" si="90"/>
        <v>5.9554140127383501</v>
      </c>
      <c r="AD136" s="101">
        <f t="shared" si="91"/>
        <v>-7.5581728183602461</v>
      </c>
      <c r="AE136" s="101">
        <f t="shared" si="92"/>
        <v>9.4690008438369464</v>
      </c>
      <c r="AF136" s="101">
        <f t="shared" si="93"/>
        <v>-1.8622298225375338</v>
      </c>
      <c r="AG136" s="101">
        <f t="shared" si="94"/>
        <v>-6.8622298225375342</v>
      </c>
      <c r="AH136" s="101">
        <f t="shared" si="95"/>
        <v>3.1377701774624662</v>
      </c>
      <c r="AI136" s="101">
        <f t="shared" si="96"/>
        <v>-7.7130329460746179</v>
      </c>
      <c r="AJ136" s="101">
        <f t="shared" si="97"/>
        <v>3.9885733009995499</v>
      </c>
      <c r="AK136" s="101">
        <f t="shared" si="98"/>
        <v>-1.7903898116645731</v>
      </c>
      <c r="AL136" s="101">
        <f t="shared" si="99"/>
        <v>-6.7903898116645731</v>
      </c>
      <c r="AM136" s="101">
        <f t="shared" si="100"/>
        <v>3.2096101883354269</v>
      </c>
      <c r="AN136" s="101">
        <f t="shared" si="101"/>
        <v>-7.6459909413881126</v>
      </c>
      <c r="AO136" s="101">
        <f t="shared" si="102"/>
        <v>4.0652113180589664</v>
      </c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</row>
    <row r="137" spans="1:128" s="5" customFormat="1">
      <c r="A137" s="23" t="s">
        <v>32</v>
      </c>
      <c r="B137" s="33" t="s">
        <v>99</v>
      </c>
      <c r="C137" s="112" t="s">
        <v>137</v>
      </c>
      <c r="D137" s="26">
        <v>8</v>
      </c>
      <c r="E137" s="134">
        <v>446.88099999999997</v>
      </c>
      <c r="F137" s="82">
        <f t="shared" si="82"/>
        <v>449.4</v>
      </c>
      <c r="G137" s="129">
        <v>2.0202</v>
      </c>
      <c r="H137" s="129">
        <v>0.49880000000000002</v>
      </c>
      <c r="I137" s="128">
        <f t="shared" si="103"/>
        <v>2.5190000000000001</v>
      </c>
      <c r="J137" s="83">
        <f t="shared" si="104"/>
        <v>5624.8821535686138</v>
      </c>
      <c r="K137" s="136">
        <v>500</v>
      </c>
      <c r="L137" s="136">
        <v>518.41</v>
      </c>
      <c r="M137" s="137"/>
      <c r="N137" s="137"/>
      <c r="O137" s="137">
        <v>2.5268999999999999</v>
      </c>
      <c r="P137" s="138">
        <v>5623.71</v>
      </c>
      <c r="Q137" s="24"/>
      <c r="R137" s="24"/>
      <c r="S137" s="24">
        <f t="shared" si="60"/>
        <v>0.31361651448986883</v>
      </c>
      <c r="T137" s="24">
        <f t="shared" si="61"/>
        <v>-2.0838722245409898E-2</v>
      </c>
      <c r="U137" s="106"/>
      <c r="V137" s="101">
        <f t="shared" si="83"/>
        <v>-2.7397260273972575</v>
      </c>
      <c r="W137" s="101">
        <f t="shared" si="84"/>
        <v>-7.739726027397257</v>
      </c>
      <c r="X137" s="101">
        <f t="shared" si="85"/>
        <v>2.2602739726027425</v>
      </c>
      <c r="Y137" s="101">
        <f t="shared" si="86"/>
        <v>-8.9035581153773009</v>
      </c>
      <c r="Z137" s="101">
        <f t="shared" si="87"/>
        <v>3.4241060605827864</v>
      </c>
      <c r="AA137" s="101">
        <f t="shared" si="88"/>
        <v>0.95541401273835058</v>
      </c>
      <c r="AB137" s="101">
        <f t="shared" si="89"/>
        <v>-4.0445859872616499</v>
      </c>
      <c r="AC137" s="101">
        <f t="shared" si="90"/>
        <v>5.9554140127383501</v>
      </c>
      <c r="AD137" s="101">
        <f t="shared" si="91"/>
        <v>-7.5581728183602461</v>
      </c>
      <c r="AE137" s="101">
        <f t="shared" si="92"/>
        <v>9.4690008438369464</v>
      </c>
      <c r="AF137" s="101">
        <f t="shared" si="93"/>
        <v>-1.8622298225375338</v>
      </c>
      <c r="AG137" s="101">
        <f t="shared" si="94"/>
        <v>-6.8622298225375342</v>
      </c>
      <c r="AH137" s="101">
        <f t="shared" si="95"/>
        <v>3.1377701774624662</v>
      </c>
      <c r="AI137" s="101">
        <f t="shared" si="96"/>
        <v>-7.7130329460746179</v>
      </c>
      <c r="AJ137" s="101">
        <f t="shared" si="97"/>
        <v>3.9885733009995499</v>
      </c>
      <c r="AK137" s="101">
        <f t="shared" si="98"/>
        <v>-1.7903898116645731</v>
      </c>
      <c r="AL137" s="101">
        <f t="shared" si="99"/>
        <v>-6.7903898116645731</v>
      </c>
      <c r="AM137" s="101">
        <f t="shared" si="100"/>
        <v>3.2096101883354269</v>
      </c>
      <c r="AN137" s="101">
        <f t="shared" si="101"/>
        <v>-7.6459909413881126</v>
      </c>
      <c r="AO137" s="101">
        <f t="shared" si="102"/>
        <v>4.0652113180589664</v>
      </c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</row>
    <row r="138" spans="1:128" s="5" customFormat="1">
      <c r="A138" s="23" t="s">
        <v>32</v>
      </c>
      <c r="B138" s="33" t="s">
        <v>99</v>
      </c>
      <c r="C138" s="112" t="s">
        <v>137</v>
      </c>
      <c r="D138" s="26">
        <v>9</v>
      </c>
      <c r="E138" s="134">
        <v>447.34509999999995</v>
      </c>
      <c r="F138" s="82">
        <f t="shared" si="82"/>
        <v>450.59999999999991</v>
      </c>
      <c r="G138" s="129">
        <v>2.5053000000000001</v>
      </c>
      <c r="H138" s="129">
        <v>0.74960000000000004</v>
      </c>
      <c r="I138" s="128">
        <f t="shared" si="103"/>
        <v>3.2549000000000001</v>
      </c>
      <c r="J138" s="83">
        <f t="shared" si="104"/>
        <v>7256.1143826912648</v>
      </c>
      <c r="K138" s="136">
        <v>500</v>
      </c>
      <c r="L138" s="136">
        <v>517.94000000000005</v>
      </c>
      <c r="M138" s="137"/>
      <c r="N138" s="137"/>
      <c r="O138" s="137">
        <v>3.2758000000000003</v>
      </c>
      <c r="P138" s="138">
        <v>7272.12</v>
      </c>
      <c r="Q138" s="24"/>
      <c r="R138" s="24"/>
      <c r="S138" s="24">
        <f t="shared" si="60"/>
        <v>0.64210882054748653</v>
      </c>
      <c r="T138" s="24">
        <f t="shared" si="61"/>
        <v>0.22058110532153205</v>
      </c>
      <c r="U138" s="106"/>
      <c r="V138" s="101">
        <f t="shared" si="83"/>
        <v>-2.7397260273972575</v>
      </c>
      <c r="W138" s="101">
        <f t="shared" si="84"/>
        <v>-7.739726027397257</v>
      </c>
      <c r="X138" s="101">
        <f t="shared" si="85"/>
        <v>2.2602739726027425</v>
      </c>
      <c r="Y138" s="101">
        <f t="shared" si="86"/>
        <v>-8.9035581153773009</v>
      </c>
      <c r="Z138" s="101">
        <f t="shared" si="87"/>
        <v>3.4241060605827864</v>
      </c>
      <c r="AA138" s="101">
        <f t="shared" si="88"/>
        <v>0.95541401273835058</v>
      </c>
      <c r="AB138" s="101">
        <f t="shared" si="89"/>
        <v>-4.0445859872616499</v>
      </c>
      <c r="AC138" s="101">
        <f t="shared" si="90"/>
        <v>5.9554140127383501</v>
      </c>
      <c r="AD138" s="101">
        <f t="shared" si="91"/>
        <v>-7.5581728183602461</v>
      </c>
      <c r="AE138" s="101">
        <f t="shared" si="92"/>
        <v>9.4690008438369464</v>
      </c>
      <c r="AF138" s="101">
        <f t="shared" si="93"/>
        <v>-1.8622298225375338</v>
      </c>
      <c r="AG138" s="101">
        <f t="shared" si="94"/>
        <v>-6.8622298225375342</v>
      </c>
      <c r="AH138" s="101">
        <f t="shared" si="95"/>
        <v>3.1377701774624662</v>
      </c>
      <c r="AI138" s="101">
        <f t="shared" si="96"/>
        <v>-7.7130329460746179</v>
      </c>
      <c r="AJ138" s="101">
        <f t="shared" si="97"/>
        <v>3.9885733009995499</v>
      </c>
      <c r="AK138" s="101">
        <f t="shared" si="98"/>
        <v>-1.7903898116645731</v>
      </c>
      <c r="AL138" s="101">
        <f t="shared" si="99"/>
        <v>-6.7903898116645731</v>
      </c>
      <c r="AM138" s="101">
        <f t="shared" si="100"/>
        <v>3.2096101883354269</v>
      </c>
      <c r="AN138" s="101">
        <f t="shared" si="101"/>
        <v>-7.6459909413881126</v>
      </c>
      <c r="AO138" s="101">
        <f t="shared" si="102"/>
        <v>4.0652113180589664</v>
      </c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</row>
    <row r="139" spans="1:128" s="5" customFormat="1">
      <c r="A139" s="23" t="s">
        <v>33</v>
      </c>
      <c r="B139" s="33" t="s">
        <v>100</v>
      </c>
      <c r="C139" s="112" t="s">
        <v>106</v>
      </c>
      <c r="D139" s="26">
        <v>1</v>
      </c>
      <c r="E139" s="134">
        <v>446.95819999999998</v>
      </c>
      <c r="F139" s="82">
        <f t="shared" si="82"/>
        <v>447</v>
      </c>
      <c r="G139" s="129">
        <v>3.1600000000000003E-2</v>
      </c>
      <c r="H139" s="129">
        <v>1.0200000000000001E-2</v>
      </c>
      <c r="I139" s="128">
        <f t="shared" si="103"/>
        <v>4.1800000000000004E-2</v>
      </c>
      <c r="J139" s="83">
        <f t="shared" si="104"/>
        <v>93.517749154495377</v>
      </c>
      <c r="K139" s="138">
        <v>450</v>
      </c>
      <c r="L139" s="162">
        <v>444.774</v>
      </c>
      <c r="M139" s="137">
        <v>2.8899999999999999E-2</v>
      </c>
      <c r="N139" s="137">
        <v>1.01E-2</v>
      </c>
      <c r="O139" s="137">
        <v>3.9E-2</v>
      </c>
      <c r="P139" s="136">
        <v>87.7</v>
      </c>
      <c r="Q139" s="24">
        <f t="shared" si="58"/>
        <v>-8.544303797468368</v>
      </c>
      <c r="R139" s="24">
        <f t="shared" si="59"/>
        <v>-0.98039215686275616</v>
      </c>
      <c r="S139" s="24">
        <f t="shared" si="60"/>
        <v>-6.6985645933014437</v>
      </c>
      <c r="T139" s="24">
        <f t="shared" si="61"/>
        <v>-6.2210106713370532</v>
      </c>
      <c r="U139" s="106"/>
      <c r="V139" s="101">
        <f t="shared" si="83"/>
        <v>-2.7397260273972575</v>
      </c>
      <c r="W139" s="101">
        <f t="shared" si="84"/>
        <v>-7.739726027397257</v>
      </c>
      <c r="X139" s="101">
        <f t="shared" si="85"/>
        <v>2.2602739726027425</v>
      </c>
      <c r="Y139" s="101">
        <f t="shared" si="86"/>
        <v>-8.9035581153773009</v>
      </c>
      <c r="Z139" s="101">
        <f t="shared" si="87"/>
        <v>3.4241060605827864</v>
      </c>
      <c r="AA139" s="101">
        <f t="shared" si="88"/>
        <v>0.95541401273835058</v>
      </c>
      <c r="AB139" s="101">
        <f t="shared" si="89"/>
        <v>-4.0445859872616499</v>
      </c>
      <c r="AC139" s="101">
        <f t="shared" si="90"/>
        <v>5.9554140127383501</v>
      </c>
      <c r="AD139" s="101">
        <f t="shared" si="91"/>
        <v>-7.5581728183602461</v>
      </c>
      <c r="AE139" s="101">
        <f t="shared" si="92"/>
        <v>9.4690008438369464</v>
      </c>
      <c r="AF139" s="101">
        <f t="shared" si="93"/>
        <v>-1.8622298225375338</v>
      </c>
      <c r="AG139" s="101">
        <f t="shared" si="94"/>
        <v>-6.8622298225375342</v>
      </c>
      <c r="AH139" s="101">
        <f t="shared" si="95"/>
        <v>3.1377701774624662</v>
      </c>
      <c r="AI139" s="101">
        <f t="shared" si="96"/>
        <v>-7.7130329460746179</v>
      </c>
      <c r="AJ139" s="101">
        <f t="shared" si="97"/>
        <v>3.9885733009995499</v>
      </c>
      <c r="AK139" s="101">
        <f t="shared" si="98"/>
        <v>-1.7903898116645731</v>
      </c>
      <c r="AL139" s="101">
        <f t="shared" si="99"/>
        <v>-6.7903898116645731</v>
      </c>
      <c r="AM139" s="101">
        <f t="shared" si="100"/>
        <v>3.2096101883354269</v>
      </c>
      <c r="AN139" s="101">
        <f t="shared" si="101"/>
        <v>-7.6459909413881126</v>
      </c>
      <c r="AO139" s="101">
        <f t="shared" si="102"/>
        <v>4.0652113180589664</v>
      </c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</row>
    <row r="140" spans="1:128" s="5" customFormat="1">
      <c r="A140" s="23" t="s">
        <v>33</v>
      </c>
      <c r="B140" s="33" t="s">
        <v>100</v>
      </c>
      <c r="C140" s="112" t="s">
        <v>106</v>
      </c>
      <c r="D140" s="26">
        <v>2</v>
      </c>
      <c r="E140" s="134">
        <v>447.33329999999995</v>
      </c>
      <c r="F140" s="82">
        <f t="shared" si="82"/>
        <v>447.39999999999992</v>
      </c>
      <c r="G140" s="129">
        <v>4.9700000000000001E-2</v>
      </c>
      <c r="H140" s="129">
        <v>1.7000000000000001E-2</v>
      </c>
      <c r="I140" s="128">
        <f t="shared" si="103"/>
        <v>6.6700000000000009E-2</v>
      </c>
      <c r="J140" s="83">
        <f t="shared" si="104"/>
        <v>149.09743382360682</v>
      </c>
      <c r="K140" s="138">
        <v>450</v>
      </c>
      <c r="L140" s="162">
        <v>445.21</v>
      </c>
      <c r="M140" s="137">
        <v>4.3999999999999997E-2</v>
      </c>
      <c r="N140" s="137">
        <v>1.54E-2</v>
      </c>
      <c r="O140" s="137">
        <v>5.9400000000000001E-2</v>
      </c>
      <c r="P140" s="136">
        <v>133.4</v>
      </c>
      <c r="Q140" s="24">
        <f t="shared" si="58"/>
        <v>-11.468812877263588</v>
      </c>
      <c r="R140" s="24">
        <f t="shared" si="59"/>
        <v>-9.4117647058823568</v>
      </c>
      <c r="S140" s="24">
        <f t="shared" si="60"/>
        <v>-10.944527736131944</v>
      </c>
      <c r="T140" s="24">
        <f t="shared" si="61"/>
        <v>-10.528305834007865</v>
      </c>
      <c r="U140" s="106"/>
      <c r="V140" s="101">
        <f t="shared" si="83"/>
        <v>-2.7397260273972575</v>
      </c>
      <c r="W140" s="101">
        <f t="shared" si="84"/>
        <v>-7.739726027397257</v>
      </c>
      <c r="X140" s="101">
        <f t="shared" si="85"/>
        <v>2.2602739726027425</v>
      </c>
      <c r="Y140" s="101">
        <f t="shared" si="86"/>
        <v>-8.9035581153773009</v>
      </c>
      <c r="Z140" s="101">
        <f t="shared" si="87"/>
        <v>3.4241060605827864</v>
      </c>
      <c r="AA140" s="101">
        <f t="shared" si="88"/>
        <v>0.95541401273835058</v>
      </c>
      <c r="AB140" s="101">
        <f t="shared" si="89"/>
        <v>-4.0445859872616499</v>
      </c>
      <c r="AC140" s="101">
        <f t="shared" si="90"/>
        <v>5.9554140127383501</v>
      </c>
      <c r="AD140" s="101">
        <f t="shared" si="91"/>
        <v>-7.5581728183602461</v>
      </c>
      <c r="AE140" s="101">
        <f t="shared" si="92"/>
        <v>9.4690008438369464</v>
      </c>
      <c r="AF140" s="101">
        <f t="shared" si="93"/>
        <v>-1.8622298225375338</v>
      </c>
      <c r="AG140" s="101">
        <f t="shared" si="94"/>
        <v>-6.8622298225375342</v>
      </c>
      <c r="AH140" s="101">
        <f t="shared" si="95"/>
        <v>3.1377701774624662</v>
      </c>
      <c r="AI140" s="101">
        <f t="shared" si="96"/>
        <v>-7.7130329460746179</v>
      </c>
      <c r="AJ140" s="101">
        <f t="shared" si="97"/>
        <v>3.9885733009995499</v>
      </c>
      <c r="AK140" s="101">
        <f t="shared" si="98"/>
        <v>-1.7903898116645731</v>
      </c>
      <c r="AL140" s="101">
        <f t="shared" si="99"/>
        <v>-6.7903898116645731</v>
      </c>
      <c r="AM140" s="101">
        <f t="shared" si="100"/>
        <v>3.2096101883354269</v>
      </c>
      <c r="AN140" s="101">
        <f t="shared" si="101"/>
        <v>-7.6459909413881126</v>
      </c>
      <c r="AO140" s="101">
        <f t="shared" si="102"/>
        <v>4.0652113180589664</v>
      </c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</row>
    <row r="141" spans="1:128" s="5" customFormat="1">
      <c r="A141" s="23" t="s">
        <v>33</v>
      </c>
      <c r="B141" s="33" t="s">
        <v>100</v>
      </c>
      <c r="C141" s="112" t="s">
        <v>106</v>
      </c>
      <c r="D141" s="26">
        <v>3</v>
      </c>
      <c r="E141" s="134">
        <v>446.86739999999998</v>
      </c>
      <c r="F141" s="82">
        <f t="shared" si="82"/>
        <v>447</v>
      </c>
      <c r="G141" s="129">
        <v>0.10340000000000001</v>
      </c>
      <c r="H141" s="129">
        <v>2.92E-2</v>
      </c>
      <c r="I141" s="128">
        <f t="shared" si="103"/>
        <v>0.1326</v>
      </c>
      <c r="J141" s="83">
        <f t="shared" si="104"/>
        <v>296.69909518621006</v>
      </c>
      <c r="K141" s="138">
        <v>450</v>
      </c>
      <c r="L141" s="162">
        <v>443.59199999999998</v>
      </c>
      <c r="M141" s="137">
        <v>0.1002</v>
      </c>
      <c r="N141" s="137">
        <v>2.9700000000000001E-2</v>
      </c>
      <c r="O141" s="137">
        <v>0.12989999999999999</v>
      </c>
      <c r="P141" s="136">
        <v>292.89999999999998</v>
      </c>
      <c r="Q141" s="24">
        <f t="shared" ref="Q141:Q165" si="105">((M141-G141)/G141)*100</f>
        <v>-3.094777562862677</v>
      </c>
      <c r="R141" s="24">
        <f t="shared" ref="R141:R165" si="106">((N141-H141)/H141)*100</f>
        <v>1.7123287671232894</v>
      </c>
      <c r="S141" s="24">
        <f t="shared" ref="S141:S165" si="107">((O141-I141)/I141)*100</f>
        <v>-2.0361990950226305</v>
      </c>
      <c r="T141" s="24">
        <f t="shared" ref="T141:T165" si="108">((P141-J141)/J141)*100</f>
        <v>-1.2804539170656208</v>
      </c>
      <c r="U141" s="106"/>
      <c r="V141" s="101">
        <f t="shared" si="83"/>
        <v>-2.7397260273972575</v>
      </c>
      <c r="W141" s="101">
        <f t="shared" si="84"/>
        <v>-7.739726027397257</v>
      </c>
      <c r="X141" s="101">
        <f t="shared" si="85"/>
        <v>2.2602739726027425</v>
      </c>
      <c r="Y141" s="101">
        <f t="shared" si="86"/>
        <v>-8.9035581153773009</v>
      </c>
      <c r="Z141" s="101">
        <f t="shared" si="87"/>
        <v>3.4241060605827864</v>
      </c>
      <c r="AA141" s="101">
        <f t="shared" si="88"/>
        <v>0.95541401273835058</v>
      </c>
      <c r="AB141" s="101">
        <f t="shared" si="89"/>
        <v>-4.0445859872616499</v>
      </c>
      <c r="AC141" s="101">
        <f t="shared" si="90"/>
        <v>5.9554140127383501</v>
      </c>
      <c r="AD141" s="101">
        <f t="shared" si="91"/>
        <v>-7.5581728183602461</v>
      </c>
      <c r="AE141" s="101">
        <f t="shared" si="92"/>
        <v>9.4690008438369464</v>
      </c>
      <c r="AF141" s="101">
        <f t="shared" si="93"/>
        <v>-1.8622298225375338</v>
      </c>
      <c r="AG141" s="101">
        <f t="shared" si="94"/>
        <v>-6.8622298225375342</v>
      </c>
      <c r="AH141" s="101">
        <f t="shared" si="95"/>
        <v>3.1377701774624662</v>
      </c>
      <c r="AI141" s="101">
        <f t="shared" si="96"/>
        <v>-7.7130329460746179</v>
      </c>
      <c r="AJ141" s="101">
        <f t="shared" si="97"/>
        <v>3.9885733009995499</v>
      </c>
      <c r="AK141" s="101">
        <f t="shared" si="98"/>
        <v>-1.7903898116645731</v>
      </c>
      <c r="AL141" s="101">
        <f t="shared" si="99"/>
        <v>-6.7903898116645731</v>
      </c>
      <c r="AM141" s="101">
        <f t="shared" si="100"/>
        <v>3.2096101883354269</v>
      </c>
      <c r="AN141" s="101">
        <f t="shared" si="101"/>
        <v>-7.6459909413881126</v>
      </c>
      <c r="AO141" s="101">
        <f t="shared" si="102"/>
        <v>4.0652113180589664</v>
      </c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</row>
    <row r="142" spans="1:128" s="5" customFormat="1">
      <c r="A142" s="23" t="s">
        <v>33</v>
      </c>
      <c r="B142" s="33" t="s">
        <v>100</v>
      </c>
      <c r="C142" s="112" t="s">
        <v>106</v>
      </c>
      <c r="D142" s="26">
        <v>4</v>
      </c>
      <c r="E142" s="134">
        <v>447.69900000000001</v>
      </c>
      <c r="F142" s="82">
        <f t="shared" si="82"/>
        <v>448</v>
      </c>
      <c r="G142" s="129">
        <v>0.25119999999999998</v>
      </c>
      <c r="H142" s="129">
        <v>4.9799999999999997E-2</v>
      </c>
      <c r="I142" s="128">
        <f t="shared" si="103"/>
        <v>0.30099999999999999</v>
      </c>
      <c r="J142" s="83">
        <f t="shared" si="104"/>
        <v>672.15618108098113</v>
      </c>
      <c r="K142" s="138">
        <v>450</v>
      </c>
      <c r="L142" s="162">
        <v>446.178</v>
      </c>
      <c r="M142" s="137">
        <v>0.2412</v>
      </c>
      <c r="N142" s="137">
        <v>5.0200000000000002E-2</v>
      </c>
      <c r="O142" s="137">
        <v>0.29139999999999999</v>
      </c>
      <c r="P142" s="136">
        <v>653.29999999999995</v>
      </c>
      <c r="Q142" s="24">
        <f t="shared" si="105"/>
        <v>-3.9808917197452156</v>
      </c>
      <c r="R142" s="24">
        <f t="shared" si="106"/>
        <v>0.80321285140563159</v>
      </c>
      <c r="S142" s="24">
        <f t="shared" si="107"/>
        <v>-3.1893687707641187</v>
      </c>
      <c r="T142" s="24">
        <f t="shared" si="108"/>
        <v>-2.8053273348845971</v>
      </c>
      <c r="U142" s="106"/>
      <c r="V142" s="101">
        <f t="shared" si="83"/>
        <v>-2.7397260273972575</v>
      </c>
      <c r="W142" s="101">
        <f t="shared" si="84"/>
        <v>-7.739726027397257</v>
      </c>
      <c r="X142" s="101">
        <f t="shared" si="85"/>
        <v>2.2602739726027425</v>
      </c>
      <c r="Y142" s="101">
        <f t="shared" si="86"/>
        <v>-8.9035581153773009</v>
      </c>
      <c r="Z142" s="101">
        <f t="shared" si="87"/>
        <v>3.4241060605827864</v>
      </c>
      <c r="AA142" s="101">
        <f t="shared" si="88"/>
        <v>0.95541401273835058</v>
      </c>
      <c r="AB142" s="101">
        <f t="shared" si="89"/>
        <v>-4.0445859872616499</v>
      </c>
      <c r="AC142" s="101">
        <f t="shared" si="90"/>
        <v>5.9554140127383501</v>
      </c>
      <c r="AD142" s="101">
        <f t="shared" si="91"/>
        <v>-7.5581728183602461</v>
      </c>
      <c r="AE142" s="101">
        <f t="shared" si="92"/>
        <v>9.4690008438369464</v>
      </c>
      <c r="AF142" s="101">
        <f t="shared" si="93"/>
        <v>-1.8622298225375338</v>
      </c>
      <c r="AG142" s="101">
        <f t="shared" si="94"/>
        <v>-6.8622298225375342</v>
      </c>
      <c r="AH142" s="101">
        <f t="shared" si="95"/>
        <v>3.1377701774624662</v>
      </c>
      <c r="AI142" s="101">
        <f t="shared" si="96"/>
        <v>-7.7130329460746179</v>
      </c>
      <c r="AJ142" s="101">
        <f t="shared" si="97"/>
        <v>3.9885733009995499</v>
      </c>
      <c r="AK142" s="101">
        <f t="shared" si="98"/>
        <v>-1.7903898116645731</v>
      </c>
      <c r="AL142" s="101">
        <f t="shared" si="99"/>
        <v>-6.7903898116645731</v>
      </c>
      <c r="AM142" s="101">
        <f t="shared" si="100"/>
        <v>3.2096101883354269</v>
      </c>
      <c r="AN142" s="101">
        <f t="shared" si="101"/>
        <v>-7.6459909413881126</v>
      </c>
      <c r="AO142" s="101">
        <f t="shared" si="102"/>
        <v>4.0652113180589664</v>
      </c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</row>
    <row r="143" spans="1:128" s="5" customFormat="1">
      <c r="A143" s="23" t="s">
        <v>33</v>
      </c>
      <c r="B143" s="33" t="s">
        <v>100</v>
      </c>
      <c r="C143" s="112" t="s">
        <v>106</v>
      </c>
      <c r="D143" s="26">
        <v>5</v>
      </c>
      <c r="E143" s="134">
        <v>447.87040000000007</v>
      </c>
      <c r="F143" s="82">
        <f t="shared" si="82"/>
        <v>448.50000000000006</v>
      </c>
      <c r="G143" s="129">
        <v>0.50090000000000001</v>
      </c>
      <c r="H143" s="129">
        <v>0.12870000000000001</v>
      </c>
      <c r="I143" s="128">
        <f t="shared" si="103"/>
        <v>0.62960000000000005</v>
      </c>
      <c r="J143" s="83">
        <f t="shared" si="104"/>
        <v>1405.0184502357733</v>
      </c>
      <c r="K143" s="138">
        <v>450</v>
      </c>
      <c r="L143" s="162">
        <v>445.20400000000001</v>
      </c>
      <c r="M143" s="137">
        <v>0.47260000000000002</v>
      </c>
      <c r="N143" s="137">
        <v>0.1245</v>
      </c>
      <c r="O143" s="137">
        <v>0.59709999999999996</v>
      </c>
      <c r="P143" s="136">
        <v>1341.9</v>
      </c>
      <c r="Q143" s="24">
        <f t="shared" si="105"/>
        <v>-5.6498303054501884</v>
      </c>
      <c r="R143" s="24">
        <f t="shared" si="106"/>
        <v>-3.2634032634032701</v>
      </c>
      <c r="S143" s="24">
        <f t="shared" si="107"/>
        <v>-5.1620076238881953</v>
      </c>
      <c r="T143" s="24">
        <f t="shared" si="108"/>
        <v>-4.4923573939674224</v>
      </c>
      <c r="U143" s="106"/>
      <c r="V143" s="101">
        <f t="shared" si="83"/>
        <v>-2.7397260273972575</v>
      </c>
      <c r="W143" s="101">
        <f t="shared" si="84"/>
        <v>-7.739726027397257</v>
      </c>
      <c r="X143" s="101">
        <f t="shared" si="85"/>
        <v>2.2602739726027425</v>
      </c>
      <c r="Y143" s="101">
        <f t="shared" si="86"/>
        <v>-8.9035581153773009</v>
      </c>
      <c r="Z143" s="101">
        <f t="shared" si="87"/>
        <v>3.4241060605827864</v>
      </c>
      <c r="AA143" s="101">
        <f t="shared" si="88"/>
        <v>0.95541401273835058</v>
      </c>
      <c r="AB143" s="101">
        <f t="shared" si="89"/>
        <v>-4.0445859872616499</v>
      </c>
      <c r="AC143" s="101">
        <f t="shared" si="90"/>
        <v>5.9554140127383501</v>
      </c>
      <c r="AD143" s="101">
        <f t="shared" si="91"/>
        <v>-7.5581728183602461</v>
      </c>
      <c r="AE143" s="101">
        <f t="shared" si="92"/>
        <v>9.4690008438369464</v>
      </c>
      <c r="AF143" s="101">
        <f t="shared" si="93"/>
        <v>-1.8622298225375338</v>
      </c>
      <c r="AG143" s="101">
        <f t="shared" si="94"/>
        <v>-6.8622298225375342</v>
      </c>
      <c r="AH143" s="101">
        <f t="shared" si="95"/>
        <v>3.1377701774624662</v>
      </c>
      <c r="AI143" s="101">
        <f t="shared" si="96"/>
        <v>-7.7130329460746179</v>
      </c>
      <c r="AJ143" s="101">
        <f t="shared" si="97"/>
        <v>3.9885733009995499</v>
      </c>
      <c r="AK143" s="101">
        <f t="shared" si="98"/>
        <v>-1.7903898116645731</v>
      </c>
      <c r="AL143" s="101">
        <f t="shared" si="99"/>
        <v>-6.7903898116645731</v>
      </c>
      <c r="AM143" s="101">
        <f t="shared" si="100"/>
        <v>3.2096101883354269</v>
      </c>
      <c r="AN143" s="101">
        <f t="shared" si="101"/>
        <v>-7.6459909413881126</v>
      </c>
      <c r="AO143" s="101">
        <f t="shared" si="102"/>
        <v>4.0652113180589664</v>
      </c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</row>
    <row r="144" spans="1:128" s="5" customFormat="1">
      <c r="A144" s="23" t="s">
        <v>33</v>
      </c>
      <c r="B144" s="33" t="s">
        <v>100</v>
      </c>
      <c r="C144" s="112" t="s">
        <v>106</v>
      </c>
      <c r="D144" s="26">
        <v>6</v>
      </c>
      <c r="E144" s="134">
        <v>447.88930000000005</v>
      </c>
      <c r="F144" s="82">
        <f t="shared" si="82"/>
        <v>448.80000000000007</v>
      </c>
      <c r="G144" s="129">
        <v>0.75919999999999999</v>
      </c>
      <c r="H144" s="129">
        <v>0.1515</v>
      </c>
      <c r="I144" s="128">
        <f t="shared" si="103"/>
        <v>0.91069999999999995</v>
      </c>
      <c r="J144" s="83">
        <f t="shared" si="104"/>
        <v>2031.7559221331617</v>
      </c>
      <c r="K144" s="138">
        <v>450</v>
      </c>
      <c r="L144" s="162">
        <v>446.14100000000002</v>
      </c>
      <c r="M144" s="137">
        <v>0.74709999999999999</v>
      </c>
      <c r="N144" s="137">
        <v>0.15010000000000001</v>
      </c>
      <c r="O144" s="137">
        <v>0.8972</v>
      </c>
      <c r="P144" s="136">
        <v>2012.8</v>
      </c>
      <c r="Q144" s="24">
        <f t="shared" si="105"/>
        <v>-1.5937829293993677</v>
      </c>
      <c r="R144" s="24">
        <f t="shared" si="106"/>
        <v>-0.92409240924091385</v>
      </c>
      <c r="S144" s="24">
        <f t="shared" si="107"/>
        <v>-1.4823761941363738</v>
      </c>
      <c r="T144" s="24">
        <f t="shared" si="108"/>
        <v>-0.93298225080400909</v>
      </c>
      <c r="U144" s="106"/>
      <c r="V144" s="101">
        <f t="shared" si="83"/>
        <v>-2.7397260273972575</v>
      </c>
      <c r="W144" s="101">
        <f t="shared" si="84"/>
        <v>-7.739726027397257</v>
      </c>
      <c r="X144" s="101">
        <f t="shared" si="85"/>
        <v>2.2602739726027425</v>
      </c>
      <c r="Y144" s="101">
        <f t="shared" si="86"/>
        <v>-8.9035581153773009</v>
      </c>
      <c r="Z144" s="101">
        <f t="shared" si="87"/>
        <v>3.4241060605827864</v>
      </c>
      <c r="AA144" s="101">
        <f t="shared" si="88"/>
        <v>0.95541401273835058</v>
      </c>
      <c r="AB144" s="101">
        <f t="shared" si="89"/>
        <v>-4.0445859872616499</v>
      </c>
      <c r="AC144" s="101">
        <f t="shared" si="90"/>
        <v>5.9554140127383501</v>
      </c>
      <c r="AD144" s="101">
        <f t="shared" si="91"/>
        <v>-7.5581728183602461</v>
      </c>
      <c r="AE144" s="101">
        <f t="shared" si="92"/>
        <v>9.4690008438369464</v>
      </c>
      <c r="AF144" s="101">
        <f t="shared" si="93"/>
        <v>-1.8622298225375338</v>
      </c>
      <c r="AG144" s="101">
        <f t="shared" si="94"/>
        <v>-6.8622298225375342</v>
      </c>
      <c r="AH144" s="101">
        <f t="shared" si="95"/>
        <v>3.1377701774624662</v>
      </c>
      <c r="AI144" s="101">
        <f t="shared" si="96"/>
        <v>-7.7130329460746179</v>
      </c>
      <c r="AJ144" s="101">
        <f t="shared" si="97"/>
        <v>3.9885733009995499</v>
      </c>
      <c r="AK144" s="101">
        <f t="shared" si="98"/>
        <v>-1.7903898116645731</v>
      </c>
      <c r="AL144" s="101">
        <f t="shared" si="99"/>
        <v>-6.7903898116645731</v>
      </c>
      <c r="AM144" s="101">
        <f t="shared" si="100"/>
        <v>3.2096101883354269</v>
      </c>
      <c r="AN144" s="101">
        <f t="shared" si="101"/>
        <v>-7.6459909413881126</v>
      </c>
      <c r="AO144" s="101">
        <f t="shared" si="102"/>
        <v>4.0652113180589664</v>
      </c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</row>
    <row r="145" spans="1:128" s="5" customFormat="1">
      <c r="A145" s="23" t="s">
        <v>33</v>
      </c>
      <c r="B145" s="33" t="s">
        <v>100</v>
      </c>
      <c r="C145" s="112" t="s">
        <v>106</v>
      </c>
      <c r="D145" s="26">
        <v>7</v>
      </c>
      <c r="E145" s="134">
        <v>447.49359999999996</v>
      </c>
      <c r="F145" s="82">
        <f t="shared" si="82"/>
        <v>449.4</v>
      </c>
      <c r="G145" s="129">
        <v>1.5065999999999999</v>
      </c>
      <c r="H145" s="129">
        <v>0.39979999999999999</v>
      </c>
      <c r="I145" s="128">
        <f t="shared" si="103"/>
        <v>1.9063999999999999</v>
      </c>
      <c r="J145" s="83">
        <f t="shared" si="104"/>
        <v>4253.3346694913425</v>
      </c>
      <c r="K145" s="138">
        <v>450</v>
      </c>
      <c r="L145" s="162">
        <v>445.875</v>
      </c>
      <c r="M145" s="137">
        <v>1.4953000000000001</v>
      </c>
      <c r="N145" s="137">
        <v>0.38950000000000001</v>
      </c>
      <c r="O145" s="137">
        <v>1.8848</v>
      </c>
      <c r="P145" s="136">
        <v>4234.7</v>
      </c>
      <c r="Q145" s="24">
        <f t="shared" si="105"/>
        <v>-0.75003318730916402</v>
      </c>
      <c r="R145" s="24">
        <f t="shared" si="106"/>
        <v>-2.5762881440720302</v>
      </c>
      <c r="S145" s="24">
        <f t="shared" si="107"/>
        <v>-1.133025597985724</v>
      </c>
      <c r="T145" s="24">
        <f t="shared" si="108"/>
        <v>-0.4381190510355783</v>
      </c>
      <c r="U145" s="106"/>
      <c r="V145" s="101">
        <f t="shared" si="83"/>
        <v>-2.7397260273972575</v>
      </c>
      <c r="W145" s="101">
        <f t="shared" si="84"/>
        <v>-7.739726027397257</v>
      </c>
      <c r="X145" s="101">
        <f t="shared" si="85"/>
        <v>2.2602739726027425</v>
      </c>
      <c r="Y145" s="101">
        <f t="shared" si="86"/>
        <v>-8.9035581153773009</v>
      </c>
      <c r="Z145" s="101">
        <f t="shared" si="87"/>
        <v>3.4241060605827864</v>
      </c>
      <c r="AA145" s="101">
        <f t="shared" si="88"/>
        <v>0.95541401273835058</v>
      </c>
      <c r="AB145" s="101">
        <f t="shared" si="89"/>
        <v>-4.0445859872616499</v>
      </c>
      <c r="AC145" s="101">
        <f t="shared" si="90"/>
        <v>5.9554140127383501</v>
      </c>
      <c r="AD145" s="101">
        <f t="shared" si="91"/>
        <v>-7.5581728183602461</v>
      </c>
      <c r="AE145" s="101">
        <f t="shared" si="92"/>
        <v>9.4690008438369464</v>
      </c>
      <c r="AF145" s="101">
        <f t="shared" si="93"/>
        <v>-1.8622298225375338</v>
      </c>
      <c r="AG145" s="101">
        <f t="shared" si="94"/>
        <v>-6.8622298225375342</v>
      </c>
      <c r="AH145" s="101">
        <f t="shared" si="95"/>
        <v>3.1377701774624662</v>
      </c>
      <c r="AI145" s="101">
        <f t="shared" si="96"/>
        <v>-7.7130329460746179</v>
      </c>
      <c r="AJ145" s="101">
        <f t="shared" si="97"/>
        <v>3.9885733009995499</v>
      </c>
      <c r="AK145" s="101">
        <f t="shared" si="98"/>
        <v>-1.7903898116645731</v>
      </c>
      <c r="AL145" s="101">
        <f t="shared" si="99"/>
        <v>-6.7903898116645731</v>
      </c>
      <c r="AM145" s="101">
        <f t="shared" si="100"/>
        <v>3.2096101883354269</v>
      </c>
      <c r="AN145" s="101">
        <f t="shared" si="101"/>
        <v>-7.6459909413881126</v>
      </c>
      <c r="AO145" s="101">
        <f t="shared" si="102"/>
        <v>4.0652113180589664</v>
      </c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</row>
    <row r="146" spans="1:128" s="5" customFormat="1">
      <c r="A146" s="23" t="s">
        <v>33</v>
      </c>
      <c r="B146" s="33" t="s">
        <v>100</v>
      </c>
      <c r="C146" s="112" t="s">
        <v>106</v>
      </c>
      <c r="D146" s="26">
        <v>8</v>
      </c>
      <c r="E146" s="134">
        <v>447.68259999999998</v>
      </c>
      <c r="F146" s="82">
        <f t="shared" si="82"/>
        <v>450.2</v>
      </c>
      <c r="G146" s="129">
        <v>2.0245000000000002</v>
      </c>
      <c r="H146" s="129">
        <v>0.4929</v>
      </c>
      <c r="I146" s="128">
        <f t="shared" si="103"/>
        <v>2.5174000000000003</v>
      </c>
      <c r="J146" s="83">
        <f t="shared" si="104"/>
        <v>5611.2730015989764</v>
      </c>
      <c r="K146" s="138">
        <v>450</v>
      </c>
      <c r="L146" s="162">
        <v>447.846</v>
      </c>
      <c r="M146" s="137">
        <v>2.0146999999999999</v>
      </c>
      <c r="N146" s="137">
        <v>0.49359999999999998</v>
      </c>
      <c r="O146" s="137">
        <v>2.5083000000000002</v>
      </c>
      <c r="P146" s="136">
        <v>5614.2</v>
      </c>
      <c r="Q146" s="24">
        <f t="shared" si="105"/>
        <v>-0.48407014077551258</v>
      </c>
      <c r="R146" s="24">
        <f t="shared" si="106"/>
        <v>0.14201663623452596</v>
      </c>
      <c r="S146" s="24">
        <f t="shared" si="107"/>
        <v>-0.36148407086677153</v>
      </c>
      <c r="T146" s="24">
        <f t="shared" si="108"/>
        <v>5.2162822949254832E-2</v>
      </c>
      <c r="U146" s="106"/>
      <c r="V146" s="101">
        <f t="shared" ref="V146:V174" si="109">$Q$180</f>
        <v>-2.7397260273972575</v>
      </c>
      <c r="W146" s="101">
        <f t="shared" ref="W146:W174" si="110">$Q$180-5</f>
        <v>-7.739726027397257</v>
      </c>
      <c r="X146" s="101">
        <f t="shared" ref="X146:X174" si="111">$Q$180+5</f>
        <v>2.2602739726027425</v>
      </c>
      <c r="Y146" s="101">
        <f t="shared" ref="Y146:Y174" si="112">($Q$180-(3*$Q$183))</f>
        <v>-8.9035581153773009</v>
      </c>
      <c r="Z146" s="101">
        <f t="shared" ref="Z146:Z174" si="113">($Q$180+(3*$Q$183))</f>
        <v>3.4241060605827864</v>
      </c>
      <c r="AA146" s="101">
        <f t="shared" ref="AA146:AA174" si="114">$R$180</f>
        <v>0.95541401273835058</v>
      </c>
      <c r="AB146" s="101">
        <f t="shared" ref="AB146:AB174" si="115">$R$180-5</f>
        <v>-4.0445859872616499</v>
      </c>
      <c r="AC146" s="101">
        <f t="shared" ref="AC146:AC174" si="116">$R$180+5</f>
        <v>5.9554140127383501</v>
      </c>
      <c r="AD146" s="101">
        <f t="shared" ref="AD146:AD174" si="117">($R$180-(3*$R$183))</f>
        <v>-7.5581728183602461</v>
      </c>
      <c r="AE146" s="101">
        <f t="shared" ref="AE146:AE174" si="118">($R$180+(3*$R$183))</f>
        <v>9.4690008438369464</v>
      </c>
      <c r="AF146" s="101">
        <f t="shared" ref="AF146:AF174" si="119">$S$180</f>
        <v>-1.8622298225375338</v>
      </c>
      <c r="AG146" s="101">
        <f t="shared" ref="AG146:AG174" si="120">$S$180-5</f>
        <v>-6.8622298225375342</v>
      </c>
      <c r="AH146" s="101">
        <f t="shared" ref="AH146:AH174" si="121">$S$180+5</f>
        <v>3.1377701774624662</v>
      </c>
      <c r="AI146" s="101">
        <f t="shared" ref="AI146:AI174" si="122">($S$180-(3*$S$183))</f>
        <v>-7.7130329460746179</v>
      </c>
      <c r="AJ146" s="101">
        <f t="shared" ref="AJ146:AJ174" si="123">($S$180+(3*$S$183))</f>
        <v>3.9885733009995499</v>
      </c>
      <c r="AK146" s="101">
        <f t="shared" ref="AK146:AK174" si="124">$T$180</f>
        <v>-1.7903898116645731</v>
      </c>
      <c r="AL146" s="101">
        <f t="shared" ref="AL146:AL174" si="125">$T$180-5</f>
        <v>-6.7903898116645731</v>
      </c>
      <c r="AM146" s="101">
        <f t="shared" ref="AM146:AM174" si="126">$T$180+5</f>
        <v>3.2096101883354269</v>
      </c>
      <c r="AN146" s="101">
        <f t="shared" ref="AN146:AN174" si="127">($T$180-(3*$T$183))</f>
        <v>-7.6459909413881126</v>
      </c>
      <c r="AO146" s="101">
        <f t="shared" ref="AO146:AO174" si="128">($T$180+(3*$T$183))</f>
        <v>4.0652113180589664</v>
      </c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</row>
    <row r="147" spans="1:128" s="5" customFormat="1">
      <c r="A147" s="23" t="s">
        <v>33</v>
      </c>
      <c r="B147" s="33" t="s">
        <v>100</v>
      </c>
      <c r="C147" s="112" t="s">
        <v>106</v>
      </c>
      <c r="D147" s="26">
        <v>9</v>
      </c>
      <c r="E147" s="134">
        <v>447.47109999999998</v>
      </c>
      <c r="F147" s="82">
        <f t="shared" si="82"/>
        <v>450.8</v>
      </c>
      <c r="G147" s="129">
        <v>2.5787</v>
      </c>
      <c r="H147" s="129">
        <v>0.75019999999999998</v>
      </c>
      <c r="I147" s="128">
        <f t="shared" si="103"/>
        <v>3.3289</v>
      </c>
      <c r="J147" s="83">
        <f t="shared" si="104"/>
        <v>7418.5361729354108</v>
      </c>
      <c r="K147" s="138">
        <v>450</v>
      </c>
      <c r="L147" s="162">
        <v>448.19099999999997</v>
      </c>
      <c r="M147" s="137">
        <v>2.5710000000000002</v>
      </c>
      <c r="N147" s="137">
        <v>0.74860000000000004</v>
      </c>
      <c r="O147" s="137">
        <v>3.3195999999999999</v>
      </c>
      <c r="P147" s="136">
        <v>7428.9</v>
      </c>
      <c r="Q147" s="24">
        <f t="shared" si="105"/>
        <v>-0.29860006980260667</v>
      </c>
      <c r="R147" s="24">
        <f t="shared" si="106"/>
        <v>-0.21327645961076178</v>
      </c>
      <c r="S147" s="24">
        <f t="shared" si="107"/>
        <v>-0.27937156418036246</v>
      </c>
      <c r="T147" s="24">
        <f t="shared" si="108"/>
        <v>0.13970177974461481</v>
      </c>
      <c r="U147" s="106"/>
      <c r="V147" s="101">
        <f t="shared" si="109"/>
        <v>-2.7397260273972575</v>
      </c>
      <c r="W147" s="101">
        <f t="shared" si="110"/>
        <v>-7.739726027397257</v>
      </c>
      <c r="X147" s="101">
        <f t="shared" si="111"/>
        <v>2.2602739726027425</v>
      </c>
      <c r="Y147" s="101">
        <f t="shared" si="112"/>
        <v>-8.9035581153773009</v>
      </c>
      <c r="Z147" s="101">
        <f t="shared" si="113"/>
        <v>3.4241060605827864</v>
      </c>
      <c r="AA147" s="101">
        <f t="shared" si="114"/>
        <v>0.95541401273835058</v>
      </c>
      <c r="AB147" s="101">
        <f t="shared" si="115"/>
        <v>-4.0445859872616499</v>
      </c>
      <c r="AC147" s="101">
        <f t="shared" si="116"/>
        <v>5.9554140127383501</v>
      </c>
      <c r="AD147" s="101">
        <f t="shared" si="117"/>
        <v>-7.5581728183602461</v>
      </c>
      <c r="AE147" s="101">
        <f t="shared" si="118"/>
        <v>9.4690008438369464</v>
      </c>
      <c r="AF147" s="101">
        <f t="shared" si="119"/>
        <v>-1.8622298225375338</v>
      </c>
      <c r="AG147" s="101">
        <f t="shared" si="120"/>
        <v>-6.8622298225375342</v>
      </c>
      <c r="AH147" s="101">
        <f t="shared" si="121"/>
        <v>3.1377701774624662</v>
      </c>
      <c r="AI147" s="101">
        <f t="shared" si="122"/>
        <v>-7.7130329460746179</v>
      </c>
      <c r="AJ147" s="101">
        <f t="shared" si="123"/>
        <v>3.9885733009995499</v>
      </c>
      <c r="AK147" s="101">
        <f t="shared" si="124"/>
        <v>-1.7903898116645731</v>
      </c>
      <c r="AL147" s="101">
        <f t="shared" si="125"/>
        <v>-6.7903898116645731</v>
      </c>
      <c r="AM147" s="101">
        <f t="shared" si="126"/>
        <v>3.2096101883354269</v>
      </c>
      <c r="AN147" s="101">
        <f t="shared" si="127"/>
        <v>-7.6459909413881126</v>
      </c>
      <c r="AO147" s="101">
        <f t="shared" si="128"/>
        <v>4.0652113180589664</v>
      </c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</row>
    <row r="148" spans="1:128" s="5" customFormat="1">
      <c r="A148" s="23" t="s">
        <v>36</v>
      </c>
      <c r="B148" s="33" t="s">
        <v>101</v>
      </c>
      <c r="C148" s="23" t="s">
        <v>135</v>
      </c>
      <c r="D148" s="26">
        <v>1</v>
      </c>
      <c r="E148" s="134">
        <v>447.36020000000002</v>
      </c>
      <c r="F148" s="82">
        <f t="shared" si="82"/>
        <v>447.40000000000003</v>
      </c>
      <c r="G148" s="129">
        <v>3.0300000000000001E-2</v>
      </c>
      <c r="H148" s="129">
        <v>9.4999999999999998E-3</v>
      </c>
      <c r="I148" s="128">
        <f t="shared" si="103"/>
        <v>3.9800000000000002E-2</v>
      </c>
      <c r="J148" s="83">
        <f t="shared" si="104"/>
        <v>88.963353952950627</v>
      </c>
      <c r="K148" s="136"/>
      <c r="L148" s="136">
        <v>58.4</v>
      </c>
      <c r="M148" s="137"/>
      <c r="N148" s="137"/>
      <c r="O148" s="137">
        <v>4.0800000000000003E-2</v>
      </c>
      <c r="P148" s="139">
        <v>92.81</v>
      </c>
      <c r="Q148" s="24"/>
      <c r="R148" s="24"/>
      <c r="S148" s="24">
        <f t="shared" si="107"/>
        <v>2.5125628140703538</v>
      </c>
      <c r="T148" s="24">
        <f t="shared" si="108"/>
        <v>4.3238545717191847</v>
      </c>
      <c r="U148" s="106"/>
      <c r="V148" s="101">
        <f t="shared" si="109"/>
        <v>-2.7397260273972575</v>
      </c>
      <c r="W148" s="101">
        <f t="shared" si="110"/>
        <v>-7.739726027397257</v>
      </c>
      <c r="X148" s="101">
        <f t="shared" si="111"/>
        <v>2.2602739726027425</v>
      </c>
      <c r="Y148" s="101">
        <f t="shared" si="112"/>
        <v>-8.9035581153773009</v>
      </c>
      <c r="Z148" s="101">
        <f t="shared" si="113"/>
        <v>3.4241060605827864</v>
      </c>
      <c r="AA148" s="101">
        <f t="shared" si="114"/>
        <v>0.95541401273835058</v>
      </c>
      <c r="AB148" s="101">
        <f t="shared" si="115"/>
        <v>-4.0445859872616499</v>
      </c>
      <c r="AC148" s="101">
        <f t="shared" si="116"/>
        <v>5.9554140127383501</v>
      </c>
      <c r="AD148" s="101">
        <f t="shared" si="117"/>
        <v>-7.5581728183602461</v>
      </c>
      <c r="AE148" s="101">
        <f t="shared" si="118"/>
        <v>9.4690008438369464</v>
      </c>
      <c r="AF148" s="101">
        <f t="shared" si="119"/>
        <v>-1.8622298225375338</v>
      </c>
      <c r="AG148" s="101">
        <f t="shared" si="120"/>
        <v>-6.8622298225375342</v>
      </c>
      <c r="AH148" s="101">
        <f t="shared" si="121"/>
        <v>3.1377701774624662</v>
      </c>
      <c r="AI148" s="101">
        <f t="shared" si="122"/>
        <v>-7.7130329460746179</v>
      </c>
      <c r="AJ148" s="101">
        <f t="shared" si="123"/>
        <v>3.9885733009995499</v>
      </c>
      <c r="AK148" s="101">
        <f t="shared" si="124"/>
        <v>-1.7903898116645731</v>
      </c>
      <c r="AL148" s="101">
        <f t="shared" si="125"/>
        <v>-6.7903898116645731</v>
      </c>
      <c r="AM148" s="101">
        <f t="shared" si="126"/>
        <v>3.2096101883354269</v>
      </c>
      <c r="AN148" s="101">
        <f t="shared" si="127"/>
        <v>-7.6459909413881126</v>
      </c>
      <c r="AO148" s="101">
        <f t="shared" si="128"/>
        <v>4.0652113180589664</v>
      </c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</row>
    <row r="149" spans="1:128" s="5" customFormat="1">
      <c r="A149" s="23" t="s">
        <v>36</v>
      </c>
      <c r="B149" s="33" t="s">
        <v>101</v>
      </c>
      <c r="C149" s="23" t="s">
        <v>135</v>
      </c>
      <c r="D149" s="26">
        <v>2</v>
      </c>
      <c r="E149" s="134">
        <v>447.53279999999995</v>
      </c>
      <c r="F149" s="82">
        <f t="shared" si="82"/>
        <v>447.59999999999997</v>
      </c>
      <c r="G149" s="129">
        <v>5.16E-2</v>
      </c>
      <c r="H149" s="129">
        <v>1.5599999999999999E-2</v>
      </c>
      <c r="I149" s="128">
        <f t="shared" si="103"/>
        <v>6.7199999999999996E-2</v>
      </c>
      <c r="J149" s="83">
        <f t="shared" si="104"/>
        <v>150.14808370948984</v>
      </c>
      <c r="K149" s="136"/>
      <c r="L149" s="136">
        <v>57.6</v>
      </c>
      <c r="M149" s="137"/>
      <c r="N149" s="137"/>
      <c r="O149" s="137">
        <v>6.5000000000000002E-2</v>
      </c>
      <c r="P149" s="139">
        <v>144.6</v>
      </c>
      <c r="Q149" s="24"/>
      <c r="R149" s="24"/>
      <c r="S149" s="24">
        <f t="shared" si="107"/>
        <v>-3.2738095238095144</v>
      </c>
      <c r="T149" s="24">
        <f t="shared" si="108"/>
        <v>-3.6950746039652511</v>
      </c>
      <c r="U149" s="106"/>
      <c r="V149" s="101">
        <f t="shared" si="109"/>
        <v>-2.7397260273972575</v>
      </c>
      <c r="W149" s="101">
        <f t="shared" si="110"/>
        <v>-7.739726027397257</v>
      </c>
      <c r="X149" s="101">
        <f t="shared" si="111"/>
        <v>2.2602739726027425</v>
      </c>
      <c r="Y149" s="101">
        <f t="shared" si="112"/>
        <v>-8.9035581153773009</v>
      </c>
      <c r="Z149" s="101">
        <f t="shared" si="113"/>
        <v>3.4241060605827864</v>
      </c>
      <c r="AA149" s="101">
        <f t="shared" si="114"/>
        <v>0.95541401273835058</v>
      </c>
      <c r="AB149" s="101">
        <f t="shared" si="115"/>
        <v>-4.0445859872616499</v>
      </c>
      <c r="AC149" s="101">
        <f t="shared" si="116"/>
        <v>5.9554140127383501</v>
      </c>
      <c r="AD149" s="101">
        <f t="shared" si="117"/>
        <v>-7.5581728183602461</v>
      </c>
      <c r="AE149" s="101">
        <f t="shared" si="118"/>
        <v>9.4690008438369464</v>
      </c>
      <c r="AF149" s="101">
        <f t="shared" si="119"/>
        <v>-1.8622298225375338</v>
      </c>
      <c r="AG149" s="101">
        <f t="shared" si="120"/>
        <v>-6.8622298225375342</v>
      </c>
      <c r="AH149" s="101">
        <f t="shared" si="121"/>
        <v>3.1377701774624662</v>
      </c>
      <c r="AI149" s="101">
        <f t="shared" si="122"/>
        <v>-7.7130329460746179</v>
      </c>
      <c r="AJ149" s="101">
        <f t="shared" si="123"/>
        <v>3.9885733009995499</v>
      </c>
      <c r="AK149" s="101">
        <f t="shared" si="124"/>
        <v>-1.7903898116645731</v>
      </c>
      <c r="AL149" s="101">
        <f t="shared" si="125"/>
        <v>-6.7903898116645731</v>
      </c>
      <c r="AM149" s="101">
        <f t="shared" si="126"/>
        <v>3.2096101883354269</v>
      </c>
      <c r="AN149" s="101">
        <f t="shared" si="127"/>
        <v>-7.6459909413881126</v>
      </c>
      <c r="AO149" s="101">
        <f t="shared" si="128"/>
        <v>4.0652113180589664</v>
      </c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</row>
    <row r="150" spans="1:128" s="5" customFormat="1">
      <c r="A150" s="23" t="s">
        <v>36</v>
      </c>
      <c r="B150" s="33" t="s">
        <v>101</v>
      </c>
      <c r="C150" s="23" t="s">
        <v>135</v>
      </c>
      <c r="D150" s="26">
        <v>3</v>
      </c>
      <c r="E150" s="134">
        <v>447.56790000000007</v>
      </c>
      <c r="F150" s="82">
        <f t="shared" si="82"/>
        <v>447.7000000000001</v>
      </c>
      <c r="G150" s="129">
        <v>9.9299999999999999E-2</v>
      </c>
      <c r="H150" s="129">
        <v>3.2800000000000003E-2</v>
      </c>
      <c r="I150" s="128">
        <f t="shared" si="103"/>
        <v>0.1321</v>
      </c>
      <c r="J150" s="83">
        <f t="shared" si="104"/>
        <v>295.11787609636667</v>
      </c>
      <c r="K150" s="136"/>
      <c r="L150" s="136">
        <v>58.4</v>
      </c>
      <c r="M150" s="137"/>
      <c r="N150" s="137"/>
      <c r="O150" s="137">
        <v>0.1197</v>
      </c>
      <c r="P150" s="139">
        <v>265.02999999999997</v>
      </c>
      <c r="Q150" s="24"/>
      <c r="R150" s="24"/>
      <c r="S150" s="24">
        <f t="shared" si="107"/>
        <v>-9.3868281604844768</v>
      </c>
      <c r="T150" s="24">
        <f t="shared" si="108"/>
        <v>-10.195206232285949</v>
      </c>
      <c r="U150" s="106"/>
      <c r="V150" s="101">
        <f t="shared" si="109"/>
        <v>-2.7397260273972575</v>
      </c>
      <c r="W150" s="101">
        <f t="shared" si="110"/>
        <v>-7.739726027397257</v>
      </c>
      <c r="X150" s="101">
        <f t="shared" si="111"/>
        <v>2.2602739726027425</v>
      </c>
      <c r="Y150" s="101">
        <f t="shared" si="112"/>
        <v>-8.9035581153773009</v>
      </c>
      <c r="Z150" s="101">
        <f t="shared" si="113"/>
        <v>3.4241060605827864</v>
      </c>
      <c r="AA150" s="101">
        <f t="shared" si="114"/>
        <v>0.95541401273835058</v>
      </c>
      <c r="AB150" s="101">
        <f t="shared" si="115"/>
        <v>-4.0445859872616499</v>
      </c>
      <c r="AC150" s="101">
        <f t="shared" si="116"/>
        <v>5.9554140127383501</v>
      </c>
      <c r="AD150" s="101">
        <f t="shared" si="117"/>
        <v>-7.5581728183602461</v>
      </c>
      <c r="AE150" s="101">
        <f t="shared" si="118"/>
        <v>9.4690008438369464</v>
      </c>
      <c r="AF150" s="101">
        <f t="shared" si="119"/>
        <v>-1.8622298225375338</v>
      </c>
      <c r="AG150" s="101">
        <f t="shared" si="120"/>
        <v>-6.8622298225375342</v>
      </c>
      <c r="AH150" s="101">
        <f t="shared" si="121"/>
        <v>3.1377701774624662</v>
      </c>
      <c r="AI150" s="101">
        <f t="shared" si="122"/>
        <v>-7.7130329460746179</v>
      </c>
      <c r="AJ150" s="101">
        <f t="shared" si="123"/>
        <v>3.9885733009995499</v>
      </c>
      <c r="AK150" s="101">
        <f t="shared" si="124"/>
        <v>-1.7903898116645731</v>
      </c>
      <c r="AL150" s="101">
        <f t="shared" si="125"/>
        <v>-6.7903898116645731</v>
      </c>
      <c r="AM150" s="101">
        <f t="shared" si="126"/>
        <v>3.2096101883354269</v>
      </c>
      <c r="AN150" s="101">
        <f t="shared" si="127"/>
        <v>-7.6459909413881126</v>
      </c>
      <c r="AO150" s="101">
        <f t="shared" si="128"/>
        <v>4.0652113180589664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</row>
    <row r="151" spans="1:128" s="5" customFormat="1">
      <c r="A151" s="23" t="s">
        <v>36</v>
      </c>
      <c r="B151" s="33" t="s">
        <v>101</v>
      </c>
      <c r="C151" s="23" t="s">
        <v>135</v>
      </c>
      <c r="D151" s="26">
        <v>4</v>
      </c>
      <c r="E151" s="134">
        <v>446.89440000000002</v>
      </c>
      <c r="F151" s="82">
        <f t="shared" si="82"/>
        <v>447.2</v>
      </c>
      <c r="G151" s="129">
        <v>0.25140000000000001</v>
      </c>
      <c r="H151" s="129">
        <v>5.4199999999999998E-2</v>
      </c>
      <c r="I151" s="128">
        <f t="shared" si="103"/>
        <v>0.30559999999999998</v>
      </c>
      <c r="J151" s="83">
        <f t="shared" si="104"/>
        <v>683.65402947690836</v>
      </c>
      <c r="K151" s="136"/>
      <c r="L151" s="136">
        <v>58.6</v>
      </c>
      <c r="M151" s="137"/>
      <c r="N151" s="137"/>
      <c r="O151" s="137">
        <v>0.29399999999999998</v>
      </c>
      <c r="P151" s="139">
        <v>655.81</v>
      </c>
      <c r="Q151" s="24"/>
      <c r="R151" s="24"/>
      <c r="S151" s="24">
        <f t="shared" si="107"/>
        <v>-3.7958115183246073</v>
      </c>
      <c r="T151" s="24">
        <f t="shared" si="108"/>
        <v>-4.0728245978763589</v>
      </c>
      <c r="U151" s="106"/>
      <c r="V151" s="101">
        <f t="shared" si="109"/>
        <v>-2.7397260273972575</v>
      </c>
      <c r="W151" s="101">
        <f t="shared" si="110"/>
        <v>-7.739726027397257</v>
      </c>
      <c r="X151" s="101">
        <f t="shared" si="111"/>
        <v>2.2602739726027425</v>
      </c>
      <c r="Y151" s="101">
        <f t="shared" si="112"/>
        <v>-8.9035581153773009</v>
      </c>
      <c r="Z151" s="101">
        <f t="shared" si="113"/>
        <v>3.4241060605827864</v>
      </c>
      <c r="AA151" s="101">
        <f t="shared" si="114"/>
        <v>0.95541401273835058</v>
      </c>
      <c r="AB151" s="101">
        <f t="shared" si="115"/>
        <v>-4.0445859872616499</v>
      </c>
      <c r="AC151" s="101">
        <f t="shared" si="116"/>
        <v>5.9554140127383501</v>
      </c>
      <c r="AD151" s="101">
        <f t="shared" si="117"/>
        <v>-7.5581728183602461</v>
      </c>
      <c r="AE151" s="101">
        <f t="shared" si="118"/>
        <v>9.4690008438369464</v>
      </c>
      <c r="AF151" s="101">
        <f t="shared" si="119"/>
        <v>-1.8622298225375338</v>
      </c>
      <c r="AG151" s="101">
        <f t="shared" si="120"/>
        <v>-6.8622298225375342</v>
      </c>
      <c r="AH151" s="101">
        <f t="shared" si="121"/>
        <v>3.1377701774624662</v>
      </c>
      <c r="AI151" s="101">
        <f t="shared" si="122"/>
        <v>-7.7130329460746179</v>
      </c>
      <c r="AJ151" s="101">
        <f t="shared" si="123"/>
        <v>3.9885733009995499</v>
      </c>
      <c r="AK151" s="101">
        <f t="shared" si="124"/>
        <v>-1.7903898116645731</v>
      </c>
      <c r="AL151" s="101">
        <f t="shared" si="125"/>
        <v>-6.7903898116645731</v>
      </c>
      <c r="AM151" s="101">
        <f t="shared" si="126"/>
        <v>3.2096101883354269</v>
      </c>
      <c r="AN151" s="101">
        <f t="shared" si="127"/>
        <v>-7.6459909413881126</v>
      </c>
      <c r="AO151" s="101">
        <f t="shared" si="128"/>
        <v>4.0652113180589664</v>
      </c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</row>
    <row r="152" spans="1:128" s="5" customFormat="1">
      <c r="A152" s="23" t="s">
        <v>36</v>
      </c>
      <c r="B152" s="33" t="s">
        <v>101</v>
      </c>
      <c r="C152" s="23" t="s">
        <v>135</v>
      </c>
      <c r="D152" s="26">
        <v>5</v>
      </c>
      <c r="E152" s="134">
        <v>447.07179999999994</v>
      </c>
      <c r="F152" s="82">
        <f t="shared" si="82"/>
        <v>447.69999999999993</v>
      </c>
      <c r="G152" s="129">
        <v>0.49769999999999998</v>
      </c>
      <c r="H152" s="129">
        <v>0.1305</v>
      </c>
      <c r="I152" s="128">
        <f t="shared" si="103"/>
        <v>0.62819999999999998</v>
      </c>
      <c r="J152" s="83">
        <f t="shared" si="104"/>
        <v>1404.3987219391727</v>
      </c>
      <c r="K152" s="136"/>
      <c r="L152" s="136">
        <v>56.8</v>
      </c>
      <c r="M152" s="137"/>
      <c r="N152" s="137"/>
      <c r="O152" s="137">
        <v>0.60870000000000002</v>
      </c>
      <c r="P152" s="139">
        <v>1357.29</v>
      </c>
      <c r="Q152" s="24"/>
      <c r="R152" s="24"/>
      <c r="S152" s="24">
        <f t="shared" si="107"/>
        <v>-3.1041069723018087</v>
      </c>
      <c r="T152" s="24">
        <f t="shared" si="108"/>
        <v>-3.3543694681041645</v>
      </c>
      <c r="U152" s="106"/>
      <c r="V152" s="101">
        <f t="shared" si="109"/>
        <v>-2.7397260273972575</v>
      </c>
      <c r="W152" s="101">
        <f t="shared" si="110"/>
        <v>-7.739726027397257</v>
      </c>
      <c r="X152" s="101">
        <f t="shared" si="111"/>
        <v>2.2602739726027425</v>
      </c>
      <c r="Y152" s="101">
        <f t="shared" si="112"/>
        <v>-8.9035581153773009</v>
      </c>
      <c r="Z152" s="101">
        <f t="shared" si="113"/>
        <v>3.4241060605827864</v>
      </c>
      <c r="AA152" s="101">
        <f t="shared" si="114"/>
        <v>0.95541401273835058</v>
      </c>
      <c r="AB152" s="101">
        <f t="shared" si="115"/>
        <v>-4.0445859872616499</v>
      </c>
      <c r="AC152" s="101">
        <f t="shared" si="116"/>
        <v>5.9554140127383501</v>
      </c>
      <c r="AD152" s="101">
        <f t="shared" si="117"/>
        <v>-7.5581728183602461</v>
      </c>
      <c r="AE152" s="101">
        <f t="shared" si="118"/>
        <v>9.4690008438369464</v>
      </c>
      <c r="AF152" s="101">
        <f t="shared" si="119"/>
        <v>-1.8622298225375338</v>
      </c>
      <c r="AG152" s="101">
        <f t="shared" si="120"/>
        <v>-6.8622298225375342</v>
      </c>
      <c r="AH152" s="101">
        <f t="shared" si="121"/>
        <v>3.1377701774624662</v>
      </c>
      <c r="AI152" s="101">
        <f t="shared" si="122"/>
        <v>-7.7130329460746179</v>
      </c>
      <c r="AJ152" s="101">
        <f t="shared" si="123"/>
        <v>3.9885733009995499</v>
      </c>
      <c r="AK152" s="101">
        <f t="shared" si="124"/>
        <v>-1.7903898116645731</v>
      </c>
      <c r="AL152" s="101">
        <f t="shared" si="125"/>
        <v>-6.7903898116645731</v>
      </c>
      <c r="AM152" s="101">
        <f t="shared" si="126"/>
        <v>3.2096101883354269</v>
      </c>
      <c r="AN152" s="101">
        <f t="shared" si="127"/>
        <v>-7.6459909413881126</v>
      </c>
      <c r="AO152" s="101">
        <f t="shared" si="128"/>
        <v>4.0652113180589664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</row>
    <row r="153" spans="1:128" s="5" customFormat="1">
      <c r="A153" s="23" t="s">
        <v>36</v>
      </c>
      <c r="B153" s="33" t="s">
        <v>101</v>
      </c>
      <c r="C153" s="23" t="s">
        <v>135</v>
      </c>
      <c r="D153" s="26">
        <v>6</v>
      </c>
      <c r="E153" s="134">
        <v>446.98839999999996</v>
      </c>
      <c r="F153" s="82">
        <f t="shared" si="82"/>
        <v>447.89999999999992</v>
      </c>
      <c r="G153" s="129">
        <v>0.75980000000000003</v>
      </c>
      <c r="H153" s="129">
        <v>0.15179999999999999</v>
      </c>
      <c r="I153" s="128">
        <f t="shared" si="103"/>
        <v>0.91159999999999997</v>
      </c>
      <c r="J153" s="83">
        <f t="shared" si="104"/>
        <v>2037.8581377720382</v>
      </c>
      <c r="K153" s="136"/>
      <c r="L153" s="136">
        <v>57.7</v>
      </c>
      <c r="M153" s="137"/>
      <c r="N153" s="137"/>
      <c r="O153" s="137">
        <v>0.89219999999999999</v>
      </c>
      <c r="P153" s="139">
        <v>1989.41</v>
      </c>
      <c r="Q153" s="24"/>
      <c r="R153" s="24"/>
      <c r="S153" s="24">
        <f t="shared" si="107"/>
        <v>-2.1281263712154423</v>
      </c>
      <c r="T153" s="24">
        <f t="shared" si="108"/>
        <v>-2.3774048288270819</v>
      </c>
      <c r="U153" s="106"/>
      <c r="V153" s="101">
        <f t="shared" si="109"/>
        <v>-2.7397260273972575</v>
      </c>
      <c r="W153" s="101">
        <f t="shared" si="110"/>
        <v>-7.739726027397257</v>
      </c>
      <c r="X153" s="101">
        <f t="shared" si="111"/>
        <v>2.2602739726027425</v>
      </c>
      <c r="Y153" s="101">
        <f t="shared" si="112"/>
        <v>-8.9035581153773009</v>
      </c>
      <c r="Z153" s="101">
        <f t="shared" si="113"/>
        <v>3.4241060605827864</v>
      </c>
      <c r="AA153" s="101">
        <f t="shared" si="114"/>
        <v>0.95541401273835058</v>
      </c>
      <c r="AB153" s="101">
        <f t="shared" si="115"/>
        <v>-4.0445859872616499</v>
      </c>
      <c r="AC153" s="101">
        <f t="shared" si="116"/>
        <v>5.9554140127383501</v>
      </c>
      <c r="AD153" s="101">
        <f t="shared" si="117"/>
        <v>-7.5581728183602461</v>
      </c>
      <c r="AE153" s="101">
        <f t="shared" si="118"/>
        <v>9.4690008438369464</v>
      </c>
      <c r="AF153" s="101">
        <f t="shared" si="119"/>
        <v>-1.8622298225375338</v>
      </c>
      <c r="AG153" s="101">
        <f t="shared" si="120"/>
        <v>-6.8622298225375342</v>
      </c>
      <c r="AH153" s="101">
        <f t="shared" si="121"/>
        <v>3.1377701774624662</v>
      </c>
      <c r="AI153" s="101">
        <f t="shared" si="122"/>
        <v>-7.7130329460746179</v>
      </c>
      <c r="AJ153" s="101">
        <f t="shared" si="123"/>
        <v>3.9885733009995499</v>
      </c>
      <c r="AK153" s="101">
        <f t="shared" si="124"/>
        <v>-1.7903898116645731</v>
      </c>
      <c r="AL153" s="101">
        <f t="shared" si="125"/>
        <v>-6.7903898116645731</v>
      </c>
      <c r="AM153" s="101">
        <f t="shared" si="126"/>
        <v>3.2096101883354269</v>
      </c>
      <c r="AN153" s="101">
        <f t="shared" si="127"/>
        <v>-7.6459909413881126</v>
      </c>
      <c r="AO153" s="101">
        <f t="shared" si="128"/>
        <v>4.0652113180589664</v>
      </c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</row>
    <row r="154" spans="1:128" s="5" customFormat="1">
      <c r="A154" s="23" t="s">
        <v>36</v>
      </c>
      <c r="B154" s="33" t="s">
        <v>101</v>
      </c>
      <c r="C154" s="23" t="s">
        <v>135</v>
      </c>
      <c r="D154" s="26">
        <v>7</v>
      </c>
      <c r="E154" s="134">
        <v>447.601</v>
      </c>
      <c r="F154" s="82">
        <f t="shared" si="82"/>
        <v>449.5</v>
      </c>
      <c r="G154" s="129">
        <v>1.5014000000000001</v>
      </c>
      <c r="H154" s="129">
        <v>0.39760000000000001</v>
      </c>
      <c r="I154" s="128">
        <f t="shared" si="103"/>
        <v>1.899</v>
      </c>
      <c r="J154" s="83">
        <f t="shared" si="104"/>
        <v>4235.8360706121775</v>
      </c>
      <c r="K154" s="136"/>
      <c r="L154" s="136">
        <v>58.2</v>
      </c>
      <c r="M154" s="137"/>
      <c r="N154" s="137"/>
      <c r="O154" s="137">
        <v>1.8694</v>
      </c>
      <c r="P154" s="139">
        <v>4193.3900000000003</v>
      </c>
      <c r="Q154" s="24"/>
      <c r="R154" s="24"/>
      <c r="S154" s="24">
        <f t="shared" si="107"/>
        <v>-1.5587151132174866</v>
      </c>
      <c r="T154" s="24">
        <f t="shared" si="108"/>
        <v>-1.0020706633730223</v>
      </c>
      <c r="U154" s="106" t="s">
        <v>145</v>
      </c>
      <c r="V154" s="101">
        <f t="shared" si="109"/>
        <v>-2.7397260273972575</v>
      </c>
      <c r="W154" s="101">
        <f t="shared" si="110"/>
        <v>-7.739726027397257</v>
      </c>
      <c r="X154" s="101">
        <f t="shared" si="111"/>
        <v>2.2602739726027425</v>
      </c>
      <c r="Y154" s="101">
        <f t="shared" si="112"/>
        <v>-8.9035581153773009</v>
      </c>
      <c r="Z154" s="101">
        <f t="shared" si="113"/>
        <v>3.4241060605827864</v>
      </c>
      <c r="AA154" s="101">
        <f t="shared" si="114"/>
        <v>0.95541401273835058</v>
      </c>
      <c r="AB154" s="101">
        <f t="shared" si="115"/>
        <v>-4.0445859872616499</v>
      </c>
      <c r="AC154" s="101">
        <f t="shared" si="116"/>
        <v>5.9554140127383501</v>
      </c>
      <c r="AD154" s="101">
        <f t="shared" si="117"/>
        <v>-7.5581728183602461</v>
      </c>
      <c r="AE154" s="101">
        <f t="shared" si="118"/>
        <v>9.4690008438369464</v>
      </c>
      <c r="AF154" s="101">
        <f t="shared" si="119"/>
        <v>-1.8622298225375338</v>
      </c>
      <c r="AG154" s="101">
        <f t="shared" si="120"/>
        <v>-6.8622298225375342</v>
      </c>
      <c r="AH154" s="101">
        <f t="shared" si="121"/>
        <v>3.1377701774624662</v>
      </c>
      <c r="AI154" s="101">
        <f t="shared" si="122"/>
        <v>-7.7130329460746179</v>
      </c>
      <c r="AJ154" s="101">
        <f t="shared" si="123"/>
        <v>3.9885733009995499</v>
      </c>
      <c r="AK154" s="101">
        <f t="shared" si="124"/>
        <v>-1.7903898116645731</v>
      </c>
      <c r="AL154" s="101">
        <f t="shared" si="125"/>
        <v>-6.7903898116645731</v>
      </c>
      <c r="AM154" s="101">
        <f t="shared" si="126"/>
        <v>3.2096101883354269</v>
      </c>
      <c r="AN154" s="101">
        <f t="shared" si="127"/>
        <v>-7.6459909413881126</v>
      </c>
      <c r="AO154" s="101">
        <f t="shared" si="128"/>
        <v>4.0652113180589664</v>
      </c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</row>
    <row r="155" spans="1:128" s="5" customFormat="1">
      <c r="A155" s="23" t="s">
        <v>36</v>
      </c>
      <c r="B155" s="33" t="s">
        <v>101</v>
      </c>
      <c r="C155" s="23" t="s">
        <v>135</v>
      </c>
      <c r="D155" s="26">
        <v>8</v>
      </c>
      <c r="E155" s="134">
        <v>447.38210000000004</v>
      </c>
      <c r="F155" s="82">
        <f t="shared" si="82"/>
        <v>449.90000000000003</v>
      </c>
      <c r="G155" s="129">
        <v>2.0215000000000001</v>
      </c>
      <c r="H155" s="129">
        <v>0.49640000000000001</v>
      </c>
      <c r="I155" s="128">
        <f t="shared" si="103"/>
        <v>2.5179</v>
      </c>
      <c r="J155" s="83">
        <f t="shared" si="104"/>
        <v>5616.1469061002954</v>
      </c>
      <c r="K155" s="136"/>
      <c r="L155" s="136">
        <v>58.7</v>
      </c>
      <c r="M155" s="137"/>
      <c r="N155" s="137"/>
      <c r="O155" s="137">
        <v>2.4961000000000002</v>
      </c>
      <c r="P155" s="139">
        <v>5546.58</v>
      </c>
      <c r="Q155" s="24"/>
      <c r="R155" s="24"/>
      <c r="S155" s="24">
        <f t="shared" si="107"/>
        <v>-0.86580086580085869</v>
      </c>
      <c r="T155" s="24">
        <f t="shared" si="108"/>
        <v>-1.2386945580916238</v>
      </c>
      <c r="U155" s="106"/>
      <c r="V155" s="101">
        <f t="shared" si="109"/>
        <v>-2.7397260273972575</v>
      </c>
      <c r="W155" s="101">
        <f t="shared" si="110"/>
        <v>-7.739726027397257</v>
      </c>
      <c r="X155" s="101">
        <f t="shared" si="111"/>
        <v>2.2602739726027425</v>
      </c>
      <c r="Y155" s="101">
        <f t="shared" si="112"/>
        <v>-8.9035581153773009</v>
      </c>
      <c r="Z155" s="101">
        <f t="shared" si="113"/>
        <v>3.4241060605827864</v>
      </c>
      <c r="AA155" s="101">
        <f t="shared" si="114"/>
        <v>0.95541401273835058</v>
      </c>
      <c r="AB155" s="101">
        <f t="shared" si="115"/>
        <v>-4.0445859872616499</v>
      </c>
      <c r="AC155" s="101">
        <f t="shared" si="116"/>
        <v>5.9554140127383501</v>
      </c>
      <c r="AD155" s="101">
        <f t="shared" si="117"/>
        <v>-7.5581728183602461</v>
      </c>
      <c r="AE155" s="101">
        <f t="shared" si="118"/>
        <v>9.4690008438369464</v>
      </c>
      <c r="AF155" s="101">
        <f t="shared" si="119"/>
        <v>-1.8622298225375338</v>
      </c>
      <c r="AG155" s="101">
        <f t="shared" si="120"/>
        <v>-6.8622298225375342</v>
      </c>
      <c r="AH155" s="101">
        <f t="shared" si="121"/>
        <v>3.1377701774624662</v>
      </c>
      <c r="AI155" s="101">
        <f t="shared" si="122"/>
        <v>-7.7130329460746179</v>
      </c>
      <c r="AJ155" s="101">
        <f t="shared" si="123"/>
        <v>3.9885733009995499</v>
      </c>
      <c r="AK155" s="101">
        <f t="shared" si="124"/>
        <v>-1.7903898116645731</v>
      </c>
      <c r="AL155" s="101">
        <f t="shared" si="125"/>
        <v>-6.7903898116645731</v>
      </c>
      <c r="AM155" s="101">
        <f t="shared" si="126"/>
        <v>3.2096101883354269</v>
      </c>
      <c r="AN155" s="101">
        <f t="shared" si="127"/>
        <v>-7.6459909413881126</v>
      </c>
      <c r="AO155" s="101">
        <f t="shared" si="128"/>
        <v>4.0652113180589664</v>
      </c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</row>
    <row r="156" spans="1:128" s="5" customFormat="1">
      <c r="A156" s="23" t="s">
        <v>36</v>
      </c>
      <c r="B156" s="33" t="s">
        <v>101</v>
      </c>
      <c r="C156" s="23" t="s">
        <v>135</v>
      </c>
      <c r="D156" s="26">
        <v>9</v>
      </c>
      <c r="E156" s="134">
        <v>447.35340000000002</v>
      </c>
      <c r="F156" s="82">
        <f t="shared" si="82"/>
        <v>450.6</v>
      </c>
      <c r="G156" s="129">
        <v>2.5013000000000001</v>
      </c>
      <c r="H156" s="129">
        <v>0.74529999999999996</v>
      </c>
      <c r="I156" s="128">
        <f t="shared" si="103"/>
        <v>3.2465999999999999</v>
      </c>
      <c r="J156" s="83">
        <f t="shared" si="104"/>
        <v>7237.5278998036329</v>
      </c>
      <c r="K156" s="136"/>
      <c r="L156" s="136">
        <v>57.7</v>
      </c>
      <c r="M156" s="137"/>
      <c r="N156" s="137"/>
      <c r="O156" s="137">
        <v>3.2063000000000001</v>
      </c>
      <c r="P156" s="139">
        <v>7113.2</v>
      </c>
      <c r="Q156" s="24"/>
      <c r="R156" s="24"/>
      <c r="S156" s="24">
        <f t="shared" si="107"/>
        <v>-1.2412985892934079</v>
      </c>
      <c r="T156" s="24">
        <f t="shared" si="108"/>
        <v>-1.7178227362274663</v>
      </c>
      <c r="U156" s="106"/>
      <c r="V156" s="101">
        <f t="shared" si="109"/>
        <v>-2.7397260273972575</v>
      </c>
      <c r="W156" s="101">
        <f t="shared" si="110"/>
        <v>-7.739726027397257</v>
      </c>
      <c r="X156" s="101">
        <f t="shared" si="111"/>
        <v>2.2602739726027425</v>
      </c>
      <c r="Y156" s="101">
        <f t="shared" si="112"/>
        <v>-8.9035581153773009</v>
      </c>
      <c r="Z156" s="101">
        <f t="shared" si="113"/>
        <v>3.4241060605827864</v>
      </c>
      <c r="AA156" s="101">
        <f t="shared" si="114"/>
        <v>0.95541401273835058</v>
      </c>
      <c r="AB156" s="101">
        <f t="shared" si="115"/>
        <v>-4.0445859872616499</v>
      </c>
      <c r="AC156" s="101">
        <f t="shared" si="116"/>
        <v>5.9554140127383501</v>
      </c>
      <c r="AD156" s="101">
        <f t="shared" si="117"/>
        <v>-7.5581728183602461</v>
      </c>
      <c r="AE156" s="101">
        <f t="shared" si="118"/>
        <v>9.4690008438369464</v>
      </c>
      <c r="AF156" s="101">
        <f t="shared" si="119"/>
        <v>-1.8622298225375338</v>
      </c>
      <c r="AG156" s="101">
        <f t="shared" si="120"/>
        <v>-6.8622298225375342</v>
      </c>
      <c r="AH156" s="101">
        <f t="shared" si="121"/>
        <v>3.1377701774624662</v>
      </c>
      <c r="AI156" s="101">
        <f t="shared" si="122"/>
        <v>-7.7130329460746179</v>
      </c>
      <c r="AJ156" s="101">
        <f t="shared" si="123"/>
        <v>3.9885733009995499</v>
      </c>
      <c r="AK156" s="101">
        <f t="shared" si="124"/>
        <v>-1.7903898116645731</v>
      </c>
      <c r="AL156" s="101">
        <f t="shared" si="125"/>
        <v>-6.7903898116645731</v>
      </c>
      <c r="AM156" s="101">
        <f t="shared" si="126"/>
        <v>3.2096101883354269</v>
      </c>
      <c r="AN156" s="101">
        <f t="shared" si="127"/>
        <v>-7.6459909413881126</v>
      </c>
      <c r="AO156" s="101">
        <f t="shared" si="128"/>
        <v>4.0652113180589664</v>
      </c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</row>
    <row r="157" spans="1:128" s="5" customFormat="1">
      <c r="A157" s="26" t="s">
        <v>86</v>
      </c>
      <c r="B157" s="36" t="s">
        <v>102</v>
      </c>
      <c r="C157" s="112" t="s">
        <v>149</v>
      </c>
      <c r="D157" s="26">
        <v>1</v>
      </c>
      <c r="E157" s="134">
        <v>447.95839999999993</v>
      </c>
      <c r="F157" s="82">
        <f t="shared" si="82"/>
        <v>447.99999999999994</v>
      </c>
      <c r="G157" s="129">
        <v>3.1899999999999998E-2</v>
      </c>
      <c r="H157" s="129">
        <v>9.7000000000000003E-3</v>
      </c>
      <c r="I157" s="128">
        <f t="shared" si="103"/>
        <v>4.1599999999999998E-2</v>
      </c>
      <c r="J157" s="83">
        <f t="shared" si="104"/>
        <v>92.862511730511784</v>
      </c>
      <c r="K157" s="136">
        <v>448</v>
      </c>
      <c r="L157" s="136">
        <v>516.29999999999995</v>
      </c>
      <c r="M157" s="137">
        <v>2.92E-2</v>
      </c>
      <c r="N157" s="137">
        <v>1.0500000000000001E-2</v>
      </c>
      <c r="O157" s="137">
        <v>3.9699999999999999E-2</v>
      </c>
      <c r="P157" s="136">
        <v>88.6</v>
      </c>
      <c r="Q157" s="24">
        <f t="shared" si="105"/>
        <v>-8.4639498432601812</v>
      </c>
      <c r="R157" s="24">
        <f t="shared" si="106"/>
        <v>8.2474226804123756</v>
      </c>
      <c r="S157" s="24">
        <f t="shared" si="107"/>
        <v>-4.5673076923076898</v>
      </c>
      <c r="T157" s="24">
        <f t="shared" si="108"/>
        <v>-4.590131853079372</v>
      </c>
      <c r="U157" s="106"/>
      <c r="V157" s="101">
        <f t="shared" si="109"/>
        <v>-2.7397260273972575</v>
      </c>
      <c r="W157" s="101">
        <f t="shared" si="110"/>
        <v>-7.739726027397257</v>
      </c>
      <c r="X157" s="101">
        <f t="shared" si="111"/>
        <v>2.2602739726027425</v>
      </c>
      <c r="Y157" s="101">
        <f t="shared" si="112"/>
        <v>-8.9035581153773009</v>
      </c>
      <c r="Z157" s="101">
        <f t="shared" si="113"/>
        <v>3.4241060605827864</v>
      </c>
      <c r="AA157" s="101">
        <f t="shared" si="114"/>
        <v>0.95541401273835058</v>
      </c>
      <c r="AB157" s="101">
        <f t="shared" si="115"/>
        <v>-4.0445859872616499</v>
      </c>
      <c r="AC157" s="101">
        <f t="shared" si="116"/>
        <v>5.9554140127383501</v>
      </c>
      <c r="AD157" s="101">
        <f t="shared" si="117"/>
        <v>-7.5581728183602461</v>
      </c>
      <c r="AE157" s="101">
        <f t="shared" si="118"/>
        <v>9.4690008438369464</v>
      </c>
      <c r="AF157" s="101">
        <f t="shared" si="119"/>
        <v>-1.8622298225375338</v>
      </c>
      <c r="AG157" s="101">
        <f t="shared" si="120"/>
        <v>-6.8622298225375342</v>
      </c>
      <c r="AH157" s="101">
        <f t="shared" si="121"/>
        <v>3.1377701774624662</v>
      </c>
      <c r="AI157" s="101">
        <f t="shared" si="122"/>
        <v>-7.7130329460746179</v>
      </c>
      <c r="AJ157" s="101">
        <f t="shared" si="123"/>
        <v>3.9885733009995499</v>
      </c>
      <c r="AK157" s="101">
        <f t="shared" si="124"/>
        <v>-1.7903898116645731</v>
      </c>
      <c r="AL157" s="101">
        <f t="shared" si="125"/>
        <v>-6.7903898116645731</v>
      </c>
      <c r="AM157" s="101">
        <f t="shared" si="126"/>
        <v>3.2096101883354269</v>
      </c>
      <c r="AN157" s="101">
        <f t="shared" si="127"/>
        <v>-7.6459909413881126</v>
      </c>
      <c r="AO157" s="101">
        <f t="shared" si="128"/>
        <v>4.0652113180589664</v>
      </c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</row>
    <row r="158" spans="1:128" s="5" customFormat="1">
      <c r="A158" s="26" t="s">
        <v>86</v>
      </c>
      <c r="B158" s="36" t="s">
        <v>102</v>
      </c>
      <c r="C158" s="112" t="s">
        <v>149</v>
      </c>
      <c r="D158" s="26">
        <v>2</v>
      </c>
      <c r="E158" s="134">
        <v>447.12979999999999</v>
      </c>
      <c r="F158" s="82">
        <f t="shared" si="82"/>
        <v>447.2</v>
      </c>
      <c r="G158" s="129">
        <v>5.3199999999999997E-2</v>
      </c>
      <c r="H158" s="129">
        <v>1.7000000000000001E-2</v>
      </c>
      <c r="I158" s="128">
        <f t="shared" si="103"/>
        <v>7.0199999999999999E-2</v>
      </c>
      <c r="J158" s="83">
        <f t="shared" si="104"/>
        <v>156.99208825358713</v>
      </c>
      <c r="K158" s="136">
        <v>447.1</v>
      </c>
      <c r="L158" s="136">
        <v>514.9</v>
      </c>
      <c r="M158" s="137">
        <v>4.9799999999999997E-2</v>
      </c>
      <c r="N158" s="137">
        <v>1.6899999999999998E-2</v>
      </c>
      <c r="O158" s="137">
        <v>6.6699999999999995E-2</v>
      </c>
      <c r="P158" s="136">
        <v>149.19999999999999</v>
      </c>
      <c r="Q158" s="24">
        <f t="shared" si="105"/>
        <v>-6.3909774436090236</v>
      </c>
      <c r="R158" s="24">
        <f t="shared" si="106"/>
        <v>-0.58823529411766384</v>
      </c>
      <c r="S158" s="24">
        <f t="shared" si="107"/>
        <v>-4.9857549857549897</v>
      </c>
      <c r="T158" s="24">
        <f t="shared" si="108"/>
        <v>-4.9633636575371156</v>
      </c>
      <c r="U158" s="106"/>
      <c r="V158" s="101">
        <f t="shared" si="109"/>
        <v>-2.7397260273972575</v>
      </c>
      <c r="W158" s="101">
        <f t="shared" si="110"/>
        <v>-7.739726027397257</v>
      </c>
      <c r="X158" s="101">
        <f t="shared" si="111"/>
        <v>2.2602739726027425</v>
      </c>
      <c r="Y158" s="101">
        <f t="shared" si="112"/>
        <v>-8.9035581153773009</v>
      </c>
      <c r="Z158" s="101">
        <f t="shared" si="113"/>
        <v>3.4241060605827864</v>
      </c>
      <c r="AA158" s="101">
        <f t="shared" si="114"/>
        <v>0.95541401273835058</v>
      </c>
      <c r="AB158" s="101">
        <f t="shared" si="115"/>
        <v>-4.0445859872616499</v>
      </c>
      <c r="AC158" s="101">
        <f t="shared" si="116"/>
        <v>5.9554140127383501</v>
      </c>
      <c r="AD158" s="101">
        <f t="shared" si="117"/>
        <v>-7.5581728183602461</v>
      </c>
      <c r="AE158" s="101">
        <f t="shared" si="118"/>
        <v>9.4690008438369464</v>
      </c>
      <c r="AF158" s="101">
        <f t="shared" si="119"/>
        <v>-1.8622298225375338</v>
      </c>
      <c r="AG158" s="101">
        <f t="shared" si="120"/>
        <v>-6.8622298225375342</v>
      </c>
      <c r="AH158" s="101">
        <f t="shared" si="121"/>
        <v>3.1377701774624662</v>
      </c>
      <c r="AI158" s="101">
        <f t="shared" si="122"/>
        <v>-7.7130329460746179</v>
      </c>
      <c r="AJ158" s="101">
        <f t="shared" si="123"/>
        <v>3.9885733009995499</v>
      </c>
      <c r="AK158" s="101">
        <f t="shared" si="124"/>
        <v>-1.7903898116645731</v>
      </c>
      <c r="AL158" s="101">
        <f t="shared" si="125"/>
        <v>-6.7903898116645731</v>
      </c>
      <c r="AM158" s="101">
        <f t="shared" si="126"/>
        <v>3.2096101883354269</v>
      </c>
      <c r="AN158" s="101">
        <f t="shared" si="127"/>
        <v>-7.6459909413881126</v>
      </c>
      <c r="AO158" s="101">
        <f t="shared" si="128"/>
        <v>4.0652113180589664</v>
      </c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</row>
    <row r="159" spans="1:128" s="5" customFormat="1">
      <c r="A159" s="26" t="s">
        <v>86</v>
      </c>
      <c r="B159" s="36" t="s">
        <v>102</v>
      </c>
      <c r="C159" s="112" t="s">
        <v>149</v>
      </c>
      <c r="D159" s="26">
        <v>3</v>
      </c>
      <c r="E159" s="134">
        <v>446.86689999999999</v>
      </c>
      <c r="F159" s="82">
        <f t="shared" si="82"/>
        <v>447</v>
      </c>
      <c r="G159" s="129">
        <v>0.1</v>
      </c>
      <c r="H159" s="129">
        <v>3.3099999999999997E-2</v>
      </c>
      <c r="I159" s="128">
        <f t="shared" si="103"/>
        <v>0.1331</v>
      </c>
      <c r="J159" s="83">
        <f t="shared" si="104"/>
        <v>297.81807750863203</v>
      </c>
      <c r="K159" s="136">
        <v>446.9</v>
      </c>
      <c r="L159" s="136">
        <v>514</v>
      </c>
      <c r="M159" s="137">
        <v>9.5600000000000004E-2</v>
      </c>
      <c r="N159" s="137">
        <v>3.2099999999999997E-2</v>
      </c>
      <c r="O159" s="137">
        <v>0.12770000000000001</v>
      </c>
      <c r="P159" s="136">
        <v>285.8</v>
      </c>
      <c r="Q159" s="24">
        <f t="shared" si="105"/>
        <v>-4.4000000000000012</v>
      </c>
      <c r="R159" s="24">
        <f t="shared" si="106"/>
        <v>-3.0211480362537793</v>
      </c>
      <c r="S159" s="24">
        <f t="shared" si="107"/>
        <v>-4.0570999248685107</v>
      </c>
      <c r="T159" s="24">
        <f t="shared" si="108"/>
        <v>-4.0353754242079827</v>
      </c>
      <c r="U159" s="106"/>
      <c r="V159" s="101">
        <f t="shared" si="109"/>
        <v>-2.7397260273972575</v>
      </c>
      <c r="W159" s="101">
        <f t="shared" si="110"/>
        <v>-7.739726027397257</v>
      </c>
      <c r="X159" s="101">
        <f t="shared" si="111"/>
        <v>2.2602739726027425</v>
      </c>
      <c r="Y159" s="101">
        <f t="shared" si="112"/>
        <v>-8.9035581153773009</v>
      </c>
      <c r="Z159" s="101">
        <f t="shared" si="113"/>
        <v>3.4241060605827864</v>
      </c>
      <c r="AA159" s="101">
        <f t="shared" si="114"/>
        <v>0.95541401273835058</v>
      </c>
      <c r="AB159" s="101">
        <f t="shared" si="115"/>
        <v>-4.0445859872616499</v>
      </c>
      <c r="AC159" s="101">
        <f t="shared" si="116"/>
        <v>5.9554140127383501</v>
      </c>
      <c r="AD159" s="101">
        <f t="shared" si="117"/>
        <v>-7.5581728183602461</v>
      </c>
      <c r="AE159" s="101">
        <f t="shared" si="118"/>
        <v>9.4690008438369464</v>
      </c>
      <c r="AF159" s="101">
        <f t="shared" si="119"/>
        <v>-1.8622298225375338</v>
      </c>
      <c r="AG159" s="101">
        <f t="shared" si="120"/>
        <v>-6.8622298225375342</v>
      </c>
      <c r="AH159" s="101">
        <f t="shared" si="121"/>
        <v>3.1377701774624662</v>
      </c>
      <c r="AI159" s="101">
        <f t="shared" si="122"/>
        <v>-7.7130329460746179</v>
      </c>
      <c r="AJ159" s="101">
        <f t="shared" si="123"/>
        <v>3.9885733009995499</v>
      </c>
      <c r="AK159" s="101">
        <f t="shared" si="124"/>
        <v>-1.7903898116645731</v>
      </c>
      <c r="AL159" s="101">
        <f t="shared" si="125"/>
        <v>-6.7903898116645731</v>
      </c>
      <c r="AM159" s="101">
        <f t="shared" si="126"/>
        <v>3.2096101883354269</v>
      </c>
      <c r="AN159" s="101">
        <f t="shared" si="127"/>
        <v>-7.6459909413881126</v>
      </c>
      <c r="AO159" s="101">
        <f t="shared" si="128"/>
        <v>4.0652113180589664</v>
      </c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</row>
    <row r="160" spans="1:128" s="5" customFormat="1">
      <c r="A160" s="26" t="s">
        <v>86</v>
      </c>
      <c r="B160" s="36" t="s">
        <v>102</v>
      </c>
      <c r="C160" s="112" t="s">
        <v>149</v>
      </c>
      <c r="D160" s="26">
        <v>4</v>
      </c>
      <c r="E160" s="134">
        <v>447.29469999999998</v>
      </c>
      <c r="F160" s="82">
        <f t="shared" si="82"/>
        <v>447.59999999999997</v>
      </c>
      <c r="G160" s="129">
        <v>0.25390000000000001</v>
      </c>
      <c r="H160" s="129">
        <v>5.1400000000000001E-2</v>
      </c>
      <c r="I160" s="128">
        <f t="shared" si="103"/>
        <v>0.30530000000000002</v>
      </c>
      <c r="J160" s="83">
        <f t="shared" si="104"/>
        <v>682.37200756720461</v>
      </c>
      <c r="K160" s="136">
        <v>447.1</v>
      </c>
      <c r="L160" s="136">
        <v>514.6</v>
      </c>
      <c r="M160" s="137">
        <v>0.24399999999999999</v>
      </c>
      <c r="N160" s="137">
        <v>5.45E-2</v>
      </c>
      <c r="O160" s="137">
        <v>0.29849999999999999</v>
      </c>
      <c r="P160" s="136">
        <v>667.6</v>
      </c>
      <c r="Q160" s="24">
        <f t="shared" si="105"/>
        <v>-3.8991729027176132</v>
      </c>
      <c r="R160" s="24">
        <f t="shared" si="106"/>
        <v>6.0311284046692579</v>
      </c>
      <c r="S160" s="24">
        <f t="shared" si="107"/>
        <v>-2.2273173927284731</v>
      </c>
      <c r="T160" s="24">
        <f t="shared" si="108"/>
        <v>-2.1648026887664695</v>
      </c>
      <c r="U160" s="108"/>
      <c r="V160" s="101">
        <f t="shared" si="109"/>
        <v>-2.7397260273972575</v>
      </c>
      <c r="W160" s="101">
        <f t="shared" si="110"/>
        <v>-7.739726027397257</v>
      </c>
      <c r="X160" s="101">
        <f t="shared" si="111"/>
        <v>2.2602739726027425</v>
      </c>
      <c r="Y160" s="101">
        <f t="shared" si="112"/>
        <v>-8.9035581153773009</v>
      </c>
      <c r="Z160" s="101">
        <f t="shared" si="113"/>
        <v>3.4241060605827864</v>
      </c>
      <c r="AA160" s="101">
        <f t="shared" si="114"/>
        <v>0.95541401273835058</v>
      </c>
      <c r="AB160" s="101">
        <f t="shared" si="115"/>
        <v>-4.0445859872616499</v>
      </c>
      <c r="AC160" s="101">
        <f t="shared" si="116"/>
        <v>5.9554140127383501</v>
      </c>
      <c r="AD160" s="101">
        <f t="shared" si="117"/>
        <v>-7.5581728183602461</v>
      </c>
      <c r="AE160" s="101">
        <f t="shared" si="118"/>
        <v>9.4690008438369464</v>
      </c>
      <c r="AF160" s="101">
        <f t="shared" si="119"/>
        <v>-1.8622298225375338</v>
      </c>
      <c r="AG160" s="101">
        <f t="shared" si="120"/>
        <v>-6.8622298225375342</v>
      </c>
      <c r="AH160" s="101">
        <f t="shared" si="121"/>
        <v>3.1377701774624662</v>
      </c>
      <c r="AI160" s="101">
        <f t="shared" si="122"/>
        <v>-7.7130329460746179</v>
      </c>
      <c r="AJ160" s="101">
        <f t="shared" si="123"/>
        <v>3.9885733009995499</v>
      </c>
      <c r="AK160" s="101">
        <f t="shared" si="124"/>
        <v>-1.7903898116645731</v>
      </c>
      <c r="AL160" s="101">
        <f t="shared" si="125"/>
        <v>-6.7903898116645731</v>
      </c>
      <c r="AM160" s="101">
        <f t="shared" si="126"/>
        <v>3.2096101883354269</v>
      </c>
      <c r="AN160" s="101">
        <f t="shared" si="127"/>
        <v>-7.6459909413881126</v>
      </c>
      <c r="AO160" s="101">
        <f t="shared" si="128"/>
        <v>4.0652113180589664</v>
      </c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</row>
    <row r="161" spans="1:128" s="5" customFormat="1">
      <c r="A161" s="26" t="s">
        <v>86</v>
      </c>
      <c r="B161" s="36" t="s">
        <v>102</v>
      </c>
      <c r="C161" s="112" t="s">
        <v>149</v>
      </c>
      <c r="D161" s="26">
        <v>5</v>
      </c>
      <c r="E161" s="134">
        <v>447.471</v>
      </c>
      <c r="F161" s="82">
        <f t="shared" si="82"/>
        <v>448.1</v>
      </c>
      <c r="G161" s="129">
        <v>0.50160000000000005</v>
      </c>
      <c r="H161" s="129">
        <v>0.12740000000000001</v>
      </c>
      <c r="I161" s="128">
        <f t="shared" si="103"/>
        <v>0.629</v>
      </c>
      <c r="J161" s="83">
        <f t="shared" si="104"/>
        <v>1404.9324176675634</v>
      </c>
      <c r="K161" s="136">
        <v>447.5</v>
      </c>
      <c r="L161" s="136">
        <v>515.6</v>
      </c>
      <c r="M161" s="137">
        <v>0.4874</v>
      </c>
      <c r="N161" s="137">
        <v>0.12939999999999999</v>
      </c>
      <c r="O161" s="137">
        <v>0.61680000000000001</v>
      </c>
      <c r="P161" s="136">
        <v>1378.4</v>
      </c>
      <c r="Q161" s="24">
        <f t="shared" si="105"/>
        <v>-2.8309409888357346</v>
      </c>
      <c r="R161" s="24">
        <f t="shared" si="106"/>
        <v>1.569858712715835</v>
      </c>
      <c r="S161" s="24">
        <f t="shared" si="107"/>
        <v>-1.9395866454689967</v>
      </c>
      <c r="T161" s="24">
        <f t="shared" si="108"/>
        <v>-1.8885191439750415</v>
      </c>
      <c r="U161" s="106"/>
      <c r="V161" s="101">
        <f t="shared" si="109"/>
        <v>-2.7397260273972575</v>
      </c>
      <c r="W161" s="101">
        <f t="shared" si="110"/>
        <v>-7.739726027397257</v>
      </c>
      <c r="X161" s="101">
        <f t="shared" si="111"/>
        <v>2.2602739726027425</v>
      </c>
      <c r="Y161" s="101">
        <f t="shared" si="112"/>
        <v>-8.9035581153773009</v>
      </c>
      <c r="Z161" s="101">
        <f t="shared" si="113"/>
        <v>3.4241060605827864</v>
      </c>
      <c r="AA161" s="101">
        <f t="shared" si="114"/>
        <v>0.95541401273835058</v>
      </c>
      <c r="AB161" s="101">
        <f t="shared" si="115"/>
        <v>-4.0445859872616499</v>
      </c>
      <c r="AC161" s="101">
        <f t="shared" si="116"/>
        <v>5.9554140127383501</v>
      </c>
      <c r="AD161" s="101">
        <f t="shared" si="117"/>
        <v>-7.5581728183602461</v>
      </c>
      <c r="AE161" s="101">
        <f t="shared" si="118"/>
        <v>9.4690008438369464</v>
      </c>
      <c r="AF161" s="101">
        <f t="shared" si="119"/>
        <v>-1.8622298225375338</v>
      </c>
      <c r="AG161" s="101">
        <f t="shared" si="120"/>
        <v>-6.8622298225375342</v>
      </c>
      <c r="AH161" s="101">
        <f t="shared" si="121"/>
        <v>3.1377701774624662</v>
      </c>
      <c r="AI161" s="101">
        <f t="shared" si="122"/>
        <v>-7.7130329460746179</v>
      </c>
      <c r="AJ161" s="101">
        <f t="shared" si="123"/>
        <v>3.9885733009995499</v>
      </c>
      <c r="AK161" s="101">
        <f t="shared" si="124"/>
        <v>-1.7903898116645731</v>
      </c>
      <c r="AL161" s="101">
        <f t="shared" si="125"/>
        <v>-6.7903898116645731</v>
      </c>
      <c r="AM161" s="101">
        <f t="shared" si="126"/>
        <v>3.2096101883354269</v>
      </c>
      <c r="AN161" s="101">
        <f t="shared" si="127"/>
        <v>-7.6459909413881126</v>
      </c>
      <c r="AO161" s="101">
        <f t="shared" si="128"/>
        <v>4.0652113180589664</v>
      </c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</row>
    <row r="162" spans="1:128" s="5" customFormat="1">
      <c r="A162" s="26" t="s">
        <v>86</v>
      </c>
      <c r="B162" s="36" t="s">
        <v>102</v>
      </c>
      <c r="C162" s="112" t="s">
        <v>149</v>
      </c>
      <c r="D162" s="26">
        <v>6</v>
      </c>
      <c r="E162" s="134">
        <v>447.39590000000004</v>
      </c>
      <c r="F162" s="82">
        <f t="shared" si="82"/>
        <v>448.30000000000007</v>
      </c>
      <c r="G162" s="129">
        <v>0.75380000000000003</v>
      </c>
      <c r="H162" s="129">
        <v>0.15029999999999999</v>
      </c>
      <c r="I162" s="128">
        <f t="shared" si="103"/>
        <v>0.90410000000000001</v>
      </c>
      <c r="J162" s="83">
        <f t="shared" si="104"/>
        <v>2019.265397212303</v>
      </c>
      <c r="K162" s="136">
        <v>447.3</v>
      </c>
      <c r="L162" s="136">
        <v>516.6</v>
      </c>
      <c r="M162" s="137">
        <v>0.73040000000000005</v>
      </c>
      <c r="N162" s="137">
        <v>0.153</v>
      </c>
      <c r="O162" s="137">
        <v>0.88339999999999996</v>
      </c>
      <c r="P162" s="136">
        <v>1974.9</v>
      </c>
      <c r="Q162" s="24">
        <f t="shared" si="105"/>
        <v>-3.1042716901034724</v>
      </c>
      <c r="R162" s="24">
        <f t="shared" si="106"/>
        <v>1.796407185628748</v>
      </c>
      <c r="S162" s="24">
        <f t="shared" si="107"/>
        <v>-2.2895697378608615</v>
      </c>
      <c r="T162" s="24">
        <f t="shared" si="108"/>
        <v>-2.197105802612751</v>
      </c>
      <c r="U162" s="108"/>
      <c r="V162" s="101">
        <f t="shared" si="109"/>
        <v>-2.7397260273972575</v>
      </c>
      <c r="W162" s="101">
        <f t="shared" si="110"/>
        <v>-7.739726027397257</v>
      </c>
      <c r="X162" s="101">
        <f t="shared" si="111"/>
        <v>2.2602739726027425</v>
      </c>
      <c r="Y162" s="101">
        <f t="shared" si="112"/>
        <v>-8.9035581153773009</v>
      </c>
      <c r="Z162" s="101">
        <f t="shared" si="113"/>
        <v>3.4241060605827864</v>
      </c>
      <c r="AA162" s="101">
        <f t="shared" si="114"/>
        <v>0.95541401273835058</v>
      </c>
      <c r="AB162" s="101">
        <f t="shared" si="115"/>
        <v>-4.0445859872616499</v>
      </c>
      <c r="AC162" s="101">
        <f t="shared" si="116"/>
        <v>5.9554140127383501</v>
      </c>
      <c r="AD162" s="101">
        <f t="shared" si="117"/>
        <v>-7.5581728183602461</v>
      </c>
      <c r="AE162" s="101">
        <f t="shared" si="118"/>
        <v>9.4690008438369464</v>
      </c>
      <c r="AF162" s="101">
        <f t="shared" si="119"/>
        <v>-1.8622298225375338</v>
      </c>
      <c r="AG162" s="101">
        <f t="shared" si="120"/>
        <v>-6.8622298225375342</v>
      </c>
      <c r="AH162" s="101">
        <f t="shared" si="121"/>
        <v>3.1377701774624662</v>
      </c>
      <c r="AI162" s="101">
        <f t="shared" si="122"/>
        <v>-7.7130329460746179</v>
      </c>
      <c r="AJ162" s="101">
        <f t="shared" si="123"/>
        <v>3.9885733009995499</v>
      </c>
      <c r="AK162" s="101">
        <f t="shared" si="124"/>
        <v>-1.7903898116645731</v>
      </c>
      <c r="AL162" s="101">
        <f t="shared" si="125"/>
        <v>-6.7903898116645731</v>
      </c>
      <c r="AM162" s="101">
        <f t="shared" si="126"/>
        <v>3.2096101883354269</v>
      </c>
      <c r="AN162" s="101">
        <f t="shared" si="127"/>
        <v>-7.6459909413881126</v>
      </c>
      <c r="AO162" s="101">
        <f t="shared" si="128"/>
        <v>4.0652113180589664</v>
      </c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</row>
    <row r="163" spans="1:128" s="5" customFormat="1">
      <c r="A163" s="26" t="s">
        <v>86</v>
      </c>
      <c r="B163" s="36" t="s">
        <v>102</v>
      </c>
      <c r="C163" s="112" t="s">
        <v>149</v>
      </c>
      <c r="D163" s="26">
        <v>7</v>
      </c>
      <c r="E163" s="134">
        <v>447.66950000000003</v>
      </c>
      <c r="F163" s="82">
        <f t="shared" si="82"/>
        <v>449.6</v>
      </c>
      <c r="G163" s="129">
        <v>1.5339</v>
      </c>
      <c r="H163" s="129">
        <v>0.39660000000000001</v>
      </c>
      <c r="I163" s="128">
        <f t="shared" si="103"/>
        <v>1.9305000000000001</v>
      </c>
      <c r="J163" s="83">
        <f t="shared" si="104"/>
        <v>4305.3267714940239</v>
      </c>
      <c r="K163" s="136">
        <v>447.7</v>
      </c>
      <c r="L163" s="136">
        <v>507.5</v>
      </c>
      <c r="M163" s="137">
        <v>1.5056</v>
      </c>
      <c r="N163" s="137">
        <v>0.39360000000000001</v>
      </c>
      <c r="O163" s="137">
        <v>1.8992</v>
      </c>
      <c r="P163" s="136">
        <v>4242.1000000000004</v>
      </c>
      <c r="Q163" s="24">
        <f t="shared" si="105"/>
        <v>-1.8449703370493509</v>
      </c>
      <c r="R163" s="24">
        <f t="shared" si="106"/>
        <v>-0.75642965204236068</v>
      </c>
      <c r="S163" s="24">
        <f t="shared" si="107"/>
        <v>-1.621341621341627</v>
      </c>
      <c r="T163" s="24">
        <f t="shared" si="108"/>
        <v>-1.4685707926435216</v>
      </c>
      <c r="U163" s="106"/>
      <c r="V163" s="101">
        <f t="shared" si="109"/>
        <v>-2.7397260273972575</v>
      </c>
      <c r="W163" s="101">
        <f t="shared" si="110"/>
        <v>-7.739726027397257</v>
      </c>
      <c r="X163" s="101">
        <f t="shared" si="111"/>
        <v>2.2602739726027425</v>
      </c>
      <c r="Y163" s="101">
        <f t="shared" si="112"/>
        <v>-8.9035581153773009</v>
      </c>
      <c r="Z163" s="101">
        <f t="shared" si="113"/>
        <v>3.4241060605827864</v>
      </c>
      <c r="AA163" s="101">
        <f t="shared" si="114"/>
        <v>0.95541401273835058</v>
      </c>
      <c r="AB163" s="101">
        <f t="shared" si="115"/>
        <v>-4.0445859872616499</v>
      </c>
      <c r="AC163" s="101">
        <f t="shared" si="116"/>
        <v>5.9554140127383501</v>
      </c>
      <c r="AD163" s="101">
        <f t="shared" si="117"/>
        <v>-7.5581728183602461</v>
      </c>
      <c r="AE163" s="101">
        <f t="shared" si="118"/>
        <v>9.4690008438369464</v>
      </c>
      <c r="AF163" s="101">
        <f t="shared" si="119"/>
        <v>-1.8622298225375338</v>
      </c>
      <c r="AG163" s="101">
        <f t="shared" si="120"/>
        <v>-6.8622298225375342</v>
      </c>
      <c r="AH163" s="101">
        <f t="shared" si="121"/>
        <v>3.1377701774624662</v>
      </c>
      <c r="AI163" s="101">
        <f t="shared" si="122"/>
        <v>-7.7130329460746179</v>
      </c>
      <c r="AJ163" s="101">
        <f t="shared" si="123"/>
        <v>3.9885733009995499</v>
      </c>
      <c r="AK163" s="101">
        <f t="shared" si="124"/>
        <v>-1.7903898116645731</v>
      </c>
      <c r="AL163" s="101">
        <f t="shared" si="125"/>
        <v>-6.7903898116645731</v>
      </c>
      <c r="AM163" s="101">
        <f t="shared" si="126"/>
        <v>3.2096101883354269</v>
      </c>
      <c r="AN163" s="101">
        <f t="shared" si="127"/>
        <v>-7.6459909413881126</v>
      </c>
      <c r="AO163" s="101">
        <f t="shared" si="128"/>
        <v>4.0652113180589664</v>
      </c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</row>
    <row r="164" spans="1:128" s="5" customFormat="1">
      <c r="A164" s="26" t="s">
        <v>86</v>
      </c>
      <c r="B164" s="36" t="s">
        <v>102</v>
      </c>
      <c r="C164" s="112" t="s">
        <v>149</v>
      </c>
      <c r="D164" s="26">
        <v>8</v>
      </c>
      <c r="E164" s="134">
        <v>447.89859999999999</v>
      </c>
      <c r="F164" s="82">
        <f t="shared" si="82"/>
        <v>450.40000000000003</v>
      </c>
      <c r="G164" s="129">
        <v>2.0015000000000001</v>
      </c>
      <c r="H164" s="129">
        <v>0.49990000000000001</v>
      </c>
      <c r="I164" s="128">
        <f t="shared" si="103"/>
        <v>2.5014000000000003</v>
      </c>
      <c r="J164" s="83">
        <f t="shared" si="104"/>
        <v>5573.0008865201498</v>
      </c>
      <c r="K164" s="136">
        <v>447.8</v>
      </c>
      <c r="L164" s="136">
        <v>517.20000000000005</v>
      </c>
      <c r="M164" s="137">
        <v>1.9776</v>
      </c>
      <c r="N164" s="137">
        <v>0.50180000000000002</v>
      </c>
      <c r="O164" s="137">
        <v>2.4794</v>
      </c>
      <c r="P164" s="136">
        <v>5536.6</v>
      </c>
      <c r="Q164" s="24">
        <f t="shared" si="105"/>
        <v>-1.1941044216837389</v>
      </c>
      <c r="R164" s="24">
        <f t="shared" si="106"/>
        <v>0.38007601520304313</v>
      </c>
      <c r="S164" s="24">
        <f t="shared" si="107"/>
        <v>-0.87950747581355404</v>
      </c>
      <c r="T164" s="24">
        <f t="shared" si="108"/>
        <v>-0.6531649153007516</v>
      </c>
      <c r="U164" s="108"/>
      <c r="V164" s="101">
        <f t="shared" si="109"/>
        <v>-2.7397260273972575</v>
      </c>
      <c r="W164" s="101">
        <f t="shared" si="110"/>
        <v>-7.739726027397257</v>
      </c>
      <c r="X164" s="101">
        <f t="shared" si="111"/>
        <v>2.2602739726027425</v>
      </c>
      <c r="Y164" s="101">
        <f t="shared" si="112"/>
        <v>-8.9035581153773009</v>
      </c>
      <c r="Z164" s="101">
        <f t="shared" si="113"/>
        <v>3.4241060605827864</v>
      </c>
      <c r="AA164" s="101">
        <f t="shared" si="114"/>
        <v>0.95541401273835058</v>
      </c>
      <c r="AB164" s="101">
        <f t="shared" si="115"/>
        <v>-4.0445859872616499</v>
      </c>
      <c r="AC164" s="101">
        <f t="shared" si="116"/>
        <v>5.9554140127383501</v>
      </c>
      <c r="AD164" s="101">
        <f t="shared" si="117"/>
        <v>-7.5581728183602461</v>
      </c>
      <c r="AE164" s="101">
        <f t="shared" si="118"/>
        <v>9.4690008438369464</v>
      </c>
      <c r="AF164" s="101">
        <f t="shared" si="119"/>
        <v>-1.8622298225375338</v>
      </c>
      <c r="AG164" s="101">
        <f t="shared" si="120"/>
        <v>-6.8622298225375342</v>
      </c>
      <c r="AH164" s="101">
        <f t="shared" si="121"/>
        <v>3.1377701774624662</v>
      </c>
      <c r="AI164" s="101">
        <f t="shared" si="122"/>
        <v>-7.7130329460746179</v>
      </c>
      <c r="AJ164" s="101">
        <f t="shared" si="123"/>
        <v>3.9885733009995499</v>
      </c>
      <c r="AK164" s="101">
        <f t="shared" si="124"/>
        <v>-1.7903898116645731</v>
      </c>
      <c r="AL164" s="101">
        <f t="shared" si="125"/>
        <v>-6.7903898116645731</v>
      </c>
      <c r="AM164" s="101">
        <f t="shared" si="126"/>
        <v>3.2096101883354269</v>
      </c>
      <c r="AN164" s="101">
        <f t="shared" si="127"/>
        <v>-7.6459909413881126</v>
      </c>
      <c r="AO164" s="101">
        <f t="shared" si="128"/>
        <v>4.0652113180589664</v>
      </c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</row>
    <row r="165" spans="1:128" s="5" customFormat="1">
      <c r="A165" s="26" t="s">
        <v>86</v>
      </c>
      <c r="B165" s="36" t="s">
        <v>102</v>
      </c>
      <c r="C165" s="112" t="s">
        <v>149</v>
      </c>
      <c r="D165" s="26">
        <v>9</v>
      </c>
      <c r="E165" s="134">
        <v>447.55240000000003</v>
      </c>
      <c r="F165" s="82">
        <f t="shared" si="82"/>
        <v>450.8</v>
      </c>
      <c r="G165" s="129">
        <v>2.4986999999999999</v>
      </c>
      <c r="H165" s="129">
        <v>0.74890000000000001</v>
      </c>
      <c r="I165" s="128">
        <f t="shared" si="103"/>
        <v>3.2475999999999998</v>
      </c>
      <c r="J165" s="83">
        <f t="shared" si="104"/>
        <v>7236.5407762244095</v>
      </c>
      <c r="K165" s="136">
        <v>447.5</v>
      </c>
      <c r="L165" s="136">
        <v>517.9</v>
      </c>
      <c r="M165" s="137">
        <v>2.4500999999999999</v>
      </c>
      <c r="N165" s="137">
        <v>0.75190000000000001</v>
      </c>
      <c r="O165" s="137">
        <v>3.202</v>
      </c>
      <c r="P165" s="136">
        <v>7155.3</v>
      </c>
      <c r="Q165" s="24">
        <f t="shared" si="105"/>
        <v>-1.9450114059310832</v>
      </c>
      <c r="R165" s="24">
        <f t="shared" si="106"/>
        <v>0.40058752837495032</v>
      </c>
      <c r="S165" s="24">
        <f t="shared" si="107"/>
        <v>-1.4041138071190993</v>
      </c>
      <c r="T165" s="24">
        <f t="shared" si="108"/>
        <v>-1.1226465618949475</v>
      </c>
      <c r="U165" s="108"/>
      <c r="V165" s="101">
        <f t="shared" si="109"/>
        <v>-2.7397260273972575</v>
      </c>
      <c r="W165" s="101">
        <f t="shared" si="110"/>
        <v>-7.739726027397257</v>
      </c>
      <c r="X165" s="101">
        <f t="shared" si="111"/>
        <v>2.2602739726027425</v>
      </c>
      <c r="Y165" s="101">
        <f t="shared" si="112"/>
        <v>-8.9035581153773009</v>
      </c>
      <c r="Z165" s="101">
        <f t="shared" si="113"/>
        <v>3.4241060605827864</v>
      </c>
      <c r="AA165" s="101">
        <f t="shared" si="114"/>
        <v>0.95541401273835058</v>
      </c>
      <c r="AB165" s="101">
        <f t="shared" si="115"/>
        <v>-4.0445859872616499</v>
      </c>
      <c r="AC165" s="101">
        <f t="shared" si="116"/>
        <v>5.9554140127383501</v>
      </c>
      <c r="AD165" s="101">
        <f t="shared" si="117"/>
        <v>-7.5581728183602461</v>
      </c>
      <c r="AE165" s="101">
        <f t="shared" si="118"/>
        <v>9.4690008438369464</v>
      </c>
      <c r="AF165" s="101">
        <f t="shared" si="119"/>
        <v>-1.8622298225375338</v>
      </c>
      <c r="AG165" s="101">
        <f t="shared" si="120"/>
        <v>-6.8622298225375342</v>
      </c>
      <c r="AH165" s="101">
        <f t="shared" si="121"/>
        <v>3.1377701774624662</v>
      </c>
      <c r="AI165" s="101">
        <f t="shared" si="122"/>
        <v>-7.7130329460746179</v>
      </c>
      <c r="AJ165" s="101">
        <f t="shared" si="123"/>
        <v>3.9885733009995499</v>
      </c>
      <c r="AK165" s="101">
        <f t="shared" si="124"/>
        <v>-1.7903898116645731</v>
      </c>
      <c r="AL165" s="101">
        <f t="shared" si="125"/>
        <v>-6.7903898116645731</v>
      </c>
      <c r="AM165" s="101">
        <f t="shared" si="126"/>
        <v>3.2096101883354269</v>
      </c>
      <c r="AN165" s="101">
        <f t="shared" si="127"/>
        <v>-7.6459909413881126</v>
      </c>
      <c r="AO165" s="101">
        <f t="shared" si="128"/>
        <v>4.0652113180589664</v>
      </c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5" customFormat="1">
      <c r="A166" s="113" t="s">
        <v>123</v>
      </c>
      <c r="B166" s="150" t="s">
        <v>132</v>
      </c>
      <c r="C166" s="149" t="s">
        <v>124</v>
      </c>
      <c r="D166" s="26">
        <v>1</v>
      </c>
      <c r="E166" s="83">
        <v>447.8578</v>
      </c>
      <c r="F166" s="82">
        <f t="shared" si="82"/>
        <v>447.9</v>
      </c>
      <c r="G166" s="126">
        <v>3.04E-2</v>
      </c>
      <c r="H166" s="126">
        <v>1.18E-2</v>
      </c>
      <c r="I166" s="128">
        <f t="shared" ref="I166:I174" si="129">G166+H166</f>
        <v>4.2200000000000001E-2</v>
      </c>
      <c r="J166" s="83">
        <f t="shared" ref="J166:J174" si="130">(1.6061/(1.6061-(I166/F166)))*(I166/F166)*1000000</f>
        <v>94.222986587838506</v>
      </c>
      <c r="K166" s="151"/>
      <c r="L166" s="151"/>
      <c r="M166" s="151"/>
      <c r="N166" s="151"/>
      <c r="O166" s="151"/>
      <c r="P166" s="151"/>
      <c r="Q166" s="24"/>
      <c r="R166" s="24"/>
      <c r="S166" s="24"/>
      <c r="T166" s="24"/>
      <c r="U166" s="108"/>
      <c r="V166" s="101">
        <f t="shared" si="109"/>
        <v>-2.7397260273972575</v>
      </c>
      <c r="W166" s="101">
        <f t="shared" si="110"/>
        <v>-7.739726027397257</v>
      </c>
      <c r="X166" s="101">
        <f t="shared" si="111"/>
        <v>2.2602739726027425</v>
      </c>
      <c r="Y166" s="101">
        <f t="shared" si="112"/>
        <v>-8.9035581153773009</v>
      </c>
      <c r="Z166" s="101">
        <f t="shared" si="113"/>
        <v>3.4241060605827864</v>
      </c>
      <c r="AA166" s="101">
        <f t="shared" si="114"/>
        <v>0.95541401273835058</v>
      </c>
      <c r="AB166" s="101">
        <f t="shared" si="115"/>
        <v>-4.0445859872616499</v>
      </c>
      <c r="AC166" s="101">
        <f t="shared" si="116"/>
        <v>5.9554140127383501</v>
      </c>
      <c r="AD166" s="101">
        <f t="shared" si="117"/>
        <v>-7.5581728183602461</v>
      </c>
      <c r="AE166" s="101">
        <f t="shared" si="118"/>
        <v>9.4690008438369464</v>
      </c>
      <c r="AF166" s="101">
        <f t="shared" si="119"/>
        <v>-1.8622298225375338</v>
      </c>
      <c r="AG166" s="101">
        <f t="shared" si="120"/>
        <v>-6.8622298225375342</v>
      </c>
      <c r="AH166" s="101">
        <f t="shared" si="121"/>
        <v>3.1377701774624662</v>
      </c>
      <c r="AI166" s="101">
        <f t="shared" si="122"/>
        <v>-7.7130329460746179</v>
      </c>
      <c r="AJ166" s="101">
        <f t="shared" si="123"/>
        <v>3.9885733009995499</v>
      </c>
      <c r="AK166" s="101">
        <f t="shared" si="124"/>
        <v>-1.7903898116645731</v>
      </c>
      <c r="AL166" s="101">
        <f t="shared" si="125"/>
        <v>-6.7903898116645731</v>
      </c>
      <c r="AM166" s="101">
        <f t="shared" si="126"/>
        <v>3.2096101883354269</v>
      </c>
      <c r="AN166" s="101">
        <f t="shared" si="127"/>
        <v>-7.6459909413881126</v>
      </c>
      <c r="AO166" s="101">
        <f t="shared" si="128"/>
        <v>4.0652113180589664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</row>
    <row r="167" spans="1:128" s="5" customFormat="1">
      <c r="A167" s="113" t="s">
        <v>123</v>
      </c>
      <c r="B167" s="150" t="s">
        <v>132</v>
      </c>
      <c r="C167" s="149" t="s">
        <v>124</v>
      </c>
      <c r="D167" s="5">
        <v>2</v>
      </c>
      <c r="E167" s="158">
        <v>447.32850000000002</v>
      </c>
      <c r="F167" s="82">
        <f t="shared" si="82"/>
        <v>447.40000000000003</v>
      </c>
      <c r="G167" s="126">
        <v>5.4800000000000001E-2</v>
      </c>
      <c r="H167" s="126">
        <v>1.67E-2</v>
      </c>
      <c r="I167" s="128">
        <f t="shared" si="129"/>
        <v>7.1500000000000008E-2</v>
      </c>
      <c r="J167" s="83">
        <f t="shared" si="130"/>
        <v>159.82815197555834</v>
      </c>
      <c r="K167" s="151"/>
      <c r="L167" s="151"/>
      <c r="M167" s="151"/>
      <c r="N167" s="151"/>
      <c r="O167" s="151"/>
      <c r="P167" s="151"/>
      <c r="Q167" s="24"/>
      <c r="R167" s="24"/>
      <c r="S167" s="24"/>
      <c r="T167" s="24"/>
      <c r="U167" s="108"/>
      <c r="V167" s="101">
        <f t="shared" si="109"/>
        <v>-2.7397260273972575</v>
      </c>
      <c r="W167" s="101">
        <f t="shared" si="110"/>
        <v>-7.739726027397257</v>
      </c>
      <c r="X167" s="101">
        <f t="shared" si="111"/>
        <v>2.2602739726027425</v>
      </c>
      <c r="Y167" s="101">
        <f t="shared" si="112"/>
        <v>-8.9035581153773009</v>
      </c>
      <c r="Z167" s="101">
        <f t="shared" si="113"/>
        <v>3.4241060605827864</v>
      </c>
      <c r="AA167" s="101">
        <f t="shared" si="114"/>
        <v>0.95541401273835058</v>
      </c>
      <c r="AB167" s="101">
        <f t="shared" si="115"/>
        <v>-4.0445859872616499</v>
      </c>
      <c r="AC167" s="101">
        <f t="shared" si="116"/>
        <v>5.9554140127383501</v>
      </c>
      <c r="AD167" s="101">
        <f t="shared" si="117"/>
        <v>-7.5581728183602461</v>
      </c>
      <c r="AE167" s="101">
        <f t="shared" si="118"/>
        <v>9.4690008438369464</v>
      </c>
      <c r="AF167" s="101">
        <f t="shared" si="119"/>
        <v>-1.8622298225375338</v>
      </c>
      <c r="AG167" s="101">
        <f t="shared" si="120"/>
        <v>-6.8622298225375342</v>
      </c>
      <c r="AH167" s="101">
        <f t="shared" si="121"/>
        <v>3.1377701774624662</v>
      </c>
      <c r="AI167" s="101">
        <f t="shared" si="122"/>
        <v>-7.7130329460746179</v>
      </c>
      <c r="AJ167" s="101">
        <f t="shared" si="123"/>
        <v>3.9885733009995499</v>
      </c>
      <c r="AK167" s="101">
        <f t="shared" si="124"/>
        <v>-1.7903898116645731</v>
      </c>
      <c r="AL167" s="101">
        <f t="shared" si="125"/>
        <v>-6.7903898116645731</v>
      </c>
      <c r="AM167" s="101">
        <f t="shared" si="126"/>
        <v>3.2096101883354269</v>
      </c>
      <c r="AN167" s="101">
        <f t="shared" si="127"/>
        <v>-7.6459909413881126</v>
      </c>
      <c r="AO167" s="101">
        <f t="shared" si="128"/>
        <v>4.0652113180589664</v>
      </c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</row>
    <row r="168" spans="1:128" s="5" customFormat="1">
      <c r="A168" s="113" t="s">
        <v>123</v>
      </c>
      <c r="B168" s="150" t="s">
        <v>132</v>
      </c>
      <c r="C168" s="149" t="s">
        <v>124</v>
      </c>
      <c r="D168" s="5">
        <v>3</v>
      </c>
      <c r="E168" s="158">
        <v>447.15210000000002</v>
      </c>
      <c r="F168" s="82">
        <f t="shared" si="82"/>
        <v>447.3</v>
      </c>
      <c r="G168" s="126">
        <v>0.1149</v>
      </c>
      <c r="H168" s="126">
        <v>3.3000000000000002E-2</v>
      </c>
      <c r="I168" s="128">
        <f t="shared" si="129"/>
        <v>0.1479</v>
      </c>
      <c r="J168" s="83">
        <f t="shared" si="130"/>
        <v>330.7186557057986</v>
      </c>
      <c r="K168" s="151"/>
      <c r="L168" s="151"/>
      <c r="M168" s="151"/>
      <c r="N168" s="151"/>
      <c r="O168" s="151"/>
      <c r="P168" s="151"/>
      <c r="Q168" s="24"/>
      <c r="R168" s="24"/>
      <c r="S168" s="24"/>
      <c r="T168" s="24"/>
      <c r="U168" s="108"/>
      <c r="V168" s="101">
        <f t="shared" si="109"/>
        <v>-2.7397260273972575</v>
      </c>
      <c r="W168" s="101">
        <f t="shared" si="110"/>
        <v>-7.739726027397257</v>
      </c>
      <c r="X168" s="101">
        <f t="shared" si="111"/>
        <v>2.2602739726027425</v>
      </c>
      <c r="Y168" s="101">
        <f t="shared" si="112"/>
        <v>-8.9035581153773009</v>
      </c>
      <c r="Z168" s="101">
        <f t="shared" si="113"/>
        <v>3.4241060605827864</v>
      </c>
      <c r="AA168" s="101">
        <f t="shared" si="114"/>
        <v>0.95541401273835058</v>
      </c>
      <c r="AB168" s="101">
        <f t="shared" si="115"/>
        <v>-4.0445859872616499</v>
      </c>
      <c r="AC168" s="101">
        <f t="shared" si="116"/>
        <v>5.9554140127383501</v>
      </c>
      <c r="AD168" s="101">
        <f t="shared" si="117"/>
        <v>-7.5581728183602461</v>
      </c>
      <c r="AE168" s="101">
        <f t="shared" si="118"/>
        <v>9.4690008438369464</v>
      </c>
      <c r="AF168" s="101">
        <f t="shared" si="119"/>
        <v>-1.8622298225375338</v>
      </c>
      <c r="AG168" s="101">
        <f t="shared" si="120"/>
        <v>-6.8622298225375342</v>
      </c>
      <c r="AH168" s="101">
        <f t="shared" si="121"/>
        <v>3.1377701774624662</v>
      </c>
      <c r="AI168" s="101">
        <f t="shared" si="122"/>
        <v>-7.7130329460746179</v>
      </c>
      <c r="AJ168" s="101">
        <f t="shared" si="123"/>
        <v>3.9885733009995499</v>
      </c>
      <c r="AK168" s="101">
        <f t="shared" si="124"/>
        <v>-1.7903898116645731</v>
      </c>
      <c r="AL168" s="101">
        <f t="shared" si="125"/>
        <v>-6.7903898116645731</v>
      </c>
      <c r="AM168" s="101">
        <f t="shared" si="126"/>
        <v>3.2096101883354269</v>
      </c>
      <c r="AN168" s="101">
        <f t="shared" si="127"/>
        <v>-7.6459909413881126</v>
      </c>
      <c r="AO168" s="101">
        <f t="shared" si="128"/>
        <v>4.0652113180589664</v>
      </c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</row>
    <row r="169" spans="1:128" s="5" customFormat="1">
      <c r="A169" s="113" t="s">
        <v>123</v>
      </c>
      <c r="B169" s="150" t="s">
        <v>132</v>
      </c>
      <c r="C169" s="149" t="s">
        <v>124</v>
      </c>
      <c r="D169" s="26">
        <v>4</v>
      </c>
      <c r="E169" s="158">
        <v>447.3947</v>
      </c>
      <c r="F169" s="82">
        <f t="shared" ref="F169:F174" si="131">E169+G169+H169</f>
        <v>447.7</v>
      </c>
      <c r="G169" s="126">
        <v>0.2525</v>
      </c>
      <c r="H169" s="126">
        <v>5.28E-2</v>
      </c>
      <c r="I169" s="128">
        <f t="shared" si="129"/>
        <v>0.30530000000000002</v>
      </c>
      <c r="J169" s="83">
        <f t="shared" si="130"/>
        <v>682.21952557988993</v>
      </c>
      <c r="K169" s="151"/>
      <c r="L169" s="151"/>
      <c r="M169" s="151"/>
      <c r="N169" s="151"/>
      <c r="O169" s="111"/>
      <c r="P169" s="111"/>
      <c r="Q169" s="24"/>
      <c r="R169" s="24"/>
      <c r="S169" s="24"/>
      <c r="T169" s="24"/>
      <c r="U169" s="108"/>
      <c r="V169" s="101">
        <f t="shared" si="109"/>
        <v>-2.7397260273972575</v>
      </c>
      <c r="W169" s="101">
        <f t="shared" si="110"/>
        <v>-7.739726027397257</v>
      </c>
      <c r="X169" s="101">
        <f t="shared" si="111"/>
        <v>2.2602739726027425</v>
      </c>
      <c r="Y169" s="101">
        <f t="shared" si="112"/>
        <v>-8.9035581153773009</v>
      </c>
      <c r="Z169" s="101">
        <f t="shared" si="113"/>
        <v>3.4241060605827864</v>
      </c>
      <c r="AA169" s="101">
        <f t="shared" si="114"/>
        <v>0.95541401273835058</v>
      </c>
      <c r="AB169" s="101">
        <f t="shared" si="115"/>
        <v>-4.0445859872616499</v>
      </c>
      <c r="AC169" s="101">
        <f t="shared" si="116"/>
        <v>5.9554140127383501</v>
      </c>
      <c r="AD169" s="101">
        <f t="shared" si="117"/>
        <v>-7.5581728183602461</v>
      </c>
      <c r="AE169" s="101">
        <f t="shared" si="118"/>
        <v>9.4690008438369464</v>
      </c>
      <c r="AF169" s="101">
        <f t="shared" si="119"/>
        <v>-1.8622298225375338</v>
      </c>
      <c r="AG169" s="101">
        <f t="shared" si="120"/>
        <v>-6.8622298225375342</v>
      </c>
      <c r="AH169" s="101">
        <f t="shared" si="121"/>
        <v>3.1377701774624662</v>
      </c>
      <c r="AI169" s="101">
        <f t="shared" si="122"/>
        <v>-7.7130329460746179</v>
      </c>
      <c r="AJ169" s="101">
        <f t="shared" si="123"/>
        <v>3.9885733009995499</v>
      </c>
      <c r="AK169" s="101">
        <f t="shared" si="124"/>
        <v>-1.7903898116645731</v>
      </c>
      <c r="AL169" s="101">
        <f t="shared" si="125"/>
        <v>-6.7903898116645731</v>
      </c>
      <c r="AM169" s="101">
        <f t="shared" si="126"/>
        <v>3.2096101883354269</v>
      </c>
      <c r="AN169" s="101">
        <f t="shared" si="127"/>
        <v>-7.6459909413881126</v>
      </c>
      <c r="AO169" s="101">
        <f t="shared" si="128"/>
        <v>4.0652113180589664</v>
      </c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</row>
    <row r="170" spans="1:128" s="5" customFormat="1">
      <c r="A170" s="113" t="s">
        <v>123</v>
      </c>
      <c r="B170" s="150" t="s">
        <v>132</v>
      </c>
      <c r="C170" s="149" t="s">
        <v>124</v>
      </c>
      <c r="D170" s="5">
        <v>5</v>
      </c>
      <c r="E170" s="158">
        <v>447.42949999999996</v>
      </c>
      <c r="F170" s="82">
        <f t="shared" si="131"/>
        <v>448.09999999999997</v>
      </c>
      <c r="G170" s="126">
        <v>0.54239999999999999</v>
      </c>
      <c r="H170" s="126">
        <v>0.12809999999999999</v>
      </c>
      <c r="I170" s="128">
        <f t="shared" si="129"/>
        <v>0.67049999999999998</v>
      </c>
      <c r="J170" s="83">
        <f t="shared" si="130"/>
        <v>1497.7131257194571</v>
      </c>
      <c r="K170" s="151"/>
      <c r="L170" s="151"/>
      <c r="M170" s="151"/>
      <c r="N170" s="151"/>
      <c r="O170" s="111"/>
      <c r="P170" s="111"/>
      <c r="Q170" s="24"/>
      <c r="R170" s="24"/>
      <c r="S170" s="24"/>
      <c r="T170" s="24"/>
      <c r="U170" s="108"/>
      <c r="V170" s="101">
        <f t="shared" si="109"/>
        <v>-2.7397260273972575</v>
      </c>
      <c r="W170" s="101">
        <f t="shared" si="110"/>
        <v>-7.739726027397257</v>
      </c>
      <c r="X170" s="101">
        <f t="shared" si="111"/>
        <v>2.2602739726027425</v>
      </c>
      <c r="Y170" s="101">
        <f t="shared" si="112"/>
        <v>-8.9035581153773009</v>
      </c>
      <c r="Z170" s="101">
        <f t="shared" si="113"/>
        <v>3.4241060605827864</v>
      </c>
      <c r="AA170" s="101">
        <f t="shared" si="114"/>
        <v>0.95541401273835058</v>
      </c>
      <c r="AB170" s="101">
        <f t="shared" si="115"/>
        <v>-4.0445859872616499</v>
      </c>
      <c r="AC170" s="101">
        <f t="shared" si="116"/>
        <v>5.9554140127383501</v>
      </c>
      <c r="AD170" s="101">
        <f t="shared" si="117"/>
        <v>-7.5581728183602461</v>
      </c>
      <c r="AE170" s="101">
        <f t="shared" si="118"/>
        <v>9.4690008438369464</v>
      </c>
      <c r="AF170" s="101">
        <f t="shared" si="119"/>
        <v>-1.8622298225375338</v>
      </c>
      <c r="AG170" s="101">
        <f t="shared" si="120"/>
        <v>-6.8622298225375342</v>
      </c>
      <c r="AH170" s="101">
        <f t="shared" si="121"/>
        <v>3.1377701774624662</v>
      </c>
      <c r="AI170" s="101">
        <f t="shared" si="122"/>
        <v>-7.7130329460746179</v>
      </c>
      <c r="AJ170" s="101">
        <f t="shared" si="123"/>
        <v>3.9885733009995499</v>
      </c>
      <c r="AK170" s="101">
        <f t="shared" si="124"/>
        <v>-1.7903898116645731</v>
      </c>
      <c r="AL170" s="101">
        <f t="shared" si="125"/>
        <v>-6.7903898116645731</v>
      </c>
      <c r="AM170" s="101">
        <f t="shared" si="126"/>
        <v>3.2096101883354269</v>
      </c>
      <c r="AN170" s="101">
        <f t="shared" si="127"/>
        <v>-7.6459909413881126</v>
      </c>
      <c r="AO170" s="101">
        <f t="shared" si="128"/>
        <v>4.0652113180589664</v>
      </c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</row>
    <row r="171" spans="1:128" s="5" customFormat="1">
      <c r="A171" s="113" t="s">
        <v>123</v>
      </c>
      <c r="B171" s="150" t="s">
        <v>132</v>
      </c>
      <c r="C171" s="149" t="s">
        <v>124</v>
      </c>
      <c r="D171" s="5">
        <v>6</v>
      </c>
      <c r="E171" s="158">
        <v>447.29869999999994</v>
      </c>
      <c r="F171" s="82">
        <f t="shared" si="131"/>
        <v>448.19999999999993</v>
      </c>
      <c r="G171" s="126">
        <v>0.75070000000000003</v>
      </c>
      <c r="H171" s="126">
        <v>0.15060000000000001</v>
      </c>
      <c r="I171" s="128">
        <f t="shared" si="129"/>
        <v>0.90129999999999999</v>
      </c>
      <c r="J171" s="83">
        <f t="shared" si="130"/>
        <v>2013.4535828725984</v>
      </c>
      <c r="K171" s="151"/>
      <c r="L171" s="151"/>
      <c r="M171" s="151"/>
      <c r="N171" s="151"/>
      <c r="O171" s="111"/>
      <c r="P171" s="111"/>
      <c r="Q171" s="24"/>
      <c r="R171" s="24"/>
      <c r="S171" s="24"/>
      <c r="T171" s="24"/>
      <c r="U171" s="108"/>
      <c r="V171" s="101">
        <f t="shared" si="109"/>
        <v>-2.7397260273972575</v>
      </c>
      <c r="W171" s="101">
        <f t="shared" si="110"/>
        <v>-7.739726027397257</v>
      </c>
      <c r="X171" s="101">
        <f t="shared" si="111"/>
        <v>2.2602739726027425</v>
      </c>
      <c r="Y171" s="101">
        <f t="shared" si="112"/>
        <v>-8.9035581153773009</v>
      </c>
      <c r="Z171" s="101">
        <f t="shared" si="113"/>
        <v>3.4241060605827864</v>
      </c>
      <c r="AA171" s="101">
        <f t="shared" si="114"/>
        <v>0.95541401273835058</v>
      </c>
      <c r="AB171" s="101">
        <f t="shared" si="115"/>
        <v>-4.0445859872616499</v>
      </c>
      <c r="AC171" s="101">
        <f t="shared" si="116"/>
        <v>5.9554140127383501</v>
      </c>
      <c r="AD171" s="101">
        <f t="shared" si="117"/>
        <v>-7.5581728183602461</v>
      </c>
      <c r="AE171" s="101">
        <f t="shared" si="118"/>
        <v>9.4690008438369464</v>
      </c>
      <c r="AF171" s="101">
        <f t="shared" si="119"/>
        <v>-1.8622298225375338</v>
      </c>
      <c r="AG171" s="101">
        <f t="shared" si="120"/>
        <v>-6.8622298225375342</v>
      </c>
      <c r="AH171" s="101">
        <f t="shared" si="121"/>
        <v>3.1377701774624662</v>
      </c>
      <c r="AI171" s="101">
        <f t="shared" si="122"/>
        <v>-7.7130329460746179</v>
      </c>
      <c r="AJ171" s="101">
        <f t="shared" si="123"/>
        <v>3.9885733009995499</v>
      </c>
      <c r="AK171" s="101">
        <f t="shared" si="124"/>
        <v>-1.7903898116645731</v>
      </c>
      <c r="AL171" s="101">
        <f t="shared" si="125"/>
        <v>-6.7903898116645731</v>
      </c>
      <c r="AM171" s="101">
        <f t="shared" si="126"/>
        <v>3.2096101883354269</v>
      </c>
      <c r="AN171" s="101">
        <f t="shared" si="127"/>
        <v>-7.6459909413881126</v>
      </c>
      <c r="AO171" s="101">
        <f t="shared" si="128"/>
        <v>4.0652113180589664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</row>
    <row r="172" spans="1:128" s="5" customFormat="1">
      <c r="A172" s="113" t="s">
        <v>123</v>
      </c>
      <c r="B172" s="150" t="s">
        <v>132</v>
      </c>
      <c r="C172" s="149" t="s">
        <v>124</v>
      </c>
      <c r="D172" s="26">
        <v>7</v>
      </c>
      <c r="E172" s="83">
        <v>447.68699999999995</v>
      </c>
      <c r="F172" s="82">
        <f t="shared" si="131"/>
        <v>449.59999999999997</v>
      </c>
      <c r="G172" s="126">
        <v>1.4999</v>
      </c>
      <c r="H172" s="126">
        <v>0.41310000000000002</v>
      </c>
      <c r="I172" s="128">
        <f t="shared" si="129"/>
        <v>1.913</v>
      </c>
      <c r="J172" s="83">
        <f t="shared" si="130"/>
        <v>4266.1952778099139</v>
      </c>
      <c r="K172" s="151"/>
      <c r="L172" s="151"/>
      <c r="M172" s="151"/>
      <c r="N172" s="151"/>
      <c r="O172" s="111"/>
      <c r="P172" s="111"/>
      <c r="Q172" s="24"/>
      <c r="R172" s="24"/>
      <c r="S172" s="24"/>
      <c r="T172" s="24"/>
      <c r="U172" s="108"/>
      <c r="V172" s="101">
        <f t="shared" si="109"/>
        <v>-2.7397260273972575</v>
      </c>
      <c r="W172" s="101">
        <f t="shared" si="110"/>
        <v>-7.739726027397257</v>
      </c>
      <c r="X172" s="101">
        <f t="shared" si="111"/>
        <v>2.2602739726027425</v>
      </c>
      <c r="Y172" s="101">
        <f t="shared" si="112"/>
        <v>-8.9035581153773009</v>
      </c>
      <c r="Z172" s="101">
        <f t="shared" si="113"/>
        <v>3.4241060605827864</v>
      </c>
      <c r="AA172" s="101">
        <f t="shared" si="114"/>
        <v>0.95541401273835058</v>
      </c>
      <c r="AB172" s="101">
        <f t="shared" si="115"/>
        <v>-4.0445859872616499</v>
      </c>
      <c r="AC172" s="101">
        <f t="shared" si="116"/>
        <v>5.9554140127383501</v>
      </c>
      <c r="AD172" s="101">
        <f t="shared" si="117"/>
        <v>-7.5581728183602461</v>
      </c>
      <c r="AE172" s="101">
        <f t="shared" si="118"/>
        <v>9.4690008438369464</v>
      </c>
      <c r="AF172" s="101">
        <f t="shared" si="119"/>
        <v>-1.8622298225375338</v>
      </c>
      <c r="AG172" s="101">
        <f t="shared" si="120"/>
        <v>-6.8622298225375342</v>
      </c>
      <c r="AH172" s="101">
        <f t="shared" si="121"/>
        <v>3.1377701774624662</v>
      </c>
      <c r="AI172" s="101">
        <f t="shared" si="122"/>
        <v>-7.7130329460746179</v>
      </c>
      <c r="AJ172" s="101">
        <f t="shared" si="123"/>
        <v>3.9885733009995499</v>
      </c>
      <c r="AK172" s="101">
        <f t="shared" si="124"/>
        <v>-1.7903898116645731</v>
      </c>
      <c r="AL172" s="101">
        <f t="shared" si="125"/>
        <v>-6.7903898116645731</v>
      </c>
      <c r="AM172" s="101">
        <f t="shared" si="126"/>
        <v>3.2096101883354269</v>
      </c>
      <c r="AN172" s="101">
        <f t="shared" si="127"/>
        <v>-7.6459909413881126</v>
      </c>
      <c r="AO172" s="101">
        <f t="shared" si="128"/>
        <v>4.0652113180589664</v>
      </c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</row>
    <row r="173" spans="1:128">
      <c r="A173" s="113" t="s">
        <v>123</v>
      </c>
      <c r="B173" s="150" t="s">
        <v>132</v>
      </c>
      <c r="C173" s="149" t="s">
        <v>124</v>
      </c>
      <c r="D173" s="5">
        <v>8</v>
      </c>
      <c r="E173" s="84">
        <v>446.99669999999998</v>
      </c>
      <c r="F173" s="82">
        <f t="shared" si="131"/>
        <v>449.5</v>
      </c>
      <c r="G173" s="127">
        <v>2.0042</v>
      </c>
      <c r="H173" s="127">
        <v>0.49909999999999999</v>
      </c>
      <c r="I173" s="128">
        <f t="shared" si="129"/>
        <v>2.5032999999999999</v>
      </c>
      <c r="J173" s="83">
        <f t="shared" si="130"/>
        <v>5588.4544568185202</v>
      </c>
      <c r="K173" s="152"/>
      <c r="L173" s="152"/>
      <c r="M173" s="152"/>
      <c r="N173" s="152"/>
      <c r="O173" s="152"/>
      <c r="P173" s="152"/>
      <c r="Q173" s="24"/>
      <c r="R173" s="24"/>
      <c r="S173" s="24"/>
      <c r="T173" s="24"/>
      <c r="V173" s="101">
        <f t="shared" si="109"/>
        <v>-2.7397260273972575</v>
      </c>
      <c r="W173" s="101">
        <f t="shared" si="110"/>
        <v>-7.739726027397257</v>
      </c>
      <c r="X173" s="101">
        <f t="shared" si="111"/>
        <v>2.2602739726027425</v>
      </c>
      <c r="Y173" s="101">
        <f t="shared" si="112"/>
        <v>-8.9035581153773009</v>
      </c>
      <c r="Z173" s="101">
        <f t="shared" si="113"/>
        <v>3.4241060605827864</v>
      </c>
      <c r="AA173" s="101">
        <f t="shared" si="114"/>
        <v>0.95541401273835058</v>
      </c>
      <c r="AB173" s="101">
        <f t="shared" si="115"/>
        <v>-4.0445859872616499</v>
      </c>
      <c r="AC173" s="101">
        <f t="shared" si="116"/>
        <v>5.9554140127383501</v>
      </c>
      <c r="AD173" s="101">
        <f t="shared" si="117"/>
        <v>-7.5581728183602461</v>
      </c>
      <c r="AE173" s="101">
        <f t="shared" si="118"/>
        <v>9.4690008438369464</v>
      </c>
      <c r="AF173" s="101">
        <f t="shared" si="119"/>
        <v>-1.8622298225375338</v>
      </c>
      <c r="AG173" s="101">
        <f t="shared" si="120"/>
        <v>-6.8622298225375342</v>
      </c>
      <c r="AH173" s="101">
        <f t="shared" si="121"/>
        <v>3.1377701774624662</v>
      </c>
      <c r="AI173" s="101">
        <f t="shared" si="122"/>
        <v>-7.7130329460746179</v>
      </c>
      <c r="AJ173" s="101">
        <f t="shared" si="123"/>
        <v>3.9885733009995499</v>
      </c>
      <c r="AK173" s="101">
        <f t="shared" si="124"/>
        <v>-1.7903898116645731</v>
      </c>
      <c r="AL173" s="101">
        <f t="shared" si="125"/>
        <v>-6.7903898116645731</v>
      </c>
      <c r="AM173" s="101">
        <f t="shared" si="126"/>
        <v>3.2096101883354269</v>
      </c>
      <c r="AN173" s="101">
        <f t="shared" si="127"/>
        <v>-7.6459909413881126</v>
      </c>
      <c r="AO173" s="101">
        <f t="shared" si="128"/>
        <v>4.0652113180589664</v>
      </c>
      <c r="AP173" s="54"/>
    </row>
    <row r="174" spans="1:128">
      <c r="A174" s="113" t="s">
        <v>123</v>
      </c>
      <c r="B174" s="150" t="s">
        <v>132</v>
      </c>
      <c r="C174" s="149" t="s">
        <v>124</v>
      </c>
      <c r="D174" s="5">
        <v>9</v>
      </c>
      <c r="E174" s="84">
        <v>447.14659999999998</v>
      </c>
      <c r="F174" s="82">
        <f t="shared" si="131"/>
        <v>450.4</v>
      </c>
      <c r="G174" s="127">
        <v>2.5009000000000001</v>
      </c>
      <c r="H174" s="127">
        <v>0.75249999999999995</v>
      </c>
      <c r="I174" s="128">
        <f t="shared" si="129"/>
        <v>3.2534000000000001</v>
      </c>
      <c r="J174" s="83">
        <f t="shared" si="130"/>
        <v>7255.9904819941576</v>
      </c>
      <c r="K174" s="152"/>
      <c r="L174" s="152"/>
      <c r="M174" s="152"/>
      <c r="N174" s="152"/>
      <c r="O174" s="152"/>
      <c r="P174" s="152"/>
      <c r="Q174" s="24"/>
      <c r="R174" s="24"/>
      <c r="S174" s="24"/>
      <c r="T174" s="24"/>
      <c r="V174" s="101">
        <f t="shared" si="109"/>
        <v>-2.7397260273972575</v>
      </c>
      <c r="W174" s="101">
        <f t="shared" si="110"/>
        <v>-7.739726027397257</v>
      </c>
      <c r="X174" s="101">
        <f t="shared" si="111"/>
        <v>2.2602739726027425</v>
      </c>
      <c r="Y174" s="101">
        <f t="shared" si="112"/>
        <v>-8.9035581153773009</v>
      </c>
      <c r="Z174" s="101">
        <f t="shared" si="113"/>
        <v>3.4241060605827864</v>
      </c>
      <c r="AA174" s="101">
        <f t="shared" si="114"/>
        <v>0.95541401273835058</v>
      </c>
      <c r="AB174" s="101">
        <f t="shared" si="115"/>
        <v>-4.0445859872616499</v>
      </c>
      <c r="AC174" s="101">
        <f t="shared" si="116"/>
        <v>5.9554140127383501</v>
      </c>
      <c r="AD174" s="101">
        <f t="shared" si="117"/>
        <v>-7.5581728183602461</v>
      </c>
      <c r="AE174" s="101">
        <f t="shared" si="118"/>
        <v>9.4690008438369464</v>
      </c>
      <c r="AF174" s="101">
        <f t="shared" si="119"/>
        <v>-1.8622298225375338</v>
      </c>
      <c r="AG174" s="101">
        <f t="shared" si="120"/>
        <v>-6.8622298225375342</v>
      </c>
      <c r="AH174" s="101">
        <f t="shared" si="121"/>
        <v>3.1377701774624662</v>
      </c>
      <c r="AI174" s="101">
        <f t="shared" si="122"/>
        <v>-7.7130329460746179</v>
      </c>
      <c r="AJ174" s="101">
        <f t="shared" si="123"/>
        <v>3.9885733009995499</v>
      </c>
      <c r="AK174" s="101">
        <f t="shared" si="124"/>
        <v>-1.7903898116645731</v>
      </c>
      <c r="AL174" s="101">
        <f t="shared" si="125"/>
        <v>-6.7903898116645731</v>
      </c>
      <c r="AM174" s="101">
        <f t="shared" si="126"/>
        <v>3.2096101883354269</v>
      </c>
      <c r="AN174" s="101">
        <f t="shared" si="127"/>
        <v>-7.6459909413881126</v>
      </c>
      <c r="AO174" s="101">
        <f t="shared" si="128"/>
        <v>4.0652113180589664</v>
      </c>
      <c r="AP174" s="54"/>
    </row>
    <row r="177" spans="15:20">
      <c r="Q177" s="24"/>
      <c r="R177" s="24"/>
      <c r="S177" s="24"/>
      <c r="T177" s="24"/>
    </row>
    <row r="178" spans="15:20" ht="13.5" thickBot="1">
      <c r="Q178" s="24"/>
      <c r="R178" s="24"/>
      <c r="S178" s="24"/>
      <c r="T178" s="24"/>
    </row>
    <row r="179" spans="15:20">
      <c r="O179" s="31"/>
      <c r="P179" s="47"/>
      <c r="Q179" s="39"/>
      <c r="R179" s="39"/>
      <c r="S179" s="39"/>
      <c r="T179" s="48"/>
    </row>
    <row r="180" spans="15:20">
      <c r="O180" s="31"/>
      <c r="P180" s="49" t="s">
        <v>43</v>
      </c>
      <c r="Q180" s="24">
        <f>MEDIAN(Q4:Q174)</f>
        <v>-2.7397260273972575</v>
      </c>
      <c r="R180" s="24">
        <f>MEDIAN(R4:R174)</f>
        <v>0.95541401273835058</v>
      </c>
      <c r="S180" s="24">
        <f>MEDIAN(S4:S174)</f>
        <v>-1.8622298225375338</v>
      </c>
      <c r="T180" s="50">
        <f>MEDIAN(T4:T174)</f>
        <v>-1.7903898116645731</v>
      </c>
    </row>
    <row r="181" spans="15:20">
      <c r="O181" s="31"/>
      <c r="P181" s="49" t="s">
        <v>44</v>
      </c>
      <c r="Q181" s="24">
        <f>PERCENTILE(Q4:Q174,0.25)</f>
        <v>-4.3796236523236018</v>
      </c>
      <c r="R181" s="24">
        <f>PERCENTILE(R4:R174,0.25)</f>
        <v>-0.952242283051835</v>
      </c>
      <c r="S181" s="24">
        <f>PERCENTILE(S4:S174,0.25)</f>
        <v>-3.2802844420210797</v>
      </c>
      <c r="T181" s="50">
        <f>PERCENTILE(T4:T174,0.25)</f>
        <v>-3.3097397320969821</v>
      </c>
    </row>
    <row r="182" spans="15:20">
      <c r="O182" s="31"/>
      <c r="P182" s="49" t="s">
        <v>45</v>
      </c>
      <c r="Q182" s="24">
        <f>PERCENTILE(Q4:Q174,0.75)</f>
        <v>-1.6079538234285755</v>
      </c>
      <c r="R182" s="24">
        <f>PERCENTILE(R4:R174,0.75)</f>
        <v>2.8760339286655006</v>
      </c>
      <c r="S182" s="24">
        <f>PERCENTILE(S4:S174,0.75)</f>
        <v>-0.64937330413723793</v>
      </c>
      <c r="T182" s="50">
        <f>PERCENTILE(T4:T174,0.75)</f>
        <v>-0.67667109076463072</v>
      </c>
    </row>
    <row r="183" spans="15:20">
      <c r="P183" s="49" t="s">
        <v>46</v>
      </c>
      <c r="Q183" s="24">
        <f>(Q182-Q181)/1.349</f>
        <v>2.0546106959933481</v>
      </c>
      <c r="R183" s="24">
        <f t="shared" ref="R183:T183" si="132">(R182-R181)/1.349</f>
        <v>2.8378622770328654</v>
      </c>
      <c r="S183" s="24">
        <f t="shared" si="132"/>
        <v>1.9502677078456945</v>
      </c>
      <c r="T183" s="50">
        <f t="shared" si="132"/>
        <v>1.9518670432411798</v>
      </c>
    </row>
    <row r="184" spans="15:20" ht="13.5" thickBot="1">
      <c r="P184" s="51"/>
      <c r="Q184" s="40"/>
      <c r="R184" s="40"/>
      <c r="S184" s="40"/>
      <c r="T184" s="52"/>
    </row>
    <row r="185" spans="15:20">
      <c r="Q185" s="24"/>
      <c r="R185" s="24"/>
      <c r="S185" s="24"/>
      <c r="T185" s="24"/>
    </row>
    <row r="186" spans="15:20">
      <c r="O186" s="180" t="s">
        <v>65</v>
      </c>
      <c r="P186" s="103" t="s">
        <v>63</v>
      </c>
      <c r="Q186" s="104">
        <f>MAX(Q4:Q174)</f>
        <v>50.429341676096662</v>
      </c>
      <c r="R186" s="104">
        <f>MAX(R4:R174)</f>
        <v>16.34615384615385</v>
      </c>
      <c r="S186" s="104">
        <f>MAX(S4:S174)</f>
        <v>40.376547094608753</v>
      </c>
      <c r="T186" s="104">
        <f>MAX(T4:T174)</f>
        <v>40.628718387693993</v>
      </c>
    </row>
    <row r="187" spans="15:20">
      <c r="O187" s="180"/>
      <c r="P187" s="103" t="s">
        <v>64</v>
      </c>
      <c r="Q187" s="104">
        <f>MIN(Q4:Q174)</f>
        <v>-36.925908145303246</v>
      </c>
      <c r="R187" s="104">
        <f>MIN(R4:R174)</f>
        <v>-77.41935483870968</v>
      </c>
      <c r="S187" s="104">
        <f>MIN(S4:S174)</f>
        <v>-27.956527078472309</v>
      </c>
      <c r="T187" s="104">
        <f>MIN(T4:T174)</f>
        <v>-28.013309802437718</v>
      </c>
    </row>
  </sheetData>
  <mergeCells count="5">
    <mergeCell ref="O186:O187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O367"/>
  <sheetViews>
    <sheetView workbookViewId="0">
      <selection activeCell="AA1" sqref="AA1"/>
    </sheetView>
  </sheetViews>
  <sheetFormatPr defaultColWidth="9.140625" defaultRowHeight="12.75"/>
  <cols>
    <col min="1" max="1" width="5" style="1" bestFit="1" customWidth="1"/>
    <col min="2" max="2" width="11.42578125" style="46" bestFit="1" customWidth="1"/>
    <col min="3" max="3" width="13.140625" style="46" bestFit="1" customWidth="1"/>
    <col min="4" max="4" width="10.42578125" style="1" bestFit="1" customWidth="1"/>
    <col min="5" max="9" width="11.140625" style="32" customWidth="1"/>
    <col min="10" max="10" width="14.42578125" style="41" bestFit="1" customWidth="1"/>
    <col min="11" max="11" width="7.7109375" style="101" bestFit="1" customWidth="1"/>
    <col min="12" max="12" width="10.7109375" style="101" bestFit="1" customWidth="1"/>
    <col min="13" max="13" width="11.28515625" style="101" bestFit="1" customWidth="1"/>
    <col min="14" max="14" width="7.7109375" style="101" bestFit="1" customWidth="1"/>
    <col min="15" max="15" width="10.7109375" style="101" bestFit="1" customWidth="1"/>
    <col min="16" max="16" width="11.28515625" style="101" bestFit="1" customWidth="1"/>
    <col min="17" max="17" width="7.7109375" style="101" bestFit="1" customWidth="1"/>
    <col min="18" max="18" width="10.7109375" style="101" bestFit="1" customWidth="1"/>
    <col min="19" max="19" width="11.28515625" style="101" bestFit="1" customWidth="1"/>
    <col min="20" max="20" width="7.7109375" style="101" bestFit="1" customWidth="1"/>
    <col min="21" max="21" width="10.7109375" style="101" bestFit="1" customWidth="1"/>
    <col min="22" max="22" width="11.28515625" style="101" bestFit="1" customWidth="1"/>
    <col min="23" max="23" width="7.7109375" style="101" bestFit="1" customWidth="1"/>
    <col min="24" max="24" width="10.7109375" style="101" bestFit="1" customWidth="1"/>
    <col min="25" max="25" width="11.28515625" style="101" bestFit="1" customWidth="1"/>
    <col min="26" max="158" width="9.140625" style="27"/>
    <col min="159" max="171" width="9.140625" style="38"/>
    <col min="172" max="16384" width="9.140625" style="1"/>
  </cols>
  <sheetData>
    <row r="1" spans="1:171" s="4" customFormat="1">
      <c r="A1" s="28"/>
      <c r="B1" s="42"/>
      <c r="C1" s="42"/>
      <c r="D1" s="29"/>
      <c r="E1" s="58" t="s">
        <v>0</v>
      </c>
      <c r="F1" s="58" t="s">
        <v>0</v>
      </c>
      <c r="G1" s="58" t="s">
        <v>0</v>
      </c>
      <c r="H1" s="58" t="s">
        <v>0</v>
      </c>
      <c r="I1" s="58" t="s">
        <v>0</v>
      </c>
      <c r="J1" s="29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</row>
    <row r="2" spans="1:171" s="3" customFormat="1">
      <c r="A2" s="28" t="s">
        <v>7</v>
      </c>
      <c r="B2" s="42" t="s">
        <v>42</v>
      </c>
      <c r="C2" s="28" t="s">
        <v>91</v>
      </c>
      <c r="D2" s="28" t="s">
        <v>37</v>
      </c>
      <c r="E2" s="56" t="s">
        <v>126</v>
      </c>
      <c r="F2" s="56" t="s">
        <v>127</v>
      </c>
      <c r="G2" s="56" t="s">
        <v>128</v>
      </c>
      <c r="H2" s="56" t="s">
        <v>129</v>
      </c>
      <c r="I2" s="56" t="s">
        <v>130</v>
      </c>
      <c r="J2" s="28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</row>
    <row r="3" spans="1:171" s="3" customFormat="1" ht="13.5" thickBot="1">
      <c r="A3" s="30"/>
      <c r="B3" s="43"/>
      <c r="C3" s="30" t="s">
        <v>24</v>
      </c>
      <c r="D3" s="30"/>
      <c r="E3" s="59" t="s">
        <v>22</v>
      </c>
      <c r="F3" s="59" t="s">
        <v>22</v>
      </c>
      <c r="G3" s="59" t="s">
        <v>22</v>
      </c>
      <c r="H3" s="59" t="s">
        <v>22</v>
      </c>
      <c r="I3" s="59" t="s">
        <v>22</v>
      </c>
      <c r="J3" s="30" t="s">
        <v>138</v>
      </c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</row>
    <row r="4" spans="1:171" s="5" customFormat="1">
      <c r="A4" s="22" t="s">
        <v>34</v>
      </c>
      <c r="B4" s="44" t="s">
        <v>52</v>
      </c>
      <c r="C4" s="117" t="s">
        <v>152</v>
      </c>
      <c r="D4" s="23">
        <v>7</v>
      </c>
      <c r="E4" s="136">
        <v>11</v>
      </c>
      <c r="F4" s="136">
        <v>20.9</v>
      </c>
      <c r="G4" s="136">
        <v>35.5</v>
      </c>
      <c r="H4" s="136">
        <v>54.2</v>
      </c>
      <c r="I4" s="136">
        <v>79.5</v>
      </c>
      <c r="J4" s="27" t="s">
        <v>153</v>
      </c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</row>
    <row r="5" spans="1:171" s="5" customFormat="1">
      <c r="A5" s="22" t="s">
        <v>34</v>
      </c>
      <c r="B5" s="44" t="s">
        <v>52</v>
      </c>
      <c r="C5" s="117" t="s">
        <v>152</v>
      </c>
      <c r="D5" s="23">
        <v>8</v>
      </c>
      <c r="E5" s="136">
        <v>11.1</v>
      </c>
      <c r="F5" s="136">
        <v>21.1</v>
      </c>
      <c r="G5" s="136">
        <v>35.5</v>
      </c>
      <c r="H5" s="136">
        <v>53.6</v>
      </c>
      <c r="I5" s="136">
        <v>78.599999999999994</v>
      </c>
      <c r="J5" s="27" t="s">
        <v>153</v>
      </c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</row>
    <row r="6" spans="1:171" s="5" customFormat="1">
      <c r="A6" s="22" t="s">
        <v>34</v>
      </c>
      <c r="B6" s="44" t="s">
        <v>52</v>
      </c>
      <c r="C6" s="117" t="s">
        <v>152</v>
      </c>
      <c r="D6" s="23">
        <v>9</v>
      </c>
      <c r="E6" s="136">
        <v>11.4</v>
      </c>
      <c r="F6" s="136">
        <v>21.5</v>
      </c>
      <c r="G6" s="136">
        <v>35.9</v>
      </c>
      <c r="H6" s="136">
        <v>53.8</v>
      </c>
      <c r="I6" s="136">
        <v>79</v>
      </c>
      <c r="J6" s="27" t="s">
        <v>153</v>
      </c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</row>
    <row r="7" spans="1:171" s="5" customFormat="1">
      <c r="A7" s="114" t="s">
        <v>110</v>
      </c>
      <c r="B7" s="117" t="s">
        <v>111</v>
      </c>
      <c r="C7" s="117" t="s">
        <v>119</v>
      </c>
      <c r="D7" s="23">
        <v>7</v>
      </c>
      <c r="E7" s="136">
        <v>11</v>
      </c>
      <c r="F7" s="136">
        <v>19.899999999999999</v>
      </c>
      <c r="G7" s="136">
        <v>25.2</v>
      </c>
      <c r="H7" s="136">
        <v>36.9</v>
      </c>
      <c r="I7" s="136">
        <v>65.5</v>
      </c>
      <c r="J7" s="27" t="s">
        <v>144</v>
      </c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</row>
    <row r="8" spans="1:171" s="5" customFormat="1">
      <c r="A8" s="114" t="s">
        <v>110</v>
      </c>
      <c r="B8" s="117" t="s">
        <v>111</v>
      </c>
      <c r="C8" s="117" t="s">
        <v>119</v>
      </c>
      <c r="D8" s="23">
        <v>8</v>
      </c>
      <c r="E8" s="136">
        <v>9.8000000000000007</v>
      </c>
      <c r="F8" s="136">
        <v>18.399999999999999</v>
      </c>
      <c r="G8" s="136">
        <v>26.4</v>
      </c>
      <c r="H8" s="136">
        <v>35.1</v>
      </c>
      <c r="I8" s="136">
        <v>68.5</v>
      </c>
      <c r="J8" s="27" t="s">
        <v>144</v>
      </c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</row>
    <row r="9" spans="1:171" s="5" customFormat="1">
      <c r="A9" s="114" t="s">
        <v>110</v>
      </c>
      <c r="B9" s="117" t="s">
        <v>111</v>
      </c>
      <c r="C9" s="117" t="s">
        <v>119</v>
      </c>
      <c r="D9" s="23">
        <v>9</v>
      </c>
      <c r="E9" s="136">
        <v>10.6</v>
      </c>
      <c r="F9" s="136">
        <v>16.899999999999999</v>
      </c>
      <c r="G9" s="136">
        <v>24.9</v>
      </c>
      <c r="H9" s="136">
        <v>38</v>
      </c>
      <c r="I9" s="136">
        <v>61.4</v>
      </c>
      <c r="J9" s="27" t="s">
        <v>144</v>
      </c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</row>
    <row r="10" spans="1:171" s="5" customFormat="1">
      <c r="A10" s="22" t="s">
        <v>14</v>
      </c>
      <c r="B10" s="44" t="s">
        <v>94</v>
      </c>
      <c r="C10" s="44"/>
      <c r="D10" s="23">
        <v>7</v>
      </c>
      <c r="E10" s="136"/>
      <c r="F10" s="136"/>
      <c r="G10" s="136"/>
      <c r="H10" s="136"/>
      <c r="I10" s="136"/>
      <c r="J10" s="27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</row>
    <row r="11" spans="1:171" s="5" customFormat="1">
      <c r="A11" s="22" t="s">
        <v>14</v>
      </c>
      <c r="B11" s="44" t="s">
        <v>94</v>
      </c>
      <c r="C11" s="44"/>
      <c r="D11" s="23">
        <v>8</v>
      </c>
      <c r="E11" s="136"/>
      <c r="F11" s="136"/>
      <c r="G11" s="136"/>
      <c r="H11" s="136"/>
      <c r="I11" s="136"/>
      <c r="J11" s="27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</row>
    <row r="12" spans="1:171" s="5" customFormat="1">
      <c r="A12" s="22" t="s">
        <v>14</v>
      </c>
      <c r="B12" s="44" t="s">
        <v>94</v>
      </c>
      <c r="C12" s="44"/>
      <c r="D12" s="23">
        <v>9</v>
      </c>
      <c r="E12" s="136"/>
      <c r="F12" s="136"/>
      <c r="G12" s="136"/>
      <c r="H12" s="136"/>
      <c r="I12" s="136"/>
      <c r="J12" s="109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</row>
    <row r="13" spans="1:171" s="5" customFormat="1">
      <c r="A13" s="22" t="s">
        <v>15</v>
      </c>
      <c r="B13" s="44" t="s">
        <v>53</v>
      </c>
      <c r="C13" s="114" t="s">
        <v>140</v>
      </c>
      <c r="D13" s="23">
        <v>7</v>
      </c>
      <c r="E13" s="136">
        <v>6.8</v>
      </c>
      <c r="F13" s="136">
        <v>17</v>
      </c>
      <c r="G13" s="136">
        <v>27.2</v>
      </c>
      <c r="H13" s="136">
        <v>44.9</v>
      </c>
      <c r="I13" s="136">
        <v>71</v>
      </c>
      <c r="J13" s="27" t="s">
        <v>150</v>
      </c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</row>
    <row r="14" spans="1:171" s="5" customFormat="1">
      <c r="A14" s="22" t="s">
        <v>15</v>
      </c>
      <c r="B14" s="44" t="s">
        <v>53</v>
      </c>
      <c r="C14" s="114" t="s">
        <v>140</v>
      </c>
      <c r="D14" s="23">
        <v>8</v>
      </c>
      <c r="E14" s="136">
        <v>10.1</v>
      </c>
      <c r="F14" s="136">
        <v>18.600000000000001</v>
      </c>
      <c r="G14" s="136">
        <v>28.2</v>
      </c>
      <c r="H14" s="136">
        <v>43.3</v>
      </c>
      <c r="I14" s="136">
        <v>68.400000000000006</v>
      </c>
      <c r="J14" s="27" t="s">
        <v>150</v>
      </c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</row>
    <row r="15" spans="1:171" s="5" customFormat="1">
      <c r="A15" s="22" t="s">
        <v>15</v>
      </c>
      <c r="B15" s="44" t="s">
        <v>53</v>
      </c>
      <c r="C15" s="114" t="s">
        <v>140</v>
      </c>
      <c r="D15" s="23">
        <v>9</v>
      </c>
      <c r="E15" s="136">
        <v>7.3</v>
      </c>
      <c r="F15" s="136">
        <v>13.9</v>
      </c>
      <c r="G15" s="136">
        <v>21.4</v>
      </c>
      <c r="H15" s="136">
        <v>34.700000000000003</v>
      </c>
      <c r="I15" s="136">
        <v>58.3</v>
      </c>
      <c r="J15" s="27" t="s">
        <v>150</v>
      </c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</row>
    <row r="16" spans="1:171" s="5" customFormat="1">
      <c r="A16" s="22" t="s">
        <v>16</v>
      </c>
      <c r="B16" s="44" t="s">
        <v>54</v>
      </c>
      <c r="C16" s="44" t="s">
        <v>154</v>
      </c>
      <c r="D16" s="23">
        <v>7</v>
      </c>
      <c r="E16" s="163">
        <v>12.2</v>
      </c>
      <c r="F16" s="163">
        <v>17.8</v>
      </c>
      <c r="G16" s="163">
        <v>27.3</v>
      </c>
      <c r="H16" s="163">
        <v>40.5</v>
      </c>
      <c r="I16" s="163">
        <v>64.5</v>
      </c>
      <c r="J16" s="27" t="s">
        <v>144</v>
      </c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</row>
    <row r="17" spans="1:171" s="5" customFormat="1">
      <c r="A17" s="22" t="s">
        <v>16</v>
      </c>
      <c r="B17" s="44" t="s">
        <v>54</v>
      </c>
      <c r="C17" s="44" t="s">
        <v>154</v>
      </c>
      <c r="D17" s="23">
        <v>8</v>
      </c>
      <c r="E17" s="163">
        <v>13.1</v>
      </c>
      <c r="F17" s="163">
        <v>18.3</v>
      </c>
      <c r="G17" s="163">
        <v>28.5</v>
      </c>
      <c r="H17" s="163">
        <v>40.4</v>
      </c>
      <c r="I17" s="163">
        <v>66.900000000000006</v>
      </c>
      <c r="J17" s="27" t="s">
        <v>144</v>
      </c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</row>
    <row r="18" spans="1:171" s="5" customFormat="1">
      <c r="A18" s="22" t="s">
        <v>16</v>
      </c>
      <c r="B18" s="44" t="s">
        <v>54</v>
      </c>
      <c r="C18" s="44" t="s">
        <v>154</v>
      </c>
      <c r="D18" s="23">
        <v>9</v>
      </c>
      <c r="E18" s="163">
        <v>12.1</v>
      </c>
      <c r="F18" s="163">
        <v>16.8</v>
      </c>
      <c r="G18" s="163">
        <v>24.1</v>
      </c>
      <c r="H18" s="163">
        <v>38.200000000000003</v>
      </c>
      <c r="I18" s="163">
        <v>63.8</v>
      </c>
      <c r="J18" s="27" t="s">
        <v>144</v>
      </c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</row>
    <row r="19" spans="1:171" s="5" customFormat="1">
      <c r="A19" s="22" t="s">
        <v>17</v>
      </c>
      <c r="B19" s="44" t="s">
        <v>95</v>
      </c>
      <c r="C19" s="117" t="s">
        <v>93</v>
      </c>
      <c r="D19" s="23">
        <v>7</v>
      </c>
      <c r="E19" s="139">
        <v>8.36</v>
      </c>
      <c r="F19" s="139">
        <v>14.7</v>
      </c>
      <c r="G19" s="139">
        <v>24.77</v>
      </c>
      <c r="H19" s="139">
        <v>40.520000000000003</v>
      </c>
      <c r="I19" s="139">
        <v>69.83</v>
      </c>
      <c r="J19" s="27" t="s">
        <v>144</v>
      </c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</row>
    <row r="20" spans="1:171" s="5" customFormat="1">
      <c r="A20" s="22" t="s">
        <v>17</v>
      </c>
      <c r="B20" s="44" t="s">
        <v>95</v>
      </c>
      <c r="C20" s="117" t="s">
        <v>93</v>
      </c>
      <c r="D20" s="23">
        <v>8</v>
      </c>
      <c r="E20" s="139">
        <v>10.56</v>
      </c>
      <c r="F20" s="139">
        <v>16.739999999999998</v>
      </c>
      <c r="G20" s="139">
        <v>25.92</v>
      </c>
      <c r="H20" s="139">
        <v>40.46</v>
      </c>
      <c r="I20" s="139">
        <v>71.86</v>
      </c>
      <c r="J20" s="27" t="s">
        <v>144</v>
      </c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</row>
    <row r="21" spans="1:171" s="5" customFormat="1">
      <c r="A21" s="22" t="s">
        <v>17</v>
      </c>
      <c r="B21" s="44" t="s">
        <v>95</v>
      </c>
      <c r="C21" s="117" t="s">
        <v>93</v>
      </c>
      <c r="D21" s="23">
        <v>9</v>
      </c>
      <c r="E21" s="139">
        <v>9.0500000000000007</v>
      </c>
      <c r="F21" s="139">
        <v>15.49</v>
      </c>
      <c r="G21" s="139">
        <v>23.1</v>
      </c>
      <c r="H21" s="139">
        <v>38.69</v>
      </c>
      <c r="I21" s="139">
        <v>67.430000000000007</v>
      </c>
      <c r="J21" s="27" t="s">
        <v>144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</row>
    <row r="22" spans="1:171" s="5" customFormat="1">
      <c r="A22" s="22" t="s">
        <v>18</v>
      </c>
      <c r="B22" s="44" t="s">
        <v>55</v>
      </c>
      <c r="C22" s="44"/>
      <c r="D22" s="23">
        <v>7</v>
      </c>
      <c r="E22" s="111"/>
      <c r="F22" s="111"/>
      <c r="G22" s="111"/>
      <c r="H22" s="111"/>
      <c r="I22" s="111"/>
      <c r="J22" s="109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</row>
    <row r="23" spans="1:171" s="5" customFormat="1">
      <c r="A23" s="22" t="s">
        <v>18</v>
      </c>
      <c r="B23" s="44" t="s">
        <v>55</v>
      </c>
      <c r="C23" s="44"/>
      <c r="D23" s="23">
        <v>8</v>
      </c>
      <c r="E23" s="136"/>
      <c r="F23" s="136"/>
      <c r="G23" s="136"/>
      <c r="H23" s="136"/>
      <c r="I23" s="136"/>
      <c r="J23" s="27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</row>
    <row r="24" spans="1:171" s="5" customFormat="1">
      <c r="A24" s="22" t="s">
        <v>18</v>
      </c>
      <c r="B24" s="44" t="s">
        <v>55</v>
      </c>
      <c r="C24" s="44"/>
      <c r="D24" s="23">
        <v>9</v>
      </c>
      <c r="E24" s="136"/>
      <c r="F24" s="136"/>
      <c r="G24" s="136"/>
      <c r="H24" s="136"/>
      <c r="I24" s="136"/>
      <c r="J24" s="27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</row>
    <row r="25" spans="1:171" s="5" customFormat="1">
      <c r="A25" s="114" t="s">
        <v>109</v>
      </c>
      <c r="B25" s="117" t="s">
        <v>56</v>
      </c>
      <c r="C25" s="117"/>
      <c r="D25" s="23">
        <v>7</v>
      </c>
      <c r="E25" s="136"/>
      <c r="F25" s="136"/>
      <c r="G25" s="136"/>
      <c r="H25" s="136"/>
      <c r="I25" s="136"/>
      <c r="J25" s="27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</row>
    <row r="26" spans="1:171" s="5" customFormat="1">
      <c r="A26" s="114" t="s">
        <v>109</v>
      </c>
      <c r="B26" s="117" t="s">
        <v>56</v>
      </c>
      <c r="C26" s="117"/>
      <c r="D26" s="23">
        <v>8</v>
      </c>
      <c r="E26" s="136"/>
      <c r="F26" s="136"/>
      <c r="G26" s="136"/>
      <c r="H26" s="136"/>
      <c r="I26" s="136"/>
      <c r="J26" s="27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</row>
    <row r="27" spans="1:171" s="5" customFormat="1">
      <c r="A27" s="114" t="s">
        <v>109</v>
      </c>
      <c r="B27" s="117" t="s">
        <v>56</v>
      </c>
      <c r="C27" s="117"/>
      <c r="D27" s="23">
        <v>9</v>
      </c>
      <c r="E27" s="136"/>
      <c r="F27" s="136"/>
      <c r="G27" s="136"/>
      <c r="H27" s="136"/>
      <c r="I27" s="136"/>
      <c r="J27" s="27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</row>
    <row r="28" spans="1:171" s="5" customFormat="1">
      <c r="A28" s="114" t="s">
        <v>123</v>
      </c>
      <c r="B28" s="117" t="s">
        <v>132</v>
      </c>
      <c r="C28" s="117"/>
      <c r="D28" s="23">
        <v>7</v>
      </c>
      <c r="E28" s="136"/>
      <c r="F28" s="136"/>
      <c r="G28" s="136"/>
      <c r="H28" s="136"/>
      <c r="I28" s="136"/>
      <c r="J28" s="27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</row>
    <row r="29" spans="1:171" s="5" customFormat="1">
      <c r="A29" s="114" t="s">
        <v>123</v>
      </c>
      <c r="B29" s="117" t="s">
        <v>132</v>
      </c>
      <c r="C29" s="117"/>
      <c r="D29" s="23">
        <v>8</v>
      </c>
      <c r="E29" s="136"/>
      <c r="F29" s="136"/>
      <c r="G29" s="136"/>
      <c r="H29" s="136"/>
      <c r="I29" s="136"/>
      <c r="J29" s="27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</row>
    <row r="30" spans="1:171" s="5" customFormat="1">
      <c r="A30" s="114" t="s">
        <v>123</v>
      </c>
      <c r="B30" s="117" t="s">
        <v>132</v>
      </c>
      <c r="C30" s="117"/>
      <c r="D30" s="23">
        <v>9</v>
      </c>
      <c r="E30" s="136"/>
      <c r="F30" s="136"/>
      <c r="G30" s="136"/>
      <c r="H30" s="136"/>
      <c r="I30" s="136"/>
      <c r="J30" s="27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</row>
    <row r="31" spans="1:171" s="5" customFormat="1">
      <c r="B31" s="45"/>
      <c r="C31" s="45"/>
      <c r="E31" s="31"/>
      <c r="F31" s="31"/>
      <c r="G31" s="31"/>
      <c r="H31" s="31"/>
      <c r="I31" s="31"/>
      <c r="J31" s="27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</row>
    <row r="32" spans="1:171">
      <c r="J32" s="27"/>
    </row>
    <row r="33" spans="10:10">
      <c r="J33" s="27"/>
    </row>
    <row r="34" spans="10:10">
      <c r="J34" s="27"/>
    </row>
    <row r="35" spans="10:10">
      <c r="J35" s="27"/>
    </row>
    <row r="36" spans="10:10">
      <c r="J36" s="27"/>
    </row>
    <row r="37" spans="10:10">
      <c r="J37" s="27"/>
    </row>
    <row r="38" spans="10:10">
      <c r="J38" s="27"/>
    </row>
    <row r="39" spans="10:10">
      <c r="J39" s="27"/>
    </row>
    <row r="40" spans="10:10">
      <c r="J40" s="27"/>
    </row>
    <row r="41" spans="10:10">
      <c r="J41" s="27"/>
    </row>
    <row r="42" spans="10:10">
      <c r="J42" s="27"/>
    </row>
    <row r="43" spans="10:10">
      <c r="J43" s="27"/>
    </row>
    <row r="44" spans="10:10">
      <c r="J44" s="27"/>
    </row>
    <row r="45" spans="10:10">
      <c r="J45" s="27"/>
    </row>
    <row r="46" spans="10:10">
      <c r="J46" s="27"/>
    </row>
    <row r="47" spans="10:10">
      <c r="J47" s="27"/>
    </row>
    <row r="48" spans="10:10">
      <c r="J48" s="27"/>
    </row>
    <row r="49" spans="10:10">
      <c r="J49" s="27"/>
    </row>
    <row r="50" spans="10:10">
      <c r="J50" s="27"/>
    </row>
    <row r="51" spans="10:10">
      <c r="J51" s="27"/>
    </row>
    <row r="52" spans="10:10">
      <c r="J52" s="27"/>
    </row>
    <row r="53" spans="10:10">
      <c r="J53" s="27"/>
    </row>
    <row r="54" spans="10:10">
      <c r="J54" s="27"/>
    </row>
    <row r="55" spans="10:10">
      <c r="J55" s="27"/>
    </row>
    <row r="56" spans="10:10">
      <c r="J56" s="27"/>
    </row>
    <row r="57" spans="10:10">
      <c r="J57" s="27"/>
    </row>
    <row r="58" spans="10:10">
      <c r="J58" s="27"/>
    </row>
    <row r="59" spans="10:10">
      <c r="J59" s="27"/>
    </row>
    <row r="60" spans="10:10">
      <c r="J60" s="27"/>
    </row>
    <row r="61" spans="10:10">
      <c r="J61" s="27"/>
    </row>
    <row r="62" spans="10:10">
      <c r="J62" s="27"/>
    </row>
    <row r="63" spans="10:10">
      <c r="J63" s="27"/>
    </row>
    <row r="64" spans="10:10">
      <c r="J64" s="27"/>
    </row>
    <row r="65" spans="10:10">
      <c r="J65" s="27"/>
    </row>
    <row r="66" spans="10:10">
      <c r="J66" s="27"/>
    </row>
    <row r="67" spans="10:10">
      <c r="J67" s="27"/>
    </row>
    <row r="68" spans="10:10">
      <c r="J68" s="27"/>
    </row>
    <row r="69" spans="10:10">
      <c r="J69" s="27"/>
    </row>
    <row r="70" spans="10:10">
      <c r="J70" s="27"/>
    </row>
    <row r="71" spans="10:10">
      <c r="J71" s="27"/>
    </row>
    <row r="72" spans="10:10">
      <c r="J72" s="27"/>
    </row>
    <row r="73" spans="10:10">
      <c r="J73" s="27"/>
    </row>
    <row r="74" spans="10:10">
      <c r="J74" s="27"/>
    </row>
    <row r="75" spans="10:10">
      <c r="J75" s="27"/>
    </row>
    <row r="76" spans="10:10">
      <c r="J76" s="27"/>
    </row>
    <row r="77" spans="10:10">
      <c r="J77" s="27"/>
    </row>
    <row r="78" spans="10:10">
      <c r="J78" s="27"/>
    </row>
    <row r="79" spans="10:10">
      <c r="J79" s="27"/>
    </row>
    <row r="80" spans="10:10">
      <c r="J80" s="27"/>
    </row>
    <row r="81" spans="10:10">
      <c r="J81" s="27"/>
    </row>
    <row r="82" spans="10:10">
      <c r="J82" s="27"/>
    </row>
    <row r="83" spans="10:10">
      <c r="J83" s="27"/>
    </row>
    <row r="84" spans="10:10">
      <c r="J84" s="27"/>
    </row>
    <row r="85" spans="10:10">
      <c r="J85" s="27"/>
    </row>
    <row r="86" spans="10:10">
      <c r="J86" s="27"/>
    </row>
    <row r="87" spans="10:10">
      <c r="J87" s="27"/>
    </row>
    <row r="88" spans="10:10">
      <c r="J88" s="27"/>
    </row>
    <row r="89" spans="10:10">
      <c r="J89" s="27"/>
    </row>
    <row r="90" spans="10:10">
      <c r="J90" s="27"/>
    </row>
    <row r="91" spans="10:10">
      <c r="J91" s="27"/>
    </row>
    <row r="92" spans="10:10">
      <c r="J92" s="27"/>
    </row>
    <row r="93" spans="10:10">
      <c r="J93" s="27"/>
    </row>
    <row r="94" spans="10:10">
      <c r="J94" s="27"/>
    </row>
    <row r="95" spans="10:10">
      <c r="J95" s="27"/>
    </row>
    <row r="96" spans="10:10">
      <c r="J96" s="27"/>
    </row>
    <row r="97" spans="10:10">
      <c r="J97" s="27"/>
    </row>
    <row r="98" spans="10:10">
      <c r="J98" s="27"/>
    </row>
    <row r="99" spans="10:10">
      <c r="J99" s="27"/>
    </row>
    <row r="100" spans="10:10">
      <c r="J100" s="27"/>
    </row>
    <row r="101" spans="10:10">
      <c r="J101" s="27"/>
    </row>
    <row r="102" spans="10:10">
      <c r="J102" s="27"/>
    </row>
    <row r="103" spans="10:10">
      <c r="J103" s="27"/>
    </row>
    <row r="104" spans="10:10">
      <c r="J104" s="27"/>
    </row>
    <row r="105" spans="10:10">
      <c r="J105" s="27"/>
    </row>
    <row r="106" spans="10:10">
      <c r="J106" s="27"/>
    </row>
    <row r="107" spans="10:10">
      <c r="J107" s="27"/>
    </row>
    <row r="108" spans="10:10">
      <c r="J108" s="27"/>
    </row>
    <row r="109" spans="10:10">
      <c r="J109" s="27"/>
    </row>
    <row r="110" spans="10:10">
      <c r="J110" s="27"/>
    </row>
    <row r="111" spans="10:10">
      <c r="J111" s="27"/>
    </row>
    <row r="112" spans="10:10">
      <c r="J112" s="27"/>
    </row>
    <row r="113" spans="10:10">
      <c r="J113" s="27"/>
    </row>
    <row r="114" spans="10:10">
      <c r="J114" s="27"/>
    </row>
    <row r="115" spans="10:10">
      <c r="J115" s="27"/>
    </row>
    <row r="116" spans="10:10">
      <c r="J116" s="27"/>
    </row>
    <row r="117" spans="10:10">
      <c r="J117" s="27"/>
    </row>
    <row r="118" spans="10:10">
      <c r="J118" s="27"/>
    </row>
    <row r="119" spans="10:10">
      <c r="J119" s="27"/>
    </row>
    <row r="120" spans="10:10">
      <c r="J120" s="27"/>
    </row>
    <row r="121" spans="10:10">
      <c r="J121" s="27"/>
    </row>
    <row r="122" spans="10:10">
      <c r="J122" s="27"/>
    </row>
    <row r="123" spans="10:10">
      <c r="J123" s="27"/>
    </row>
    <row r="124" spans="10:10">
      <c r="J124" s="27"/>
    </row>
    <row r="125" spans="10:10">
      <c r="J125" s="27"/>
    </row>
    <row r="126" spans="10:10">
      <c r="J126" s="27"/>
    </row>
    <row r="127" spans="10:10">
      <c r="J127" s="27"/>
    </row>
    <row r="128" spans="10:10">
      <c r="J128" s="27"/>
    </row>
    <row r="129" spans="10:10">
      <c r="J129" s="27"/>
    </row>
    <row r="130" spans="10:10">
      <c r="J130" s="27"/>
    </row>
    <row r="131" spans="10:10">
      <c r="J131" s="27"/>
    </row>
    <row r="132" spans="10:10">
      <c r="J132" s="27"/>
    </row>
    <row r="133" spans="10:10">
      <c r="J133" s="27"/>
    </row>
    <row r="134" spans="10:10">
      <c r="J134" s="27"/>
    </row>
    <row r="135" spans="10:10">
      <c r="J135" s="27"/>
    </row>
    <row r="136" spans="10:10">
      <c r="J136" s="27"/>
    </row>
    <row r="137" spans="10:10">
      <c r="J137" s="27"/>
    </row>
    <row r="138" spans="10:10">
      <c r="J138" s="27"/>
    </row>
    <row r="139" spans="10:10">
      <c r="J139" s="27"/>
    </row>
    <row r="140" spans="10:10">
      <c r="J140" s="27"/>
    </row>
    <row r="141" spans="10:10">
      <c r="J141" s="27"/>
    </row>
    <row r="142" spans="10:10">
      <c r="J142" s="27"/>
    </row>
    <row r="143" spans="10:10">
      <c r="J143" s="27"/>
    </row>
    <row r="144" spans="10:10">
      <c r="J144" s="27"/>
    </row>
    <row r="145" spans="10:10">
      <c r="J145" s="27"/>
    </row>
    <row r="146" spans="10:10">
      <c r="J146" s="27"/>
    </row>
    <row r="147" spans="10:10">
      <c r="J147" s="27"/>
    </row>
    <row r="148" spans="10:10">
      <c r="J148" s="27"/>
    </row>
    <row r="149" spans="10:10">
      <c r="J149" s="27"/>
    </row>
    <row r="150" spans="10:10">
      <c r="J150" s="27"/>
    </row>
    <row r="151" spans="10:10">
      <c r="J151" s="27"/>
    </row>
    <row r="152" spans="10:10">
      <c r="J152" s="27"/>
    </row>
    <row r="153" spans="10:10">
      <c r="J153" s="27"/>
    </row>
    <row r="154" spans="10:10">
      <c r="J154" s="27"/>
    </row>
    <row r="155" spans="10:10">
      <c r="J155" s="27"/>
    </row>
    <row r="156" spans="10:10">
      <c r="J156" s="27"/>
    </row>
    <row r="157" spans="10:10">
      <c r="J157" s="27"/>
    </row>
    <row r="158" spans="10:10">
      <c r="J158" s="27"/>
    </row>
    <row r="159" spans="10:10">
      <c r="J159" s="27"/>
    </row>
    <row r="160" spans="10:10">
      <c r="J160" s="27"/>
    </row>
    <row r="161" spans="10:10">
      <c r="J161" s="27"/>
    </row>
    <row r="162" spans="10:10">
      <c r="J162" s="27"/>
    </row>
    <row r="163" spans="10:10">
      <c r="J163" s="27"/>
    </row>
    <row r="164" spans="10:10">
      <c r="J164" s="27"/>
    </row>
    <row r="165" spans="10:10">
      <c r="J165" s="27"/>
    </row>
    <row r="166" spans="10:10">
      <c r="J166" s="27"/>
    </row>
    <row r="167" spans="10:10">
      <c r="J167" s="27"/>
    </row>
    <row r="168" spans="10:10">
      <c r="J168" s="27"/>
    </row>
    <row r="169" spans="10:10">
      <c r="J169" s="27"/>
    </row>
    <row r="170" spans="10:10">
      <c r="J170" s="27"/>
    </row>
    <row r="171" spans="10:10">
      <c r="J171" s="27"/>
    </row>
    <row r="172" spans="10:10">
      <c r="J172" s="27"/>
    </row>
    <row r="173" spans="10:10">
      <c r="J173" s="27"/>
    </row>
    <row r="174" spans="10:10">
      <c r="J174" s="27"/>
    </row>
    <row r="175" spans="10:10">
      <c r="J175" s="27"/>
    </row>
    <row r="176" spans="10:10">
      <c r="J176" s="27"/>
    </row>
    <row r="177" spans="10:10">
      <c r="J177" s="27"/>
    </row>
    <row r="178" spans="10:10">
      <c r="J178" s="27"/>
    </row>
    <row r="179" spans="10:10">
      <c r="J179" s="27"/>
    </row>
    <row r="180" spans="10:10">
      <c r="J180" s="27"/>
    </row>
    <row r="181" spans="10:10">
      <c r="J181" s="27"/>
    </row>
    <row r="182" spans="10:10">
      <c r="J182" s="27"/>
    </row>
    <row r="183" spans="10:10">
      <c r="J183" s="27"/>
    </row>
    <row r="184" spans="10:10">
      <c r="J184" s="27"/>
    </row>
    <row r="185" spans="10:10">
      <c r="J185" s="27"/>
    </row>
    <row r="186" spans="10:10">
      <c r="J186" s="27"/>
    </row>
    <row r="187" spans="10:10">
      <c r="J187" s="27"/>
    </row>
    <row r="188" spans="10:10">
      <c r="J188" s="27"/>
    </row>
    <row r="189" spans="10:10">
      <c r="J189" s="27"/>
    </row>
    <row r="190" spans="10:10">
      <c r="J190" s="27"/>
    </row>
    <row r="191" spans="10:10">
      <c r="J191" s="27"/>
    </row>
    <row r="192" spans="10:10">
      <c r="J192" s="27"/>
    </row>
    <row r="193" spans="10:10">
      <c r="J193" s="27"/>
    </row>
    <row r="194" spans="10:10">
      <c r="J194" s="27"/>
    </row>
    <row r="195" spans="10:10">
      <c r="J195" s="27"/>
    </row>
    <row r="196" spans="10:10">
      <c r="J196" s="27"/>
    </row>
    <row r="197" spans="10:10">
      <c r="J197" s="27"/>
    </row>
    <row r="198" spans="10:10">
      <c r="J198" s="27"/>
    </row>
    <row r="199" spans="10:10">
      <c r="J199" s="27"/>
    </row>
    <row r="200" spans="10:10">
      <c r="J200" s="27"/>
    </row>
    <row r="201" spans="10:10">
      <c r="J201" s="27"/>
    </row>
    <row r="202" spans="10:10">
      <c r="J202" s="27"/>
    </row>
    <row r="203" spans="10:10">
      <c r="J203" s="27"/>
    </row>
    <row r="204" spans="10:10">
      <c r="J204" s="27"/>
    </row>
    <row r="205" spans="10:10">
      <c r="J205" s="27"/>
    </row>
    <row r="206" spans="10:10">
      <c r="J206" s="27"/>
    </row>
    <row r="207" spans="10:10">
      <c r="J207" s="27"/>
    </row>
    <row r="208" spans="10:10">
      <c r="J208" s="27"/>
    </row>
    <row r="209" spans="10:10">
      <c r="J209" s="27"/>
    </row>
    <row r="210" spans="10:10">
      <c r="J210" s="27"/>
    </row>
    <row r="211" spans="10:10">
      <c r="J211" s="27"/>
    </row>
    <row r="212" spans="10:10">
      <c r="J212" s="27"/>
    </row>
    <row r="213" spans="10:10">
      <c r="J213" s="27"/>
    </row>
    <row r="214" spans="10:10">
      <c r="J214" s="27"/>
    </row>
    <row r="215" spans="10:10">
      <c r="J215" s="27"/>
    </row>
    <row r="216" spans="10:10">
      <c r="J216" s="27"/>
    </row>
    <row r="217" spans="10:10">
      <c r="J217" s="27"/>
    </row>
    <row r="218" spans="10:10">
      <c r="J218" s="27"/>
    </row>
    <row r="219" spans="10:10">
      <c r="J219" s="27"/>
    </row>
    <row r="220" spans="10:10">
      <c r="J220" s="27"/>
    </row>
    <row r="221" spans="10:10">
      <c r="J221" s="27"/>
    </row>
    <row r="222" spans="10:10">
      <c r="J222" s="27"/>
    </row>
    <row r="223" spans="10:10">
      <c r="J223" s="27"/>
    </row>
    <row r="224" spans="10:10">
      <c r="J224" s="27"/>
    </row>
    <row r="225" spans="10:10">
      <c r="J225" s="27"/>
    </row>
    <row r="226" spans="10:10">
      <c r="J226" s="27"/>
    </row>
    <row r="227" spans="10:10">
      <c r="J227" s="27"/>
    </row>
    <row r="228" spans="10:10">
      <c r="J228" s="27"/>
    </row>
    <row r="229" spans="10:10">
      <c r="J229" s="27"/>
    </row>
    <row r="230" spans="10:10">
      <c r="J230" s="27"/>
    </row>
    <row r="231" spans="10:10">
      <c r="J231" s="27"/>
    </row>
    <row r="232" spans="10:10">
      <c r="J232" s="27"/>
    </row>
    <row r="233" spans="10:10">
      <c r="J233" s="27"/>
    </row>
    <row r="234" spans="10:10">
      <c r="J234" s="27"/>
    </row>
    <row r="235" spans="10:10">
      <c r="J235" s="27"/>
    </row>
    <row r="236" spans="10:10">
      <c r="J236" s="27"/>
    </row>
    <row r="237" spans="10:10">
      <c r="J237" s="27"/>
    </row>
    <row r="238" spans="10:10">
      <c r="J238" s="27"/>
    </row>
    <row r="239" spans="10:10">
      <c r="J239" s="27"/>
    </row>
    <row r="240" spans="10:10">
      <c r="J240" s="27"/>
    </row>
    <row r="241" spans="10:10">
      <c r="J241" s="27"/>
    </row>
    <row r="242" spans="10:10">
      <c r="J242" s="27"/>
    </row>
    <row r="243" spans="10:10">
      <c r="J243" s="27"/>
    </row>
    <row r="244" spans="10:10">
      <c r="J244" s="27"/>
    </row>
    <row r="245" spans="10:10">
      <c r="J245" s="27"/>
    </row>
    <row r="246" spans="10:10">
      <c r="J246" s="27"/>
    </row>
    <row r="247" spans="10:10">
      <c r="J247" s="27"/>
    </row>
    <row r="248" spans="10:10">
      <c r="J248" s="27"/>
    </row>
    <row r="249" spans="10:10">
      <c r="J249" s="27"/>
    </row>
    <row r="250" spans="10:10">
      <c r="J250" s="27"/>
    </row>
    <row r="251" spans="10:10">
      <c r="J251" s="27"/>
    </row>
    <row r="252" spans="10:10">
      <c r="J252" s="27"/>
    </row>
    <row r="253" spans="10:10">
      <c r="J253" s="27"/>
    </row>
    <row r="254" spans="10:10">
      <c r="J254" s="27"/>
    </row>
    <row r="255" spans="10:10">
      <c r="J255" s="27"/>
    </row>
    <row r="256" spans="10:10">
      <c r="J256" s="27"/>
    </row>
    <row r="257" spans="10:10">
      <c r="J257" s="27"/>
    </row>
    <row r="258" spans="10:10">
      <c r="J258" s="27"/>
    </row>
    <row r="259" spans="10:10">
      <c r="J259" s="27"/>
    </row>
    <row r="260" spans="10:10">
      <c r="J260" s="27"/>
    </row>
    <row r="261" spans="10:10">
      <c r="J261" s="27"/>
    </row>
    <row r="262" spans="10:10">
      <c r="J262" s="27"/>
    </row>
    <row r="263" spans="10:10">
      <c r="J263" s="27"/>
    </row>
    <row r="264" spans="10:10">
      <c r="J264" s="27"/>
    </row>
    <row r="265" spans="10:10">
      <c r="J265" s="27"/>
    </row>
    <row r="266" spans="10:10">
      <c r="J266" s="27"/>
    </row>
    <row r="267" spans="10:10">
      <c r="J267" s="27"/>
    </row>
    <row r="268" spans="10:10">
      <c r="J268" s="27"/>
    </row>
    <row r="269" spans="10:10">
      <c r="J269" s="27"/>
    </row>
    <row r="270" spans="10:10">
      <c r="J270" s="27"/>
    </row>
    <row r="271" spans="10:10">
      <c r="J271" s="27"/>
    </row>
    <row r="272" spans="10:10">
      <c r="J272" s="27"/>
    </row>
    <row r="273" spans="10:10">
      <c r="J273" s="27"/>
    </row>
    <row r="274" spans="10:10">
      <c r="J274" s="27"/>
    </row>
    <row r="275" spans="10:10">
      <c r="J275" s="27"/>
    </row>
    <row r="276" spans="10:10">
      <c r="J276" s="27"/>
    </row>
    <row r="277" spans="10:10">
      <c r="J277" s="27"/>
    </row>
    <row r="278" spans="10:10">
      <c r="J278" s="27"/>
    </row>
    <row r="279" spans="10:10">
      <c r="J279" s="27"/>
    </row>
    <row r="280" spans="10:10">
      <c r="J280" s="27"/>
    </row>
    <row r="281" spans="10:10">
      <c r="J281" s="27"/>
    </row>
    <row r="282" spans="10:10">
      <c r="J282" s="27"/>
    </row>
    <row r="283" spans="10:10">
      <c r="J283" s="27"/>
    </row>
    <row r="284" spans="10:10">
      <c r="J284" s="27"/>
    </row>
    <row r="285" spans="10:10">
      <c r="J285" s="27"/>
    </row>
    <row r="286" spans="10:10">
      <c r="J286" s="27"/>
    </row>
    <row r="287" spans="10:10">
      <c r="J287" s="27"/>
    </row>
    <row r="288" spans="10:10">
      <c r="J288" s="27"/>
    </row>
    <row r="289" spans="10:10">
      <c r="J289" s="27"/>
    </row>
    <row r="290" spans="10:10">
      <c r="J290" s="27"/>
    </row>
    <row r="291" spans="10:10">
      <c r="J291" s="27"/>
    </row>
    <row r="292" spans="10:10">
      <c r="J292" s="27"/>
    </row>
    <row r="293" spans="10:10">
      <c r="J293" s="27"/>
    </row>
    <row r="294" spans="10:10">
      <c r="J294" s="27"/>
    </row>
    <row r="295" spans="10:10">
      <c r="J295" s="27"/>
    </row>
    <row r="296" spans="10:10">
      <c r="J296" s="27"/>
    </row>
    <row r="297" spans="10:10">
      <c r="J297" s="27"/>
    </row>
    <row r="298" spans="10:10">
      <c r="J298" s="27"/>
    </row>
    <row r="299" spans="10:10">
      <c r="J299" s="27"/>
    </row>
    <row r="300" spans="10:10">
      <c r="J300" s="27"/>
    </row>
    <row r="301" spans="10:10">
      <c r="J301" s="27"/>
    </row>
    <row r="302" spans="10:10">
      <c r="J302" s="27"/>
    </row>
    <row r="303" spans="10:10">
      <c r="J303" s="27"/>
    </row>
    <row r="304" spans="10:10">
      <c r="J304" s="27"/>
    </row>
    <row r="305" spans="10:10">
      <c r="J305" s="27"/>
    </row>
    <row r="306" spans="10:10">
      <c r="J306" s="27"/>
    </row>
    <row r="307" spans="10:10">
      <c r="J307" s="27"/>
    </row>
    <row r="308" spans="10:10">
      <c r="J308" s="27"/>
    </row>
    <row r="309" spans="10:10">
      <c r="J309" s="27"/>
    </row>
    <row r="310" spans="10:10">
      <c r="J310" s="27"/>
    </row>
    <row r="311" spans="10:10">
      <c r="J311" s="27"/>
    </row>
    <row r="312" spans="10:10">
      <c r="J312" s="27"/>
    </row>
    <row r="313" spans="10:10">
      <c r="J313" s="27"/>
    </row>
    <row r="314" spans="10:10">
      <c r="J314" s="27"/>
    </row>
    <row r="315" spans="10:10">
      <c r="J315" s="27"/>
    </row>
    <row r="316" spans="10:10">
      <c r="J316" s="27"/>
    </row>
    <row r="317" spans="10:10">
      <c r="J317" s="27"/>
    </row>
    <row r="318" spans="10:10">
      <c r="J318" s="27"/>
    </row>
    <row r="319" spans="10:10">
      <c r="J319" s="27"/>
    </row>
    <row r="320" spans="10:10">
      <c r="J320" s="27"/>
    </row>
    <row r="321" spans="10:10">
      <c r="J321" s="27"/>
    </row>
    <row r="322" spans="10:10">
      <c r="J322" s="27"/>
    </row>
    <row r="323" spans="10:10">
      <c r="J323" s="27"/>
    </row>
    <row r="324" spans="10:10">
      <c r="J324" s="27"/>
    </row>
    <row r="325" spans="10:10">
      <c r="J325" s="27"/>
    </row>
    <row r="326" spans="10:10">
      <c r="J326" s="27"/>
    </row>
    <row r="327" spans="10:10">
      <c r="J327" s="27"/>
    </row>
    <row r="328" spans="10:10">
      <c r="J328" s="27"/>
    </row>
    <row r="329" spans="10:10">
      <c r="J329" s="27"/>
    </row>
    <row r="330" spans="10:10">
      <c r="J330" s="27"/>
    </row>
    <row r="331" spans="10:10">
      <c r="J331" s="27"/>
    </row>
    <row r="332" spans="10:10">
      <c r="J332" s="27"/>
    </row>
    <row r="333" spans="10:10">
      <c r="J333" s="27"/>
    </row>
    <row r="334" spans="10:10">
      <c r="J334" s="27"/>
    </row>
    <row r="335" spans="10:10">
      <c r="J335" s="27"/>
    </row>
    <row r="336" spans="10:10">
      <c r="J336" s="27"/>
    </row>
    <row r="337" spans="10:10">
      <c r="J337" s="27"/>
    </row>
    <row r="338" spans="10:10">
      <c r="J338" s="27"/>
    </row>
    <row r="339" spans="10:10">
      <c r="J339" s="27"/>
    </row>
    <row r="340" spans="10:10">
      <c r="J340" s="27"/>
    </row>
    <row r="341" spans="10:10">
      <c r="J341" s="27"/>
    </row>
    <row r="342" spans="10:10">
      <c r="J342" s="27"/>
    </row>
    <row r="343" spans="10:10">
      <c r="J343" s="27"/>
    </row>
    <row r="344" spans="10:10">
      <c r="J344" s="27"/>
    </row>
    <row r="345" spans="10:10">
      <c r="J345" s="27"/>
    </row>
    <row r="346" spans="10:10">
      <c r="J346" s="27"/>
    </row>
    <row r="347" spans="10:10">
      <c r="J347" s="27"/>
    </row>
    <row r="348" spans="10:10">
      <c r="J348" s="27"/>
    </row>
    <row r="349" spans="10:10">
      <c r="J349" s="27"/>
    </row>
    <row r="350" spans="10:10">
      <c r="J350" s="27"/>
    </row>
    <row r="351" spans="10:10">
      <c r="J351" s="27"/>
    </row>
    <row r="352" spans="10:10">
      <c r="J352" s="27"/>
    </row>
    <row r="353" spans="10:10">
      <c r="J353" s="27"/>
    </row>
    <row r="354" spans="10:10">
      <c r="J354" s="27"/>
    </row>
    <row r="355" spans="10:10">
      <c r="J355" s="27"/>
    </row>
    <row r="356" spans="10:10">
      <c r="J356" s="27"/>
    </row>
    <row r="357" spans="10:10">
      <c r="J357" s="27"/>
    </row>
    <row r="358" spans="10:10">
      <c r="J358" s="27"/>
    </row>
    <row r="359" spans="10:10">
      <c r="J359" s="27"/>
    </row>
    <row r="360" spans="10:10">
      <c r="J360" s="27"/>
    </row>
    <row r="361" spans="10:10">
      <c r="J361" s="27"/>
    </row>
    <row r="362" spans="10:10">
      <c r="J362" s="27"/>
    </row>
    <row r="363" spans="10:10">
      <c r="J363" s="27"/>
    </row>
    <row r="364" spans="10:10">
      <c r="J364" s="27"/>
    </row>
    <row r="365" spans="10:10">
      <c r="J365" s="27"/>
    </row>
    <row r="366" spans="10:10">
      <c r="J366" s="27"/>
    </row>
    <row r="367" spans="10:10">
      <c r="J367" s="27"/>
    </row>
  </sheetData>
  <mergeCells count="5">
    <mergeCell ref="W2:Y2"/>
    <mergeCell ref="K2:M2"/>
    <mergeCell ref="N2:P2"/>
    <mergeCell ref="Q2:S2"/>
    <mergeCell ref="T2:V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Sample Specs</vt:lpstr>
      <vt:lpstr>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Mark Woodworth</cp:lastModifiedBy>
  <cp:lastPrinted>2020-02-18T21:05:43Z</cp:lastPrinted>
  <dcterms:created xsi:type="dcterms:W3CDTF">2003-01-15T21:42:02Z</dcterms:created>
  <dcterms:modified xsi:type="dcterms:W3CDTF">2020-12-14T17:32:47Z</dcterms:modified>
</cp:coreProperties>
</file>