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lqa\"/>
    </mc:Choice>
  </mc:AlternateContent>
  <xr:revisionPtr revIDLastSave="0" documentId="13_ncr:1_{48BE16EA-5A67-4F8C-AA68-281F05490833}" xr6:coauthVersionLast="41" xr6:coauthVersionMax="41" xr10:uidLastSave="{00000000-0000-0000-0000-000000000000}"/>
  <bookViews>
    <workbookView xWindow="-108" yWindow="-108" windowWidth="23256" windowHeight="12576" tabRatio="957" xr2:uid="{00000000-000D-0000-FFFF-FFFF00000000}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</sheets>
  <definedNames>
    <definedName name="_2222mg" localSheetId="8">'PSD for Samples 7, 8, 9'!$A$1:$K$270</definedName>
    <definedName name="_65mg" localSheetId="2">Results!$A$1:$AO$413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8" l="1"/>
  <c r="H36" i="8" s="1"/>
  <c r="H34" i="8"/>
  <c r="H33" i="8"/>
  <c r="G35" i="8"/>
  <c r="G34" i="8"/>
  <c r="G33" i="8"/>
  <c r="F35" i="8"/>
  <c r="F34" i="8"/>
  <c r="F33" i="8"/>
  <c r="E35" i="8"/>
  <c r="E36" i="8" s="1"/>
  <c r="E34" i="8"/>
  <c r="E33" i="8"/>
  <c r="D35" i="8"/>
  <c r="D36" i="8" s="1"/>
  <c r="D34" i="8"/>
  <c r="D33" i="8"/>
  <c r="I184" i="1" l="1"/>
  <c r="I185" i="1"/>
  <c r="I186" i="1"/>
  <c r="I187" i="1"/>
  <c r="I188" i="1"/>
  <c r="I189" i="1"/>
  <c r="I190" i="1"/>
  <c r="I191" i="1"/>
  <c r="I192" i="1"/>
  <c r="F184" i="1"/>
  <c r="F185" i="1"/>
  <c r="F186" i="1"/>
  <c r="F187" i="1"/>
  <c r="F188" i="1"/>
  <c r="F189" i="1"/>
  <c r="F190" i="1"/>
  <c r="F191" i="1"/>
  <c r="J191" i="1" s="1"/>
  <c r="F192" i="1"/>
  <c r="J188" i="1" l="1"/>
  <c r="J184" i="1"/>
  <c r="J186" i="1"/>
  <c r="J187" i="1"/>
  <c r="J189" i="1"/>
  <c r="J192" i="1"/>
  <c r="J185" i="1"/>
  <c r="J190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5" i="1"/>
  <c r="R25" i="1"/>
  <c r="Q26" i="1"/>
  <c r="R26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I5" i="1" l="1"/>
  <c r="S5" i="1" s="1"/>
  <c r="I6" i="1"/>
  <c r="S6" i="1" s="1"/>
  <c r="I7" i="1"/>
  <c r="S7" i="1" s="1"/>
  <c r="I8" i="1"/>
  <c r="S8" i="1" s="1"/>
  <c r="I9" i="1"/>
  <c r="I10" i="1"/>
  <c r="S10" i="1" s="1"/>
  <c r="I11" i="1"/>
  <c r="S11" i="1" s="1"/>
  <c r="I12" i="1"/>
  <c r="S12" i="1" s="1"/>
  <c r="I13" i="1"/>
  <c r="I14" i="1"/>
  <c r="S14" i="1" s="1"/>
  <c r="I15" i="1"/>
  <c r="S15" i="1" s="1"/>
  <c r="I16" i="1"/>
  <c r="S16" i="1" s="1"/>
  <c r="I17" i="1"/>
  <c r="S17" i="1" s="1"/>
  <c r="I18" i="1"/>
  <c r="S18" i="1" s="1"/>
  <c r="I19" i="1"/>
  <c r="I20" i="1"/>
  <c r="S20" i="1" s="1"/>
  <c r="I21" i="1"/>
  <c r="S21" i="1" s="1"/>
  <c r="I22" i="1"/>
  <c r="S22" i="1" s="1"/>
  <c r="I23" i="1"/>
  <c r="I24" i="1"/>
  <c r="S24" i="1" s="1"/>
  <c r="I25" i="1"/>
  <c r="I26" i="1"/>
  <c r="S26" i="1" s="1"/>
  <c r="I27" i="1"/>
  <c r="I28" i="1"/>
  <c r="S28" i="1" s="1"/>
  <c r="I29" i="1"/>
  <c r="I30" i="1"/>
  <c r="S30" i="1" s="1"/>
  <c r="I31" i="1"/>
  <c r="S31" i="1" s="1"/>
  <c r="I32" i="1"/>
  <c r="S32" i="1" s="1"/>
  <c r="I33" i="1"/>
  <c r="S33" i="1" s="1"/>
  <c r="I34" i="1"/>
  <c r="S34" i="1" s="1"/>
  <c r="I35" i="1"/>
  <c r="I36" i="1"/>
  <c r="S36" i="1" s="1"/>
  <c r="I37" i="1"/>
  <c r="S37" i="1" s="1"/>
  <c r="I38" i="1"/>
  <c r="S38" i="1" s="1"/>
  <c r="I39" i="1"/>
  <c r="I40" i="1"/>
  <c r="S40" i="1" s="1"/>
  <c r="I41" i="1"/>
  <c r="I42" i="1"/>
  <c r="S42" i="1" s="1"/>
  <c r="I43" i="1"/>
  <c r="S43" i="1" s="1"/>
  <c r="I44" i="1"/>
  <c r="S44" i="1" s="1"/>
  <c r="I45" i="1"/>
  <c r="I46" i="1"/>
  <c r="S46" i="1" s="1"/>
  <c r="I47" i="1"/>
  <c r="I48" i="1"/>
  <c r="S48" i="1" s="1"/>
  <c r="I49" i="1"/>
  <c r="S49" i="1" s="1"/>
  <c r="I50" i="1"/>
  <c r="S50" i="1" s="1"/>
  <c r="I51" i="1"/>
  <c r="I52" i="1"/>
  <c r="S52" i="1" s="1"/>
  <c r="I53" i="1"/>
  <c r="S53" i="1" s="1"/>
  <c r="I54" i="1"/>
  <c r="S54" i="1" s="1"/>
  <c r="I55" i="1"/>
  <c r="I56" i="1"/>
  <c r="S56" i="1" s="1"/>
  <c r="I57" i="1"/>
  <c r="S57" i="1" s="1"/>
  <c r="I58" i="1"/>
  <c r="S58" i="1" s="1"/>
  <c r="I59" i="1"/>
  <c r="I60" i="1"/>
  <c r="S60" i="1" s="1"/>
  <c r="I61" i="1"/>
  <c r="I62" i="1"/>
  <c r="S62" i="1" s="1"/>
  <c r="I63" i="1"/>
  <c r="S63" i="1" s="1"/>
  <c r="I64" i="1"/>
  <c r="S64" i="1" s="1"/>
  <c r="I65" i="1"/>
  <c r="S65" i="1" s="1"/>
  <c r="I66" i="1"/>
  <c r="S66" i="1" s="1"/>
  <c r="I67" i="1"/>
  <c r="I68" i="1"/>
  <c r="S68" i="1" s="1"/>
  <c r="I69" i="1"/>
  <c r="S69" i="1" s="1"/>
  <c r="I70" i="1"/>
  <c r="S70" i="1" s="1"/>
  <c r="I71" i="1"/>
  <c r="I72" i="1"/>
  <c r="S72" i="1" s="1"/>
  <c r="I73" i="1"/>
  <c r="S73" i="1" s="1"/>
  <c r="I74" i="1"/>
  <c r="S74" i="1" s="1"/>
  <c r="I75" i="1"/>
  <c r="S75" i="1" s="1"/>
  <c r="I76" i="1"/>
  <c r="S76" i="1" s="1"/>
  <c r="I77" i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I86" i="1"/>
  <c r="S86" i="1" s="1"/>
  <c r="I87" i="1"/>
  <c r="I88" i="1"/>
  <c r="S88" i="1" s="1"/>
  <c r="I89" i="1"/>
  <c r="S89" i="1" s="1"/>
  <c r="I90" i="1"/>
  <c r="S90" i="1" s="1"/>
  <c r="I91" i="1"/>
  <c r="S91" i="1" s="1"/>
  <c r="I92" i="1"/>
  <c r="S92" i="1" s="1"/>
  <c r="I93" i="1"/>
  <c r="I94" i="1"/>
  <c r="S94" i="1" s="1"/>
  <c r="I95" i="1"/>
  <c r="S95" i="1" s="1"/>
  <c r="I96" i="1"/>
  <c r="S96" i="1" s="1"/>
  <c r="I97" i="1"/>
  <c r="S97" i="1" s="1"/>
  <c r="I98" i="1"/>
  <c r="S98" i="1" s="1"/>
  <c r="I99" i="1"/>
  <c r="S99" i="1" s="1"/>
  <c r="I100" i="1"/>
  <c r="S100" i="1" s="1"/>
  <c r="I101" i="1"/>
  <c r="S101" i="1" s="1"/>
  <c r="I102" i="1"/>
  <c r="S102" i="1" s="1"/>
  <c r="I103" i="1"/>
  <c r="I104" i="1"/>
  <c r="S104" i="1" s="1"/>
  <c r="I105" i="1"/>
  <c r="I106" i="1"/>
  <c r="S106" i="1" s="1"/>
  <c r="I107" i="1"/>
  <c r="I108" i="1"/>
  <c r="S108" i="1" s="1"/>
  <c r="I109" i="1"/>
  <c r="S109" i="1" s="1"/>
  <c r="I110" i="1"/>
  <c r="S110" i="1" s="1"/>
  <c r="I111" i="1"/>
  <c r="S111" i="1" s="1"/>
  <c r="I112" i="1"/>
  <c r="S112" i="1" s="1"/>
  <c r="I113" i="1"/>
  <c r="S113" i="1" s="1"/>
  <c r="I114" i="1"/>
  <c r="S114" i="1" s="1"/>
  <c r="I115" i="1"/>
  <c r="I116" i="1"/>
  <c r="S116" i="1" s="1"/>
  <c r="I117" i="1"/>
  <c r="S117" i="1" s="1"/>
  <c r="I118" i="1"/>
  <c r="S118" i="1" s="1"/>
  <c r="I119" i="1"/>
  <c r="I120" i="1"/>
  <c r="S120" i="1" s="1"/>
  <c r="I121" i="1"/>
  <c r="S121" i="1" s="1"/>
  <c r="I122" i="1"/>
  <c r="S122" i="1" s="1"/>
  <c r="I123" i="1"/>
  <c r="I124" i="1"/>
  <c r="S124" i="1" s="1"/>
  <c r="I125" i="1"/>
  <c r="I126" i="1"/>
  <c r="S126" i="1" s="1"/>
  <c r="I127" i="1"/>
  <c r="S127" i="1" s="1"/>
  <c r="I128" i="1"/>
  <c r="S128" i="1" s="1"/>
  <c r="I129" i="1"/>
  <c r="S129" i="1" s="1"/>
  <c r="I130" i="1"/>
  <c r="S130" i="1" s="1"/>
  <c r="I131" i="1"/>
  <c r="I132" i="1"/>
  <c r="S132" i="1" s="1"/>
  <c r="I133" i="1"/>
  <c r="S133" i="1" s="1"/>
  <c r="I134" i="1"/>
  <c r="S134" i="1" s="1"/>
  <c r="I135" i="1"/>
  <c r="S135" i="1" s="1"/>
  <c r="I136" i="1"/>
  <c r="S136" i="1" s="1"/>
  <c r="I137" i="1"/>
  <c r="S137" i="1" s="1"/>
  <c r="I138" i="1"/>
  <c r="S138" i="1" s="1"/>
  <c r="I139" i="1"/>
  <c r="S139" i="1" s="1"/>
  <c r="I140" i="1"/>
  <c r="S140" i="1" s="1"/>
  <c r="I141" i="1"/>
  <c r="S141" i="1" s="1"/>
  <c r="I142" i="1"/>
  <c r="S142" i="1" s="1"/>
  <c r="I143" i="1"/>
  <c r="S143" i="1" s="1"/>
  <c r="I144" i="1"/>
  <c r="S144" i="1" s="1"/>
  <c r="I145" i="1"/>
  <c r="S145" i="1" s="1"/>
  <c r="I146" i="1"/>
  <c r="S146" i="1" s="1"/>
  <c r="I147" i="1"/>
  <c r="I148" i="1"/>
  <c r="S148" i="1" s="1"/>
  <c r="I149" i="1"/>
  <c r="S149" i="1" s="1"/>
  <c r="I150" i="1"/>
  <c r="S150" i="1" s="1"/>
  <c r="I151" i="1"/>
  <c r="I152" i="1"/>
  <c r="S152" i="1" s="1"/>
  <c r="I153" i="1"/>
  <c r="I154" i="1"/>
  <c r="S154" i="1" s="1"/>
  <c r="I155" i="1"/>
  <c r="S155" i="1" s="1"/>
  <c r="I156" i="1"/>
  <c r="S156" i="1" s="1"/>
  <c r="I157" i="1"/>
  <c r="I158" i="1"/>
  <c r="S158" i="1" s="1"/>
  <c r="I159" i="1"/>
  <c r="S159" i="1" s="1"/>
  <c r="I160" i="1"/>
  <c r="S160" i="1" s="1"/>
  <c r="I161" i="1"/>
  <c r="S161" i="1" s="1"/>
  <c r="I162" i="1"/>
  <c r="S162" i="1" s="1"/>
  <c r="I163" i="1"/>
  <c r="S163" i="1" s="1"/>
  <c r="I164" i="1"/>
  <c r="S164" i="1" s="1"/>
  <c r="I165" i="1"/>
  <c r="S165" i="1" s="1"/>
  <c r="I166" i="1"/>
  <c r="S166" i="1" s="1"/>
  <c r="I167" i="1"/>
  <c r="S167" i="1" s="1"/>
  <c r="I168" i="1"/>
  <c r="S168" i="1" s="1"/>
  <c r="I169" i="1"/>
  <c r="S169" i="1" s="1"/>
  <c r="I170" i="1"/>
  <c r="S170" i="1" s="1"/>
  <c r="I171" i="1"/>
  <c r="S171" i="1" s="1"/>
  <c r="I172" i="1"/>
  <c r="S172" i="1" s="1"/>
  <c r="I173" i="1"/>
  <c r="I174" i="1"/>
  <c r="S174" i="1" s="1"/>
  <c r="I175" i="1"/>
  <c r="S175" i="1" s="1"/>
  <c r="I176" i="1"/>
  <c r="S176" i="1" s="1"/>
  <c r="I177" i="1"/>
  <c r="S177" i="1" s="1"/>
  <c r="I178" i="1"/>
  <c r="S178" i="1" s="1"/>
  <c r="I179" i="1"/>
  <c r="S179" i="1" s="1"/>
  <c r="I180" i="1"/>
  <c r="I181" i="1"/>
  <c r="S181" i="1" s="1"/>
  <c r="I182" i="1"/>
  <c r="S182" i="1" s="1"/>
  <c r="I183" i="1"/>
  <c r="S183" i="1" s="1"/>
  <c r="F5" i="1"/>
  <c r="F6" i="1"/>
  <c r="J6" i="1" s="1"/>
  <c r="T6" i="1" s="1"/>
  <c r="F7" i="1"/>
  <c r="F8" i="1"/>
  <c r="F9" i="1"/>
  <c r="F10" i="1"/>
  <c r="J10" i="1" s="1"/>
  <c r="T10" i="1" s="1"/>
  <c r="F11" i="1"/>
  <c r="F12" i="1"/>
  <c r="F13" i="1"/>
  <c r="F14" i="1"/>
  <c r="J14" i="1" s="1"/>
  <c r="T14" i="1" s="1"/>
  <c r="F15" i="1"/>
  <c r="F16" i="1"/>
  <c r="J16" i="1" s="1"/>
  <c r="T16" i="1" s="1"/>
  <c r="F17" i="1"/>
  <c r="J17" i="1" s="1"/>
  <c r="T17" i="1" s="1"/>
  <c r="F18" i="1"/>
  <c r="F19" i="1"/>
  <c r="F20" i="1"/>
  <c r="F21" i="1"/>
  <c r="J21" i="1" s="1"/>
  <c r="T21" i="1" s="1"/>
  <c r="F22" i="1"/>
  <c r="J22" i="1" s="1"/>
  <c r="T22" i="1" s="1"/>
  <c r="F23" i="1"/>
  <c r="F24" i="1"/>
  <c r="J24" i="1" s="1"/>
  <c r="T24" i="1" s="1"/>
  <c r="F25" i="1"/>
  <c r="F26" i="1"/>
  <c r="F27" i="1"/>
  <c r="F28" i="1"/>
  <c r="F29" i="1"/>
  <c r="F30" i="1"/>
  <c r="J30" i="1" s="1"/>
  <c r="T30" i="1" s="1"/>
  <c r="F31" i="1"/>
  <c r="F32" i="1"/>
  <c r="J32" i="1" s="1"/>
  <c r="T32" i="1" s="1"/>
  <c r="F33" i="1"/>
  <c r="J33" i="1" s="1"/>
  <c r="T33" i="1" s="1"/>
  <c r="F34" i="1"/>
  <c r="F35" i="1"/>
  <c r="F36" i="1"/>
  <c r="F37" i="1"/>
  <c r="J37" i="1" s="1"/>
  <c r="T37" i="1" s="1"/>
  <c r="F38" i="1"/>
  <c r="J38" i="1" s="1"/>
  <c r="T38" i="1" s="1"/>
  <c r="F39" i="1"/>
  <c r="F40" i="1"/>
  <c r="J40" i="1" s="1"/>
  <c r="T40" i="1" s="1"/>
  <c r="F41" i="1"/>
  <c r="F42" i="1"/>
  <c r="F43" i="1"/>
  <c r="F44" i="1"/>
  <c r="F45" i="1"/>
  <c r="F46" i="1"/>
  <c r="J46" i="1" s="1"/>
  <c r="T46" i="1" s="1"/>
  <c r="F47" i="1"/>
  <c r="F48" i="1"/>
  <c r="J48" i="1" s="1"/>
  <c r="T48" i="1" s="1"/>
  <c r="F49" i="1"/>
  <c r="F50" i="1"/>
  <c r="F51" i="1"/>
  <c r="F52" i="1"/>
  <c r="J52" i="1" s="1"/>
  <c r="T52" i="1" s="1"/>
  <c r="F53" i="1"/>
  <c r="J53" i="1" s="1"/>
  <c r="T53" i="1" s="1"/>
  <c r="F54" i="1"/>
  <c r="J54" i="1" s="1"/>
  <c r="T54" i="1" s="1"/>
  <c r="F55" i="1"/>
  <c r="F56" i="1"/>
  <c r="F57" i="1"/>
  <c r="F58" i="1"/>
  <c r="F59" i="1"/>
  <c r="F60" i="1"/>
  <c r="F61" i="1"/>
  <c r="F62" i="1"/>
  <c r="J62" i="1" s="1"/>
  <c r="T62" i="1" s="1"/>
  <c r="F63" i="1"/>
  <c r="F64" i="1"/>
  <c r="F65" i="1"/>
  <c r="F66" i="1"/>
  <c r="F67" i="1"/>
  <c r="F68" i="1"/>
  <c r="J68" i="1" s="1"/>
  <c r="T68" i="1" s="1"/>
  <c r="F69" i="1"/>
  <c r="J69" i="1" s="1"/>
  <c r="T69" i="1" s="1"/>
  <c r="F70" i="1"/>
  <c r="J70" i="1" s="1"/>
  <c r="T70" i="1" s="1"/>
  <c r="F71" i="1"/>
  <c r="F72" i="1"/>
  <c r="F73" i="1"/>
  <c r="F74" i="1"/>
  <c r="F75" i="1"/>
  <c r="F76" i="1"/>
  <c r="F77" i="1"/>
  <c r="F78" i="1"/>
  <c r="J78" i="1" s="1"/>
  <c r="T78" i="1" s="1"/>
  <c r="F79" i="1"/>
  <c r="F80" i="1"/>
  <c r="F81" i="1"/>
  <c r="F82" i="1"/>
  <c r="F83" i="1"/>
  <c r="F84" i="1"/>
  <c r="J84" i="1" s="1"/>
  <c r="T84" i="1" s="1"/>
  <c r="F85" i="1"/>
  <c r="J85" i="1" s="1"/>
  <c r="T85" i="1" s="1"/>
  <c r="F86" i="1"/>
  <c r="F87" i="1"/>
  <c r="F88" i="1"/>
  <c r="J88" i="1" s="1"/>
  <c r="T88" i="1" s="1"/>
  <c r="F89" i="1"/>
  <c r="F90" i="1"/>
  <c r="F91" i="1"/>
  <c r="F92" i="1"/>
  <c r="F93" i="1"/>
  <c r="F94" i="1"/>
  <c r="F95" i="1"/>
  <c r="F96" i="1"/>
  <c r="J96" i="1" s="1"/>
  <c r="T96" i="1" s="1"/>
  <c r="F97" i="1"/>
  <c r="F98" i="1"/>
  <c r="F99" i="1"/>
  <c r="F100" i="1"/>
  <c r="J100" i="1" s="1"/>
  <c r="T100" i="1" s="1"/>
  <c r="F101" i="1"/>
  <c r="J101" i="1" s="1"/>
  <c r="T101" i="1" s="1"/>
  <c r="F102" i="1"/>
  <c r="F103" i="1"/>
  <c r="F104" i="1"/>
  <c r="J104" i="1" s="1"/>
  <c r="T104" i="1" s="1"/>
  <c r="F105" i="1"/>
  <c r="F106" i="1"/>
  <c r="F107" i="1"/>
  <c r="F108" i="1"/>
  <c r="F109" i="1"/>
  <c r="F110" i="1"/>
  <c r="F111" i="1"/>
  <c r="J111" i="1" s="1"/>
  <c r="T111" i="1" s="1"/>
  <c r="F112" i="1"/>
  <c r="J112" i="1" s="1"/>
  <c r="T112" i="1" s="1"/>
  <c r="F113" i="1"/>
  <c r="F114" i="1"/>
  <c r="F115" i="1"/>
  <c r="F116" i="1"/>
  <c r="J116" i="1" s="1"/>
  <c r="T116" i="1" s="1"/>
  <c r="F117" i="1"/>
  <c r="J117" i="1" s="1"/>
  <c r="T117" i="1" s="1"/>
  <c r="F118" i="1"/>
  <c r="J118" i="1" s="1"/>
  <c r="T118" i="1" s="1"/>
  <c r="F119" i="1"/>
  <c r="F120" i="1"/>
  <c r="J120" i="1" s="1"/>
  <c r="T120" i="1" s="1"/>
  <c r="F121" i="1"/>
  <c r="F122" i="1"/>
  <c r="F123" i="1"/>
  <c r="F124" i="1"/>
  <c r="F125" i="1"/>
  <c r="F126" i="1"/>
  <c r="J126" i="1" s="1"/>
  <c r="T126" i="1" s="1"/>
  <c r="F127" i="1"/>
  <c r="J127" i="1" s="1"/>
  <c r="T127" i="1" s="1"/>
  <c r="F128" i="1"/>
  <c r="J128" i="1" s="1"/>
  <c r="T128" i="1" s="1"/>
  <c r="F129" i="1"/>
  <c r="F130" i="1"/>
  <c r="F131" i="1"/>
  <c r="F132" i="1"/>
  <c r="F133" i="1"/>
  <c r="J133" i="1" s="1"/>
  <c r="T133" i="1" s="1"/>
  <c r="F134" i="1"/>
  <c r="J134" i="1" s="1"/>
  <c r="T134" i="1" s="1"/>
  <c r="F135" i="1"/>
  <c r="F136" i="1"/>
  <c r="J136" i="1" s="1"/>
  <c r="T136" i="1" s="1"/>
  <c r="F137" i="1"/>
  <c r="F138" i="1"/>
  <c r="F139" i="1"/>
  <c r="F140" i="1"/>
  <c r="F141" i="1"/>
  <c r="F142" i="1"/>
  <c r="J142" i="1" s="1"/>
  <c r="T142" i="1" s="1"/>
  <c r="F143" i="1"/>
  <c r="J143" i="1" s="1"/>
  <c r="T143" i="1" s="1"/>
  <c r="F144" i="1"/>
  <c r="J144" i="1" s="1"/>
  <c r="T144" i="1" s="1"/>
  <c r="F145" i="1"/>
  <c r="F146" i="1"/>
  <c r="F147" i="1"/>
  <c r="F148" i="1"/>
  <c r="J148" i="1" s="1"/>
  <c r="T148" i="1" s="1"/>
  <c r="F149" i="1"/>
  <c r="J149" i="1" s="1"/>
  <c r="T149" i="1" s="1"/>
  <c r="F150" i="1"/>
  <c r="J150" i="1" s="1"/>
  <c r="T150" i="1" s="1"/>
  <c r="F151" i="1"/>
  <c r="F152" i="1"/>
  <c r="J152" i="1" s="1"/>
  <c r="T152" i="1" s="1"/>
  <c r="F153" i="1"/>
  <c r="F154" i="1"/>
  <c r="F155" i="1"/>
  <c r="F156" i="1"/>
  <c r="F157" i="1"/>
  <c r="F158" i="1"/>
  <c r="J158" i="1" s="1"/>
  <c r="T158" i="1" s="1"/>
  <c r="F159" i="1"/>
  <c r="J159" i="1" s="1"/>
  <c r="T159" i="1" s="1"/>
  <c r="F160" i="1"/>
  <c r="J160" i="1" s="1"/>
  <c r="T160" i="1" s="1"/>
  <c r="F161" i="1"/>
  <c r="J161" i="1" s="1"/>
  <c r="T161" i="1" s="1"/>
  <c r="F162" i="1"/>
  <c r="F163" i="1"/>
  <c r="F164" i="1"/>
  <c r="J164" i="1" s="1"/>
  <c r="T164" i="1" s="1"/>
  <c r="F165" i="1"/>
  <c r="J165" i="1" s="1"/>
  <c r="T165" i="1" s="1"/>
  <c r="F166" i="1"/>
  <c r="J166" i="1" s="1"/>
  <c r="T166" i="1" s="1"/>
  <c r="F167" i="1"/>
  <c r="F168" i="1"/>
  <c r="F169" i="1"/>
  <c r="F170" i="1"/>
  <c r="F171" i="1"/>
  <c r="F172" i="1"/>
  <c r="F173" i="1"/>
  <c r="F174" i="1"/>
  <c r="J174" i="1" s="1"/>
  <c r="T174" i="1" s="1"/>
  <c r="F175" i="1"/>
  <c r="F176" i="1"/>
  <c r="F177" i="1"/>
  <c r="F178" i="1"/>
  <c r="F179" i="1"/>
  <c r="F180" i="1"/>
  <c r="F181" i="1"/>
  <c r="J181" i="1" s="1"/>
  <c r="T181" i="1" s="1"/>
  <c r="F182" i="1"/>
  <c r="F183" i="1"/>
  <c r="J49" i="1" l="1"/>
  <c r="T49" i="1" s="1"/>
  <c r="J36" i="1"/>
  <c r="T36" i="1" s="1"/>
  <c r="J20" i="1"/>
  <c r="T20" i="1" s="1"/>
  <c r="J177" i="1"/>
  <c r="T177" i="1" s="1"/>
  <c r="J138" i="1"/>
  <c r="T138" i="1" s="1"/>
  <c r="J122" i="1"/>
  <c r="T122" i="1" s="1"/>
  <c r="J114" i="1"/>
  <c r="T114" i="1" s="1"/>
  <c r="J106" i="1"/>
  <c r="T106" i="1" s="1"/>
  <c r="J98" i="1"/>
  <c r="T98" i="1" s="1"/>
  <c r="J90" i="1"/>
  <c r="T90" i="1" s="1"/>
  <c r="J82" i="1"/>
  <c r="T82" i="1" s="1"/>
  <c r="J74" i="1"/>
  <c r="T74" i="1" s="1"/>
  <c r="J66" i="1"/>
  <c r="T66" i="1" s="1"/>
  <c r="J58" i="1"/>
  <c r="T58" i="1" s="1"/>
  <c r="J50" i="1"/>
  <c r="T50" i="1" s="1"/>
  <c r="J130" i="1"/>
  <c r="T130" i="1" s="1"/>
  <c r="J145" i="1"/>
  <c r="T145" i="1" s="1"/>
  <c r="J97" i="1"/>
  <c r="T97" i="1" s="1"/>
  <c r="J81" i="1"/>
  <c r="T81" i="1" s="1"/>
  <c r="J168" i="1"/>
  <c r="T168" i="1" s="1"/>
  <c r="J183" i="1"/>
  <c r="T183" i="1" s="1"/>
  <c r="J147" i="1"/>
  <c r="T147" i="1" s="1"/>
  <c r="S147" i="1"/>
  <c r="J71" i="1"/>
  <c r="T71" i="1" s="1"/>
  <c r="S71" i="1"/>
  <c r="J41" i="1"/>
  <c r="T41" i="1" s="1"/>
  <c r="S41" i="1"/>
  <c r="J11" i="1"/>
  <c r="T11" i="1" s="1"/>
  <c r="J153" i="1"/>
  <c r="T153" i="1" s="1"/>
  <c r="S153" i="1"/>
  <c r="J123" i="1"/>
  <c r="T123" i="1" s="1"/>
  <c r="S123" i="1"/>
  <c r="J115" i="1"/>
  <c r="T115" i="1" s="1"/>
  <c r="S115" i="1"/>
  <c r="J93" i="1"/>
  <c r="T93" i="1" s="1"/>
  <c r="S93" i="1"/>
  <c r="J55" i="1"/>
  <c r="T55" i="1" s="1"/>
  <c r="S55" i="1"/>
  <c r="J25" i="1"/>
  <c r="T25" i="1" s="1"/>
  <c r="S25" i="1"/>
  <c r="J131" i="1"/>
  <c r="T131" i="1" s="1"/>
  <c r="S131" i="1"/>
  <c r="J162" i="1"/>
  <c r="T162" i="1" s="1"/>
  <c r="J42" i="1"/>
  <c r="T42" i="1" s="1"/>
  <c r="J34" i="1"/>
  <c r="T34" i="1" s="1"/>
  <c r="J26" i="1"/>
  <c r="T26" i="1" s="1"/>
  <c r="J18" i="1"/>
  <c r="T18" i="1" s="1"/>
  <c r="J129" i="1"/>
  <c r="T129" i="1" s="1"/>
  <c r="J107" i="1"/>
  <c r="T107" i="1" s="1"/>
  <c r="S107" i="1"/>
  <c r="J77" i="1"/>
  <c r="T77" i="1" s="1"/>
  <c r="S77" i="1"/>
  <c r="J47" i="1"/>
  <c r="T47" i="1" s="1"/>
  <c r="S47" i="1"/>
  <c r="J39" i="1"/>
  <c r="T39" i="1" s="1"/>
  <c r="S39" i="1"/>
  <c r="J9" i="1"/>
  <c r="T9" i="1" s="1"/>
  <c r="S9" i="1"/>
  <c r="J19" i="1"/>
  <c r="T19" i="1" s="1"/>
  <c r="S19" i="1"/>
  <c r="J170" i="1"/>
  <c r="T170" i="1" s="1"/>
  <c r="J154" i="1"/>
  <c r="T154" i="1" s="1"/>
  <c r="J146" i="1"/>
  <c r="T146" i="1" s="1"/>
  <c r="J176" i="1"/>
  <c r="T176" i="1" s="1"/>
  <c r="J169" i="1"/>
  <c r="T169" i="1" s="1"/>
  <c r="J180" i="1"/>
  <c r="T180" i="1" s="1"/>
  <c r="S180" i="1"/>
  <c r="J151" i="1"/>
  <c r="T151" i="1" s="1"/>
  <c r="S151" i="1"/>
  <c r="J113" i="1"/>
  <c r="T113" i="1" s="1"/>
  <c r="J61" i="1"/>
  <c r="T61" i="1" s="1"/>
  <c r="S61" i="1"/>
  <c r="J23" i="1"/>
  <c r="T23" i="1" s="1"/>
  <c r="S23" i="1"/>
  <c r="J80" i="1"/>
  <c r="T80" i="1" s="1"/>
  <c r="J72" i="1"/>
  <c r="T72" i="1" s="1"/>
  <c r="J64" i="1"/>
  <c r="T64" i="1" s="1"/>
  <c r="J56" i="1"/>
  <c r="T56" i="1" s="1"/>
  <c r="J173" i="1"/>
  <c r="T173" i="1" s="1"/>
  <c r="S173" i="1"/>
  <c r="J105" i="1"/>
  <c r="T105" i="1" s="1"/>
  <c r="S105" i="1"/>
  <c r="J67" i="1"/>
  <c r="T67" i="1" s="1"/>
  <c r="S67" i="1"/>
  <c r="J45" i="1"/>
  <c r="T45" i="1" s="1"/>
  <c r="S45" i="1"/>
  <c r="J87" i="1"/>
  <c r="T87" i="1" s="1"/>
  <c r="S87" i="1"/>
  <c r="J95" i="1"/>
  <c r="T95" i="1" s="1"/>
  <c r="J79" i="1"/>
  <c r="T79" i="1" s="1"/>
  <c r="J157" i="1"/>
  <c r="T157" i="1" s="1"/>
  <c r="S157" i="1"/>
  <c r="J119" i="1"/>
  <c r="T119" i="1" s="1"/>
  <c r="S119" i="1"/>
  <c r="J59" i="1"/>
  <c r="T59" i="1" s="1"/>
  <c r="S59" i="1"/>
  <c r="J51" i="1"/>
  <c r="T51" i="1" s="1"/>
  <c r="S51" i="1"/>
  <c r="J29" i="1"/>
  <c r="T29" i="1" s="1"/>
  <c r="S29" i="1"/>
  <c r="J125" i="1"/>
  <c r="T125" i="1" s="1"/>
  <c r="S125" i="1"/>
  <c r="J132" i="1"/>
  <c r="T132" i="1" s="1"/>
  <c r="J175" i="1"/>
  <c r="T175" i="1" s="1"/>
  <c r="J110" i="1"/>
  <c r="T110" i="1" s="1"/>
  <c r="J102" i="1"/>
  <c r="T102" i="1" s="1"/>
  <c r="J94" i="1"/>
  <c r="T94" i="1" s="1"/>
  <c r="J86" i="1"/>
  <c r="T86" i="1" s="1"/>
  <c r="J103" i="1"/>
  <c r="T103" i="1" s="1"/>
  <c r="S103" i="1"/>
  <c r="J65" i="1"/>
  <c r="T65" i="1" s="1"/>
  <c r="J35" i="1"/>
  <c r="T35" i="1" s="1"/>
  <c r="S35" i="1"/>
  <c r="J13" i="1"/>
  <c r="T13" i="1" s="1"/>
  <c r="S13" i="1"/>
  <c r="J178" i="1"/>
  <c r="T178" i="1" s="1"/>
  <c r="J171" i="1"/>
  <c r="T171" i="1" s="1"/>
  <c r="J155" i="1"/>
  <c r="T155" i="1" s="1"/>
  <c r="J139" i="1"/>
  <c r="T139" i="1" s="1"/>
  <c r="J91" i="1"/>
  <c r="T91" i="1" s="1"/>
  <c r="J75" i="1"/>
  <c r="T75" i="1" s="1"/>
  <c r="J43" i="1"/>
  <c r="T43" i="1" s="1"/>
  <c r="J27" i="1"/>
  <c r="J179" i="1"/>
  <c r="T179" i="1" s="1"/>
  <c r="J156" i="1"/>
  <c r="T156" i="1" s="1"/>
  <c r="J140" i="1"/>
  <c r="T140" i="1" s="1"/>
  <c r="J92" i="1"/>
  <c r="T92" i="1" s="1"/>
  <c r="J76" i="1"/>
  <c r="T76" i="1" s="1"/>
  <c r="J60" i="1"/>
  <c r="T60" i="1" s="1"/>
  <c r="J44" i="1"/>
  <c r="T44" i="1" s="1"/>
  <c r="J28" i="1"/>
  <c r="T28" i="1" s="1"/>
  <c r="J12" i="1"/>
  <c r="T12" i="1" s="1"/>
  <c r="J172" i="1"/>
  <c r="T172" i="1" s="1"/>
  <c r="J124" i="1"/>
  <c r="T124" i="1" s="1"/>
  <c r="J108" i="1"/>
  <c r="T108" i="1" s="1"/>
  <c r="J182" i="1"/>
  <c r="T182" i="1" s="1"/>
  <c r="J63" i="1"/>
  <c r="T63" i="1" s="1"/>
  <c r="J31" i="1"/>
  <c r="T31" i="1" s="1"/>
  <c r="J15" i="1"/>
  <c r="T15" i="1" s="1"/>
  <c r="J137" i="1"/>
  <c r="T137" i="1" s="1"/>
  <c r="J121" i="1"/>
  <c r="T121" i="1" s="1"/>
  <c r="J89" i="1"/>
  <c r="T89" i="1" s="1"/>
  <c r="J73" i="1"/>
  <c r="T73" i="1" s="1"/>
  <c r="J57" i="1"/>
  <c r="T57" i="1" s="1"/>
  <c r="J163" i="1"/>
  <c r="T163" i="1" s="1"/>
  <c r="J99" i="1"/>
  <c r="T99" i="1" s="1"/>
  <c r="J83" i="1"/>
  <c r="T83" i="1" s="1"/>
  <c r="J141" i="1"/>
  <c r="T141" i="1" s="1"/>
  <c r="J109" i="1"/>
  <c r="T109" i="1" s="1"/>
  <c r="J7" i="1"/>
  <c r="T7" i="1" s="1"/>
  <c r="J167" i="1"/>
  <c r="T167" i="1" s="1"/>
  <c r="J135" i="1"/>
  <c r="T135" i="1" s="1"/>
  <c r="J8" i="1"/>
  <c r="T8" i="1" s="1"/>
  <c r="J5" i="1"/>
  <c r="T5" i="1" s="1"/>
  <c r="R4" i="1"/>
  <c r="Q4" i="1"/>
  <c r="I4" i="1"/>
  <c r="S4" i="1" s="1"/>
  <c r="F4" i="1"/>
  <c r="Q198" i="1" l="1"/>
  <c r="Q205" i="1"/>
  <c r="Q204" i="1"/>
  <c r="Q200" i="1"/>
  <c r="Q199" i="1"/>
  <c r="R205" i="1"/>
  <c r="R204" i="1"/>
  <c r="R200" i="1"/>
  <c r="R199" i="1"/>
  <c r="R198" i="1"/>
  <c r="S205" i="1"/>
  <c r="S204" i="1"/>
  <c r="S200" i="1"/>
  <c r="S199" i="1"/>
  <c r="S198" i="1"/>
  <c r="T200" i="1"/>
  <c r="T204" i="1"/>
  <c r="T199" i="1"/>
  <c r="J4" i="1"/>
  <c r="T4" i="1" s="1"/>
  <c r="T205" i="1" s="1"/>
  <c r="T198" i="1" l="1"/>
  <c r="AA185" i="1"/>
  <c r="AA187" i="1"/>
  <c r="AA189" i="1"/>
  <c r="AA191" i="1"/>
  <c r="AC184" i="1"/>
  <c r="AC186" i="1"/>
  <c r="AC192" i="1"/>
  <c r="AB185" i="1"/>
  <c r="AB187" i="1"/>
  <c r="AB189" i="1"/>
  <c r="AB191" i="1"/>
  <c r="AB184" i="1"/>
  <c r="AC188" i="1"/>
  <c r="AC190" i="1"/>
  <c r="AC185" i="1"/>
  <c r="AC187" i="1"/>
  <c r="AC189" i="1"/>
  <c r="AC191" i="1"/>
  <c r="AA184" i="1"/>
  <c r="AA186" i="1"/>
  <c r="AA190" i="1"/>
  <c r="AA192" i="1"/>
  <c r="AB186" i="1"/>
  <c r="AB192" i="1"/>
  <c r="AA188" i="1"/>
  <c r="AB188" i="1"/>
  <c r="AB190" i="1"/>
  <c r="V184" i="1"/>
  <c r="V186" i="1"/>
  <c r="V188" i="1"/>
  <c r="V190" i="1"/>
  <c r="V192" i="1"/>
  <c r="X189" i="1"/>
  <c r="X191" i="1"/>
  <c r="W184" i="1"/>
  <c r="W186" i="1"/>
  <c r="W188" i="1"/>
  <c r="W190" i="1"/>
  <c r="W192" i="1"/>
  <c r="X184" i="1"/>
  <c r="X186" i="1"/>
  <c r="X188" i="1"/>
  <c r="X190" i="1"/>
  <c r="X192" i="1"/>
  <c r="W187" i="1"/>
  <c r="W191" i="1"/>
  <c r="X185" i="1"/>
  <c r="X187" i="1"/>
  <c r="V185" i="1"/>
  <c r="V187" i="1"/>
  <c r="V189" i="1"/>
  <c r="V191" i="1"/>
  <c r="W185" i="1"/>
  <c r="W189" i="1"/>
  <c r="X6" i="1"/>
  <c r="V8" i="1"/>
  <c r="W11" i="1"/>
  <c r="X14" i="1"/>
  <c r="V16" i="1"/>
  <c r="W19" i="1"/>
  <c r="X22" i="1"/>
  <c r="V24" i="1"/>
  <c r="W27" i="1"/>
  <c r="X30" i="1"/>
  <c r="V32" i="1"/>
  <c r="W35" i="1"/>
  <c r="X38" i="1"/>
  <c r="V40" i="1"/>
  <c r="W43" i="1"/>
  <c r="X46" i="1"/>
  <c r="V48" i="1"/>
  <c r="W51" i="1"/>
  <c r="X54" i="1"/>
  <c r="V56" i="1"/>
  <c r="W59" i="1"/>
  <c r="X62" i="1"/>
  <c r="V64" i="1"/>
  <c r="W67" i="1"/>
  <c r="X70" i="1"/>
  <c r="V72" i="1"/>
  <c r="W75" i="1"/>
  <c r="X78" i="1"/>
  <c r="V80" i="1"/>
  <c r="W83" i="1"/>
  <c r="X86" i="1"/>
  <c r="V88" i="1"/>
  <c r="W91" i="1"/>
  <c r="X94" i="1"/>
  <c r="V96" i="1"/>
  <c r="W99" i="1"/>
  <c r="X102" i="1"/>
  <c r="V104" i="1"/>
  <c r="W107" i="1"/>
  <c r="X110" i="1"/>
  <c r="V112" i="1"/>
  <c r="W115" i="1"/>
  <c r="X118" i="1"/>
  <c r="V120" i="1"/>
  <c r="W123" i="1"/>
  <c r="X126" i="1"/>
  <c r="V128" i="1"/>
  <c r="W131" i="1"/>
  <c r="X134" i="1"/>
  <c r="V136" i="1"/>
  <c r="W139" i="1"/>
  <c r="X8" i="1"/>
  <c r="W10" i="1"/>
  <c r="V12" i="1"/>
  <c r="X17" i="1"/>
  <c r="X19" i="1"/>
  <c r="W21" i="1"/>
  <c r="V23" i="1"/>
  <c r="X28" i="1"/>
  <c r="W30" i="1"/>
  <c r="W32" i="1"/>
  <c r="V34" i="1"/>
  <c r="X39" i="1"/>
  <c r="W41" i="1"/>
  <c r="V43" i="1"/>
  <c r="V45" i="1"/>
  <c r="X50" i="1"/>
  <c r="W52" i="1"/>
  <c r="V54" i="1"/>
  <c r="X61" i="1"/>
  <c r="W63" i="1"/>
  <c r="V65" i="1"/>
  <c r="X72" i="1"/>
  <c r="W74" i="1"/>
  <c r="V76" i="1"/>
  <c r="X81" i="1"/>
  <c r="X83" i="1"/>
  <c r="W85" i="1"/>
  <c r="V87" i="1"/>
  <c r="X92" i="1"/>
  <c r="W94" i="1"/>
  <c r="W96" i="1"/>
  <c r="V98" i="1"/>
  <c r="X103" i="1"/>
  <c r="W105" i="1"/>
  <c r="V107" i="1"/>
  <c r="V109" i="1"/>
  <c r="X114" i="1"/>
  <c r="W116" i="1"/>
  <c r="V118" i="1"/>
  <c r="X125" i="1"/>
  <c r="W127" i="1"/>
  <c r="V129" i="1"/>
  <c r="X136" i="1"/>
  <c r="W138" i="1"/>
  <c r="V140" i="1"/>
  <c r="X143" i="1"/>
  <c r="V145" i="1"/>
  <c r="W148" i="1"/>
  <c r="X151" i="1"/>
  <c r="V153" i="1"/>
  <c r="W156" i="1"/>
  <c r="X159" i="1"/>
  <c r="V161" i="1"/>
  <c r="W164" i="1"/>
  <c r="X167" i="1"/>
  <c r="V169" i="1"/>
  <c r="W172" i="1"/>
  <c r="V176" i="1"/>
  <c r="W179" i="1"/>
  <c r="X182" i="1"/>
  <c r="V5" i="1"/>
  <c r="X10" i="1"/>
  <c r="W12" i="1"/>
  <c r="V14" i="1"/>
  <c r="X21" i="1"/>
  <c r="W23" i="1"/>
  <c r="V25" i="1"/>
  <c r="X32" i="1"/>
  <c r="W34" i="1"/>
  <c r="V36" i="1"/>
  <c r="X41" i="1"/>
  <c r="X43" i="1"/>
  <c r="W45" i="1"/>
  <c r="V47" i="1"/>
  <c r="X52" i="1"/>
  <c r="W54" i="1"/>
  <c r="W56" i="1"/>
  <c r="V58" i="1"/>
  <c r="X63" i="1"/>
  <c r="W65" i="1"/>
  <c r="V67" i="1"/>
  <c r="V69" i="1"/>
  <c r="X74" i="1"/>
  <c r="W76" i="1"/>
  <c r="V78" i="1"/>
  <c r="X85" i="1"/>
  <c r="W87" i="1"/>
  <c r="V89" i="1"/>
  <c r="X96" i="1"/>
  <c r="W98" i="1"/>
  <c r="V100" i="1"/>
  <c r="X105" i="1"/>
  <c r="X107" i="1"/>
  <c r="W109" i="1"/>
  <c r="V111" i="1"/>
  <c r="X116" i="1"/>
  <c r="W118" i="1"/>
  <c r="W120" i="1"/>
  <c r="V122" i="1"/>
  <c r="X127" i="1"/>
  <c r="W129" i="1"/>
  <c r="V131" i="1"/>
  <c r="V133" i="1"/>
  <c r="X138" i="1"/>
  <c r="W140" i="1"/>
  <c r="V142" i="1"/>
  <c r="W5" i="1"/>
  <c r="V7" i="1"/>
  <c r="X12" i="1"/>
  <c r="W14" i="1"/>
  <c r="W16" i="1"/>
  <c r="V18" i="1"/>
  <c r="X23" i="1"/>
  <c r="W25" i="1"/>
  <c r="V27" i="1"/>
  <c r="V29" i="1"/>
  <c r="X34" i="1"/>
  <c r="W36" i="1"/>
  <c r="V38" i="1"/>
  <c r="X45" i="1"/>
  <c r="W47" i="1"/>
  <c r="V49" i="1"/>
  <c r="X56" i="1"/>
  <c r="W58" i="1"/>
  <c r="V60" i="1"/>
  <c r="X65" i="1"/>
  <c r="X67" i="1"/>
  <c r="W69" i="1"/>
  <c r="V71" i="1"/>
  <c r="X76" i="1"/>
  <c r="W78" i="1"/>
  <c r="W80" i="1"/>
  <c r="V82" i="1"/>
  <c r="X87" i="1"/>
  <c r="W89" i="1"/>
  <c r="V91" i="1"/>
  <c r="V93" i="1"/>
  <c r="X98" i="1"/>
  <c r="W100" i="1"/>
  <c r="V102" i="1"/>
  <c r="X109" i="1"/>
  <c r="W111" i="1"/>
  <c r="V113" i="1"/>
  <c r="X120" i="1"/>
  <c r="W122" i="1"/>
  <c r="V124" i="1"/>
  <c r="X129" i="1"/>
  <c r="X131" i="1"/>
  <c r="W133" i="1"/>
  <c r="V135" i="1"/>
  <c r="X140" i="1"/>
  <c r="W142" i="1"/>
  <c r="X145" i="1"/>
  <c r="V147" i="1"/>
  <c r="W150" i="1"/>
  <c r="X153" i="1"/>
  <c r="V155" i="1"/>
  <c r="X5" i="1"/>
  <c r="W7" i="1"/>
  <c r="V9" i="1"/>
  <c r="X16" i="1"/>
  <c r="W18" i="1"/>
  <c r="V20" i="1"/>
  <c r="X25" i="1"/>
  <c r="X27" i="1"/>
  <c r="W29" i="1"/>
  <c r="V31" i="1"/>
  <c r="X36" i="1"/>
  <c r="W38" i="1"/>
  <c r="W40" i="1"/>
  <c r="V42" i="1"/>
  <c r="X47" i="1"/>
  <c r="W49" i="1"/>
  <c r="V51" i="1"/>
  <c r="V53" i="1"/>
  <c r="X58" i="1"/>
  <c r="W60" i="1"/>
  <c r="V62" i="1"/>
  <c r="X69" i="1"/>
  <c r="W71" i="1"/>
  <c r="V73" i="1"/>
  <c r="X80" i="1"/>
  <c r="W82" i="1"/>
  <c r="V84" i="1"/>
  <c r="X89" i="1"/>
  <c r="X91" i="1"/>
  <c r="W93" i="1"/>
  <c r="V95" i="1"/>
  <c r="X100" i="1"/>
  <c r="X7" i="1"/>
  <c r="W9" i="1"/>
  <c r="V11" i="1"/>
  <c r="V13" i="1"/>
  <c r="X18" i="1"/>
  <c r="W20" i="1"/>
  <c r="V22" i="1"/>
  <c r="X29" i="1"/>
  <c r="W31" i="1"/>
  <c r="V33" i="1"/>
  <c r="X40" i="1"/>
  <c r="W42" i="1"/>
  <c r="V44" i="1"/>
  <c r="X49" i="1"/>
  <c r="X51" i="1"/>
  <c r="W53" i="1"/>
  <c r="V55" i="1"/>
  <c r="X60" i="1"/>
  <c r="W62" i="1"/>
  <c r="W64" i="1"/>
  <c r="V66" i="1"/>
  <c r="X71" i="1"/>
  <c r="W73" i="1"/>
  <c r="V75" i="1"/>
  <c r="V77" i="1"/>
  <c r="X82" i="1"/>
  <c r="W84" i="1"/>
  <c r="V86" i="1"/>
  <c r="X93" i="1"/>
  <c r="W95" i="1"/>
  <c r="V97" i="1"/>
  <c r="X104" i="1"/>
  <c r="W106" i="1"/>
  <c r="V108" i="1"/>
  <c r="X113" i="1"/>
  <c r="X115" i="1"/>
  <c r="W117" i="1"/>
  <c r="V119" i="1"/>
  <c r="X124" i="1"/>
  <c r="W126" i="1"/>
  <c r="W128" i="1"/>
  <c r="V130" i="1"/>
  <c r="X135" i="1"/>
  <c r="W137" i="1"/>
  <c r="V139" i="1"/>
  <c r="X9" i="1"/>
  <c r="X11" i="1"/>
  <c r="W13" i="1"/>
  <c r="V15" i="1"/>
  <c r="X20" i="1"/>
  <c r="W22" i="1"/>
  <c r="W24" i="1"/>
  <c r="V26" i="1"/>
  <c r="X31" i="1"/>
  <c r="W33" i="1"/>
  <c r="V35" i="1"/>
  <c r="V37" i="1"/>
  <c r="X42" i="1"/>
  <c r="W44" i="1"/>
  <c r="V46" i="1"/>
  <c r="X53" i="1"/>
  <c r="W55" i="1"/>
  <c r="V57" i="1"/>
  <c r="X64" i="1"/>
  <c r="W66" i="1"/>
  <c r="V68" i="1"/>
  <c r="X73" i="1"/>
  <c r="X75" i="1"/>
  <c r="W77" i="1"/>
  <c r="V79" i="1"/>
  <c r="X84" i="1"/>
  <c r="W86" i="1"/>
  <c r="W88" i="1"/>
  <c r="V90" i="1"/>
  <c r="X95" i="1"/>
  <c r="W97" i="1"/>
  <c r="V99" i="1"/>
  <c r="V6" i="1"/>
  <c r="X13" i="1"/>
  <c r="W15" i="1"/>
  <c r="V17" i="1"/>
  <c r="X24" i="1"/>
  <c r="W26" i="1"/>
  <c r="V28" i="1"/>
  <c r="X33" i="1"/>
  <c r="X35" i="1"/>
  <c r="W37" i="1"/>
  <c r="V39" i="1"/>
  <c r="X44" i="1"/>
  <c r="W46" i="1"/>
  <c r="W48" i="1"/>
  <c r="V50" i="1"/>
  <c r="X55" i="1"/>
  <c r="W57" i="1"/>
  <c r="V59" i="1"/>
  <c r="V61" i="1"/>
  <c r="X66" i="1"/>
  <c r="W68" i="1"/>
  <c r="V70" i="1"/>
  <c r="W6" i="1"/>
  <c r="W8" i="1"/>
  <c r="V10" i="1"/>
  <c r="X15" i="1"/>
  <c r="W17" i="1"/>
  <c r="V19" i="1"/>
  <c r="V21" i="1"/>
  <c r="X26" i="1"/>
  <c r="W28" i="1"/>
  <c r="V30" i="1"/>
  <c r="X37" i="1"/>
  <c r="W39" i="1"/>
  <c r="V41" i="1"/>
  <c r="W61" i="1"/>
  <c r="W90" i="1"/>
  <c r="X97" i="1"/>
  <c r="X106" i="1"/>
  <c r="V110" i="1"/>
  <c r="X117" i="1"/>
  <c r="V121" i="1"/>
  <c r="X128" i="1"/>
  <c r="V132" i="1"/>
  <c r="X139" i="1"/>
  <c r="X142" i="1"/>
  <c r="X144" i="1"/>
  <c r="X146" i="1"/>
  <c r="W155" i="1"/>
  <c r="W157" i="1"/>
  <c r="V159" i="1"/>
  <c r="X166" i="1"/>
  <c r="W168" i="1"/>
  <c r="V170" i="1"/>
  <c r="X177" i="1"/>
  <c r="X179" i="1"/>
  <c r="W181" i="1"/>
  <c r="V183" i="1"/>
  <c r="V83" i="1"/>
  <c r="X48" i="1"/>
  <c r="V63" i="1"/>
  <c r="X90" i="1"/>
  <c r="V103" i="1"/>
  <c r="W110" i="1"/>
  <c r="V114" i="1"/>
  <c r="W121" i="1"/>
  <c r="V125" i="1"/>
  <c r="W132" i="1"/>
  <c r="V149" i="1"/>
  <c r="V151" i="1"/>
  <c r="W153" i="1"/>
  <c r="X155" i="1"/>
  <c r="X157" i="1"/>
  <c r="W159" i="1"/>
  <c r="W161" i="1"/>
  <c r="V163" i="1"/>
  <c r="X168" i="1"/>
  <c r="W170" i="1"/>
  <c r="V172" i="1"/>
  <c r="V174" i="1"/>
  <c r="X181" i="1"/>
  <c r="W183" i="1"/>
  <c r="W50" i="1"/>
  <c r="X77" i="1"/>
  <c r="V92" i="1"/>
  <c r="X99" i="1"/>
  <c r="W103" i="1"/>
  <c r="W114" i="1"/>
  <c r="X121" i="1"/>
  <c r="W125" i="1"/>
  <c r="X132" i="1"/>
  <c r="W136" i="1"/>
  <c r="W147" i="1"/>
  <c r="W149" i="1"/>
  <c r="W151" i="1"/>
  <c r="X161" i="1"/>
  <c r="W163" i="1"/>
  <c r="V165" i="1"/>
  <c r="X170" i="1"/>
  <c r="X172" i="1"/>
  <c r="W174" i="1"/>
  <c r="W176" i="1"/>
  <c r="V178" i="1"/>
  <c r="X183" i="1"/>
  <c r="V52" i="1"/>
  <c r="V85" i="1"/>
  <c r="W92" i="1"/>
  <c r="W104" i="1"/>
  <c r="X111" i="1"/>
  <c r="V115" i="1"/>
  <c r="X122" i="1"/>
  <c r="V126" i="1"/>
  <c r="X133" i="1"/>
  <c r="V137" i="1"/>
  <c r="V143" i="1"/>
  <c r="W145" i="1"/>
  <c r="X147" i="1"/>
  <c r="X149" i="1"/>
  <c r="V158" i="1"/>
  <c r="X163" i="1"/>
  <c r="W165" i="1"/>
  <c r="V167" i="1"/>
  <c r="X174" i="1"/>
  <c r="X176" i="1"/>
  <c r="W178" i="1"/>
  <c r="V180" i="1"/>
  <c r="X68" i="1"/>
  <c r="W79" i="1"/>
  <c r="V101" i="1"/>
  <c r="W108" i="1"/>
  <c r="W119" i="1"/>
  <c r="W130" i="1"/>
  <c r="X137" i="1"/>
  <c r="V141" i="1"/>
  <c r="W143" i="1"/>
  <c r="V152" i="1"/>
  <c r="V154" i="1"/>
  <c r="V156" i="1"/>
  <c r="W158" i="1"/>
  <c r="V160" i="1"/>
  <c r="X165" i="1"/>
  <c r="W167" i="1"/>
  <c r="W169" i="1"/>
  <c r="V171" i="1"/>
  <c r="X178" i="1"/>
  <c r="W180" i="1"/>
  <c r="V182" i="1"/>
  <c r="W70" i="1"/>
  <c r="X79" i="1"/>
  <c r="V94" i="1"/>
  <c r="W101" i="1"/>
  <c r="X108" i="1"/>
  <c r="W112" i="1"/>
  <c r="X119" i="1"/>
  <c r="V123" i="1"/>
  <c r="X130" i="1"/>
  <c r="V134" i="1"/>
  <c r="W141" i="1"/>
  <c r="V150" i="1"/>
  <c r="W152" i="1"/>
  <c r="W154" i="1"/>
  <c r="X156" i="1"/>
  <c r="X158" i="1"/>
  <c r="W160" i="1"/>
  <c r="V162" i="1"/>
  <c r="X169" i="1"/>
  <c r="W171" i="1"/>
  <c r="V173" i="1"/>
  <c r="V175" i="1"/>
  <c r="X180" i="1"/>
  <c r="W182" i="1"/>
  <c r="X57" i="1"/>
  <c r="W72" i="1"/>
  <c r="V81" i="1"/>
  <c r="X88" i="1"/>
  <c r="X101" i="1"/>
  <c r="V105" i="1"/>
  <c r="X112" i="1"/>
  <c r="V116" i="1"/>
  <c r="X123" i="1"/>
  <c r="V127" i="1"/>
  <c r="W134" i="1"/>
  <c r="V138" i="1"/>
  <c r="X141" i="1"/>
  <c r="V144" i="1"/>
  <c r="V146" i="1"/>
  <c r="V148" i="1"/>
  <c r="X150" i="1"/>
  <c r="X152" i="1"/>
  <c r="X154" i="1"/>
  <c r="X160" i="1"/>
  <c r="W162" i="1"/>
  <c r="V164" i="1"/>
  <c r="V166" i="1"/>
  <c r="X171" i="1"/>
  <c r="W173" i="1"/>
  <c r="W175" i="1"/>
  <c r="V177" i="1"/>
  <c r="X59" i="1"/>
  <c r="V74" i="1"/>
  <c r="W81" i="1"/>
  <c r="W102" i="1"/>
  <c r="V106" i="1"/>
  <c r="W113" i="1"/>
  <c r="V117" i="1"/>
  <c r="W124" i="1"/>
  <c r="W135" i="1"/>
  <c r="W144" i="1"/>
  <c r="W146" i="1"/>
  <c r="X148" i="1"/>
  <c r="V157" i="1"/>
  <c r="X162" i="1"/>
  <c r="X164" i="1"/>
  <c r="W166" i="1"/>
  <c r="V168" i="1"/>
  <c r="X173" i="1"/>
  <c r="X175" i="1"/>
  <c r="W177" i="1"/>
  <c r="V179" i="1"/>
  <c r="V181" i="1"/>
  <c r="AC5" i="1"/>
  <c r="AA6" i="1"/>
  <c r="AC9" i="1"/>
  <c r="AA10" i="1"/>
  <c r="AC13" i="1"/>
  <c r="AA14" i="1"/>
  <c r="AC17" i="1"/>
  <c r="AA18" i="1"/>
  <c r="AC21" i="1"/>
  <c r="AA22" i="1"/>
  <c r="AC25" i="1"/>
  <c r="AA26" i="1"/>
  <c r="AC29" i="1"/>
  <c r="AA30" i="1"/>
  <c r="AC33" i="1"/>
  <c r="AA34" i="1"/>
  <c r="AC37" i="1"/>
  <c r="AA38" i="1"/>
  <c r="AC41" i="1"/>
  <c r="AA42" i="1"/>
  <c r="AC45" i="1"/>
  <c r="AA46" i="1"/>
  <c r="AC49" i="1"/>
  <c r="AA50" i="1"/>
  <c r="AC53" i="1"/>
  <c r="AA54" i="1"/>
  <c r="AC57" i="1"/>
  <c r="AA58" i="1"/>
  <c r="AC61" i="1"/>
  <c r="AA62" i="1"/>
  <c r="AC65" i="1"/>
  <c r="AA66" i="1"/>
  <c r="AC69" i="1"/>
  <c r="AA70" i="1"/>
  <c r="AC73" i="1"/>
  <c r="AA74" i="1"/>
  <c r="AC77" i="1"/>
  <c r="AA78" i="1"/>
  <c r="AC81" i="1"/>
  <c r="AA82" i="1"/>
  <c r="AC85" i="1"/>
  <c r="AA86" i="1"/>
  <c r="AC89" i="1"/>
  <c r="AA90" i="1"/>
  <c r="AC93" i="1"/>
  <c r="AA94" i="1"/>
  <c r="AC97" i="1"/>
  <c r="AA98" i="1"/>
  <c r="AC101" i="1"/>
  <c r="AA102" i="1"/>
  <c r="AC105" i="1"/>
  <c r="AA106" i="1"/>
  <c r="AC109" i="1"/>
  <c r="AA110" i="1"/>
  <c r="AC113" i="1"/>
  <c r="AA114" i="1"/>
  <c r="AC117" i="1"/>
  <c r="AB6" i="1"/>
  <c r="AC7" i="1"/>
  <c r="AA8" i="1"/>
  <c r="AB15" i="1"/>
  <c r="AC20" i="1"/>
  <c r="AB21" i="1"/>
  <c r="AB22" i="1"/>
  <c r="AC27" i="1"/>
  <c r="AA28" i="1"/>
  <c r="AC34" i="1"/>
  <c r="AA35" i="1"/>
  <c r="AB40" i="1"/>
  <c r="AA41" i="1"/>
  <c r="AB47" i="1"/>
  <c r="AC52" i="1"/>
  <c r="AB53" i="1"/>
  <c r="AB54" i="1"/>
  <c r="AC59" i="1"/>
  <c r="AA60" i="1"/>
  <c r="AC66" i="1"/>
  <c r="AA67" i="1"/>
  <c r="AB72" i="1"/>
  <c r="AA73" i="1"/>
  <c r="AB79" i="1"/>
  <c r="AC84" i="1"/>
  <c r="AB85" i="1"/>
  <c r="AB86" i="1"/>
  <c r="AC91" i="1"/>
  <c r="AA92" i="1"/>
  <c r="AC98" i="1"/>
  <c r="AA99" i="1"/>
  <c r="AB104" i="1"/>
  <c r="AA105" i="1"/>
  <c r="AB111" i="1"/>
  <c r="AC116" i="1"/>
  <c r="AB117" i="1"/>
  <c r="AA118" i="1"/>
  <c r="AC121" i="1"/>
  <c r="AA122" i="1"/>
  <c r="AC125" i="1"/>
  <c r="AA126" i="1"/>
  <c r="AC129" i="1"/>
  <c r="AA130" i="1"/>
  <c r="AC133" i="1"/>
  <c r="AA134" i="1"/>
  <c r="AC137" i="1"/>
  <c r="AA138" i="1"/>
  <c r="AC141" i="1"/>
  <c r="AA142" i="1"/>
  <c r="AC145" i="1"/>
  <c r="AA146" i="1"/>
  <c r="AC149" i="1"/>
  <c r="AA150" i="1"/>
  <c r="AC153" i="1"/>
  <c r="AA154" i="1"/>
  <c r="AC157" i="1"/>
  <c r="AA158" i="1"/>
  <c r="AC161" i="1"/>
  <c r="AA162" i="1"/>
  <c r="AC165" i="1"/>
  <c r="AA166" i="1"/>
  <c r="AC169" i="1"/>
  <c r="AA170" i="1"/>
  <c r="AC173" i="1"/>
  <c r="AA174" i="1"/>
  <c r="AC176" i="1"/>
  <c r="AA177" i="1"/>
  <c r="AC180" i="1"/>
  <c r="AA181" i="1"/>
  <c r="AB8" i="1"/>
  <c r="AA9" i="1"/>
  <c r="AB10" i="1"/>
  <c r="AC15" i="1"/>
  <c r="AA16" i="1"/>
  <c r="AC22" i="1"/>
  <c r="AA23" i="1"/>
  <c r="AB28" i="1"/>
  <c r="AA29" i="1"/>
  <c r="AB35" i="1"/>
  <c r="AC40" i="1"/>
  <c r="AB41" i="1"/>
  <c r="AB42" i="1"/>
  <c r="AC47" i="1"/>
  <c r="AA48" i="1"/>
  <c r="AC54" i="1"/>
  <c r="AA55" i="1"/>
  <c r="AB60" i="1"/>
  <c r="AA61" i="1"/>
  <c r="AB67" i="1"/>
  <c r="AC72" i="1"/>
  <c r="AB73" i="1"/>
  <c r="AB74" i="1"/>
  <c r="AC79" i="1"/>
  <c r="AA80" i="1"/>
  <c r="AC86" i="1"/>
  <c r="AA87" i="1"/>
  <c r="AB92" i="1"/>
  <c r="AA93" i="1"/>
  <c r="AB99" i="1"/>
  <c r="AC104" i="1"/>
  <c r="AB105" i="1"/>
  <c r="AB106" i="1"/>
  <c r="AC111" i="1"/>
  <c r="AA112" i="1"/>
  <c r="AB118" i="1"/>
  <c r="AB122" i="1"/>
  <c r="AB126" i="1"/>
  <c r="AB130" i="1"/>
  <c r="AB134" i="1"/>
  <c r="AB138" i="1"/>
  <c r="AB142" i="1"/>
  <c r="AB146" i="1"/>
  <c r="AB150" i="1"/>
  <c r="AB154" i="1"/>
  <c r="AB158" i="1"/>
  <c r="AB162" i="1"/>
  <c r="AB166" i="1"/>
  <c r="AC10" i="1"/>
  <c r="AA11" i="1"/>
  <c r="AB32" i="1"/>
  <c r="AB33" i="1"/>
  <c r="AC38" i="1"/>
  <c r="AA39" i="1"/>
  <c r="AA40" i="1"/>
  <c r="AC43" i="1"/>
  <c r="AA44" i="1"/>
  <c r="AA47" i="1"/>
  <c r="AB48" i="1"/>
  <c r="AA49" i="1"/>
  <c r="AB55" i="1"/>
  <c r="AC71" i="1"/>
  <c r="AC76" i="1"/>
  <c r="AB77" i="1"/>
  <c r="AC78" i="1"/>
  <c r="AC82" i="1"/>
  <c r="AA83" i="1"/>
  <c r="AA85" i="1"/>
  <c r="AB88" i="1"/>
  <c r="AA89" i="1"/>
  <c r="AB93" i="1"/>
  <c r="AB94" i="1"/>
  <c r="AC115" i="1"/>
  <c r="AB116" i="1"/>
  <c r="AB120" i="1"/>
  <c r="AA121" i="1"/>
  <c r="AC122" i="1"/>
  <c r="AA123" i="1"/>
  <c r="AC131" i="1"/>
  <c r="AA132" i="1"/>
  <c r="AC140" i="1"/>
  <c r="AB141" i="1"/>
  <c r="AB143" i="1"/>
  <c r="AB152" i="1"/>
  <c r="AA153" i="1"/>
  <c r="AC154" i="1"/>
  <c r="AA155" i="1"/>
  <c r="AC163" i="1"/>
  <c r="AA164" i="1"/>
  <c r="AC171" i="1"/>
  <c r="AA172" i="1"/>
  <c r="AB175" i="1"/>
  <c r="AA176" i="1"/>
  <c r="AB182" i="1"/>
  <c r="AB173" i="1"/>
  <c r="AB9" i="1"/>
  <c r="AB11" i="1"/>
  <c r="AC32" i="1"/>
  <c r="AB39" i="1"/>
  <c r="AB44" i="1"/>
  <c r="AA45" i="1"/>
  <c r="AB46" i="1"/>
  <c r="AC48" i="1"/>
  <c r="AB49" i="1"/>
  <c r="AB50" i="1"/>
  <c r="AC55" i="1"/>
  <c r="AA56" i="1"/>
  <c r="AB83" i="1"/>
  <c r="AA84" i="1"/>
  <c r="AC88" i="1"/>
  <c r="AB89" i="1"/>
  <c r="AB90" i="1"/>
  <c r="AA91" i="1"/>
  <c r="AC92" i="1"/>
  <c r="AC94" i="1"/>
  <c r="AA95" i="1"/>
  <c r="AC99" i="1"/>
  <c r="AA100" i="1"/>
  <c r="AC120" i="1"/>
  <c r="AB121" i="1"/>
  <c r="AB123" i="1"/>
  <c r="AB132" i="1"/>
  <c r="AA133" i="1"/>
  <c r="AC134" i="1"/>
  <c r="AA135" i="1"/>
  <c r="AC143" i="1"/>
  <c r="AA144" i="1"/>
  <c r="AC152" i="1"/>
  <c r="AB153" i="1"/>
  <c r="AB155" i="1"/>
  <c r="AB164" i="1"/>
  <c r="AA165" i="1"/>
  <c r="AC166" i="1"/>
  <c r="AA167" i="1"/>
  <c r="AB172" i="1"/>
  <c r="AA173" i="1"/>
  <c r="AC175" i="1"/>
  <c r="AB176" i="1"/>
  <c r="AB177" i="1"/>
  <c r="AC182" i="1"/>
  <c r="AA183" i="1"/>
  <c r="AC11" i="1"/>
  <c r="AA12" i="1"/>
  <c r="AA15" i="1"/>
  <c r="AB16" i="1"/>
  <c r="AA17" i="1"/>
  <c r="AB23" i="1"/>
  <c r="AC39" i="1"/>
  <c r="AC44" i="1"/>
  <c r="AB45" i="1"/>
  <c r="AC46" i="1"/>
  <c r="AC50" i="1"/>
  <c r="AA51" i="1"/>
  <c r="AA53" i="1"/>
  <c r="AB56" i="1"/>
  <c r="AA57" i="1"/>
  <c r="AB61" i="1"/>
  <c r="AB62" i="1"/>
  <c r="AC83" i="1"/>
  <c r="AB84" i="1"/>
  <c r="AC90" i="1"/>
  <c r="AB91" i="1"/>
  <c r="AB95" i="1"/>
  <c r="AB98" i="1"/>
  <c r="AB100" i="1"/>
  <c r="AA101" i="1"/>
  <c r="AC106" i="1"/>
  <c r="AA107" i="1"/>
  <c r="AC123" i="1"/>
  <c r="AA124" i="1"/>
  <c r="AC132" i="1"/>
  <c r="AB133" i="1"/>
  <c r="AB135" i="1"/>
  <c r="AB144" i="1"/>
  <c r="AA145" i="1"/>
  <c r="AC146" i="1"/>
  <c r="AA147" i="1"/>
  <c r="AC155" i="1"/>
  <c r="AA156" i="1"/>
  <c r="AC164" i="1"/>
  <c r="AB165" i="1"/>
  <c r="AB167" i="1"/>
  <c r="AC172" i="1"/>
  <c r="AB174" i="1"/>
  <c r="AC177" i="1"/>
  <c r="AA178" i="1"/>
  <c r="AB183" i="1"/>
  <c r="AC8" i="1"/>
  <c r="AB12" i="1"/>
  <c r="AA13" i="1"/>
  <c r="AB14" i="1"/>
  <c r="AC16" i="1"/>
  <c r="AB17" i="1"/>
  <c r="AB18" i="1"/>
  <c r="AC23" i="1"/>
  <c r="AA24" i="1"/>
  <c r="AB51" i="1"/>
  <c r="AA52" i="1"/>
  <c r="AC56" i="1"/>
  <c r="AB57" i="1"/>
  <c r="AB58" i="1"/>
  <c r="AA59" i="1"/>
  <c r="AC60" i="1"/>
  <c r="AC62" i="1"/>
  <c r="AA63" i="1"/>
  <c r="AC67" i="1"/>
  <c r="AA68" i="1"/>
  <c r="AC95" i="1"/>
  <c r="AA96" i="1"/>
  <c r="AA97" i="1"/>
  <c r="AC100" i="1"/>
  <c r="AB101" i="1"/>
  <c r="AB102" i="1"/>
  <c r="AB107" i="1"/>
  <c r="AB124" i="1"/>
  <c r="AA125" i="1"/>
  <c r="AC126" i="1"/>
  <c r="AA127" i="1"/>
  <c r="AC135" i="1"/>
  <c r="AA136" i="1"/>
  <c r="AC144" i="1"/>
  <c r="AB145" i="1"/>
  <c r="AB147" i="1"/>
  <c r="AB156" i="1"/>
  <c r="AA157" i="1"/>
  <c r="AC158" i="1"/>
  <c r="AA159" i="1"/>
  <c r="AC167" i="1"/>
  <c r="AA168" i="1"/>
  <c r="AC174" i="1"/>
  <c r="AA7" i="1"/>
  <c r="AC12" i="1"/>
  <c r="AB13" i="1"/>
  <c r="AC14" i="1"/>
  <c r="AC18" i="1"/>
  <c r="AA19" i="1"/>
  <c r="AA21" i="1"/>
  <c r="AB24" i="1"/>
  <c r="AA25" i="1"/>
  <c r="AB29" i="1"/>
  <c r="AB30" i="1"/>
  <c r="AC51" i="1"/>
  <c r="AB52" i="1"/>
  <c r="AC58" i="1"/>
  <c r="AB59" i="1"/>
  <c r="AB63" i="1"/>
  <c r="AB66" i="1"/>
  <c r="AB68" i="1"/>
  <c r="AA69" i="1"/>
  <c r="AC74" i="1"/>
  <c r="AA75" i="1"/>
  <c r="AB96" i="1"/>
  <c r="AB97" i="1"/>
  <c r="AC102" i="1"/>
  <c r="AA103" i="1"/>
  <c r="AA104" i="1"/>
  <c r="AC107" i="1"/>
  <c r="AA108" i="1"/>
  <c r="AA111" i="1"/>
  <c r="AB112" i="1"/>
  <c r="AA113" i="1"/>
  <c r="AC124" i="1"/>
  <c r="AB125" i="1"/>
  <c r="AB127" i="1"/>
  <c r="AC6" i="1"/>
  <c r="AB7" i="1"/>
  <c r="AB19" i="1"/>
  <c r="AA20" i="1"/>
  <c r="AC24" i="1"/>
  <c r="AB25" i="1"/>
  <c r="AB26" i="1"/>
  <c r="AA27" i="1"/>
  <c r="AC28" i="1"/>
  <c r="AC30" i="1"/>
  <c r="AA31" i="1"/>
  <c r="AC35" i="1"/>
  <c r="AA36" i="1"/>
  <c r="AC63" i="1"/>
  <c r="AA64" i="1"/>
  <c r="AA65" i="1"/>
  <c r="AC68" i="1"/>
  <c r="AB69" i="1"/>
  <c r="AB70" i="1"/>
  <c r="AB75" i="1"/>
  <c r="AC96" i="1"/>
  <c r="AB103" i="1"/>
  <c r="AB108" i="1"/>
  <c r="AA109" i="1"/>
  <c r="AB110" i="1"/>
  <c r="AC112" i="1"/>
  <c r="AB113" i="1"/>
  <c r="AB114" i="1"/>
  <c r="AC118" i="1"/>
  <c r="AA119" i="1"/>
  <c r="AC127" i="1"/>
  <c r="AA128" i="1"/>
  <c r="AC136" i="1"/>
  <c r="AB137" i="1"/>
  <c r="AB139" i="1"/>
  <c r="AB148" i="1"/>
  <c r="AA149" i="1"/>
  <c r="AC150" i="1"/>
  <c r="AA151" i="1"/>
  <c r="AC159" i="1"/>
  <c r="AA160" i="1"/>
  <c r="AC168" i="1"/>
  <c r="AB169" i="1"/>
  <c r="AB170" i="1"/>
  <c r="AB179" i="1"/>
  <c r="AA5" i="1"/>
  <c r="AC19" i="1"/>
  <c r="AB20" i="1"/>
  <c r="AC26" i="1"/>
  <c r="AB27" i="1"/>
  <c r="AB31" i="1"/>
  <c r="AB34" i="1"/>
  <c r="AB36" i="1"/>
  <c r="AA37" i="1"/>
  <c r="AC42" i="1"/>
  <c r="AA43" i="1"/>
  <c r="AB64" i="1"/>
  <c r="AB65" i="1"/>
  <c r="AC70" i="1"/>
  <c r="AA71" i="1"/>
  <c r="AA72" i="1"/>
  <c r="AC75" i="1"/>
  <c r="AA76" i="1"/>
  <c r="AA79" i="1"/>
  <c r="AB80" i="1"/>
  <c r="AA81" i="1"/>
  <c r="AB87" i="1"/>
  <c r="AB38" i="1"/>
  <c r="AC87" i="1"/>
  <c r="AC119" i="1"/>
  <c r="AA129" i="1"/>
  <c r="AA137" i="1"/>
  <c r="AA148" i="1"/>
  <c r="AB149" i="1"/>
  <c r="AC80" i="1"/>
  <c r="AB76" i="1"/>
  <c r="AA117" i="1"/>
  <c r="AB128" i="1"/>
  <c r="AB129" i="1"/>
  <c r="AB136" i="1"/>
  <c r="AA143" i="1"/>
  <c r="AC147" i="1"/>
  <c r="AC148" i="1"/>
  <c r="AB157" i="1"/>
  <c r="AA33" i="1"/>
  <c r="AB37" i="1"/>
  <c r="AC128" i="1"/>
  <c r="AA163" i="1"/>
  <c r="AA175" i="1"/>
  <c r="AC103" i="1"/>
  <c r="AA116" i="1"/>
  <c r="AC142" i="1"/>
  <c r="AC156" i="1"/>
  <c r="AC162" i="1"/>
  <c r="AB163" i="1"/>
  <c r="AC183" i="1"/>
  <c r="AA32" i="1"/>
  <c r="AC36" i="1"/>
  <c r="AB43" i="1"/>
  <c r="AC110" i="1"/>
  <c r="AA115" i="1"/>
  <c r="AA161" i="1"/>
  <c r="AA171" i="1"/>
  <c r="AA182" i="1"/>
  <c r="AC64" i="1"/>
  <c r="AB81" i="1"/>
  <c r="AC130" i="1"/>
  <c r="AC138" i="1"/>
  <c r="AB140" i="1"/>
  <c r="AC151" i="1"/>
  <c r="AB71" i="1"/>
  <c r="AB78" i="1"/>
  <c r="AB82" i="1"/>
  <c r="AB109" i="1"/>
  <c r="AC114" i="1"/>
  <c r="AB115" i="1"/>
  <c r="AA141" i="1"/>
  <c r="AA152" i="1"/>
  <c r="AB159" i="1"/>
  <c r="AB160" i="1"/>
  <c r="AB161" i="1"/>
  <c r="AA169" i="1"/>
  <c r="AC170" i="1"/>
  <c r="AB171" i="1"/>
  <c r="AB178" i="1"/>
  <c r="AA179" i="1"/>
  <c r="AA180" i="1"/>
  <c r="AB181" i="1"/>
  <c r="AA77" i="1"/>
  <c r="AB119" i="1"/>
  <c r="AB131" i="1"/>
  <c r="AC139" i="1"/>
  <c r="AB5" i="1"/>
  <c r="AC31" i="1"/>
  <c r="AA88" i="1"/>
  <c r="AC108" i="1"/>
  <c r="AA120" i="1"/>
  <c r="AA131" i="1"/>
  <c r="AA139" i="1"/>
  <c r="AA140" i="1"/>
  <c r="AB151" i="1"/>
  <c r="AC160" i="1"/>
  <c r="AB168" i="1"/>
  <c r="AC178" i="1"/>
  <c r="AC179" i="1"/>
  <c r="AB180" i="1"/>
  <c r="AC181" i="1"/>
  <c r="AC4" i="1"/>
  <c r="AB4" i="1"/>
  <c r="AA4" i="1"/>
  <c r="V4" i="1"/>
  <c r="W4" i="1"/>
  <c r="X4" i="1"/>
  <c r="D7" i="26" l="1"/>
  <c r="G7" i="26" s="1"/>
  <c r="D8" i="26"/>
  <c r="G8" i="26" s="1"/>
  <c r="D9" i="26"/>
  <c r="G9" i="26" s="1"/>
  <c r="D10" i="26"/>
  <c r="E10" i="26" s="1"/>
  <c r="D11" i="26"/>
  <c r="G11" i="26" s="1"/>
  <c r="D12" i="26"/>
  <c r="G12" i="26" s="1"/>
  <c r="D13" i="26"/>
  <c r="G13" i="26" s="1"/>
  <c r="D14" i="26"/>
  <c r="E14" i="26" s="1"/>
  <c r="D6" i="26"/>
  <c r="G6" i="26" s="1"/>
  <c r="E13" i="26" l="1"/>
  <c r="E12" i="26"/>
  <c r="G36" i="8"/>
  <c r="F36" i="8"/>
  <c r="G14" i="26"/>
  <c r="E11" i="26"/>
  <c r="E9" i="26"/>
  <c r="G10" i="26"/>
  <c r="E8" i="26"/>
  <c r="E6" i="26"/>
  <c r="E7" i="26"/>
  <c r="AH185" i="1" l="1"/>
  <c r="AH187" i="1"/>
  <c r="AH189" i="1"/>
  <c r="AH191" i="1"/>
  <c r="AF185" i="1"/>
  <c r="AF192" i="1"/>
  <c r="AF184" i="1"/>
  <c r="AF186" i="1"/>
  <c r="AF188" i="1"/>
  <c r="AF190" i="1"/>
  <c r="AF191" i="1"/>
  <c r="AG185" i="1"/>
  <c r="AG184" i="1"/>
  <c r="AG186" i="1"/>
  <c r="AG188" i="1"/>
  <c r="AG190" i="1"/>
  <c r="AG192" i="1"/>
  <c r="AG189" i="1"/>
  <c r="AG191" i="1"/>
  <c r="AH184" i="1"/>
  <c r="AH186" i="1"/>
  <c r="AH188" i="1"/>
  <c r="AH190" i="1"/>
  <c r="AH192" i="1"/>
  <c r="AF187" i="1"/>
  <c r="AF189" i="1"/>
  <c r="AG187" i="1"/>
  <c r="AG6" i="1"/>
  <c r="AG8" i="1"/>
  <c r="AG10" i="1"/>
  <c r="AG12" i="1"/>
  <c r="AG14" i="1"/>
  <c r="AG16" i="1"/>
  <c r="AG18" i="1"/>
  <c r="AG20" i="1"/>
  <c r="AG22" i="1"/>
  <c r="AG24" i="1"/>
  <c r="AG26" i="1"/>
  <c r="AG28" i="1"/>
  <c r="AG30" i="1"/>
  <c r="AG32" i="1"/>
  <c r="AG34" i="1"/>
  <c r="AG36" i="1"/>
  <c r="AG38" i="1"/>
  <c r="AG40" i="1"/>
  <c r="AG42" i="1"/>
  <c r="AG44" i="1"/>
  <c r="AG46" i="1"/>
  <c r="AG48" i="1"/>
  <c r="AG50" i="1"/>
  <c r="AG52" i="1"/>
  <c r="AG54" i="1"/>
  <c r="AG56" i="1"/>
  <c r="AG58" i="1"/>
  <c r="AG60" i="1"/>
  <c r="AG62" i="1"/>
  <c r="AG64" i="1"/>
  <c r="AG66" i="1"/>
  <c r="AG68" i="1"/>
  <c r="AG70" i="1"/>
  <c r="AG72" i="1"/>
  <c r="AG74" i="1"/>
  <c r="AG76" i="1"/>
  <c r="AG78" i="1"/>
  <c r="AG80" i="1"/>
  <c r="AG82" i="1"/>
  <c r="AG84" i="1"/>
  <c r="AG86" i="1"/>
  <c r="AG88" i="1"/>
  <c r="AG90" i="1"/>
  <c r="AG92" i="1"/>
  <c r="AG94" i="1"/>
  <c r="AG96" i="1"/>
  <c r="AG98" i="1"/>
  <c r="AG100" i="1"/>
  <c r="AG102" i="1"/>
  <c r="AG104" i="1"/>
  <c r="AG106" i="1"/>
  <c r="AG108" i="1"/>
  <c r="AG110" i="1"/>
  <c r="AG112" i="1"/>
  <c r="AG114" i="1"/>
  <c r="AG116" i="1"/>
  <c r="AG118" i="1"/>
  <c r="AG120" i="1"/>
  <c r="AG122" i="1"/>
  <c r="AG124" i="1"/>
  <c r="AG126" i="1"/>
  <c r="AG128" i="1"/>
  <c r="AG130" i="1"/>
  <c r="AG132" i="1"/>
  <c r="AG134" i="1"/>
  <c r="AG136" i="1"/>
  <c r="AG138" i="1"/>
  <c r="AG140" i="1"/>
  <c r="AG142" i="1"/>
  <c r="AG144" i="1"/>
  <c r="AG146" i="1"/>
  <c r="AG148" i="1"/>
  <c r="AG150" i="1"/>
  <c r="AG152" i="1"/>
  <c r="AG154" i="1"/>
  <c r="AG156" i="1"/>
  <c r="AG158" i="1"/>
  <c r="AG160" i="1"/>
  <c r="AG162" i="1"/>
  <c r="AG164" i="1"/>
  <c r="AG166" i="1"/>
  <c r="AG168" i="1"/>
  <c r="AG170" i="1"/>
  <c r="AG172" i="1"/>
  <c r="AG174" i="1"/>
  <c r="AH6" i="1"/>
  <c r="AH8" i="1"/>
  <c r="AH10" i="1"/>
  <c r="AH12" i="1"/>
  <c r="AH14" i="1"/>
  <c r="AH16" i="1"/>
  <c r="AH18" i="1"/>
  <c r="AH20" i="1"/>
  <c r="AH22" i="1"/>
  <c r="AH24" i="1"/>
  <c r="AH26" i="1"/>
  <c r="AH28" i="1"/>
  <c r="AH30" i="1"/>
  <c r="AH32" i="1"/>
  <c r="AH34" i="1"/>
  <c r="AH36" i="1"/>
  <c r="AH38" i="1"/>
  <c r="AH40" i="1"/>
  <c r="AH42" i="1"/>
  <c r="AH44" i="1"/>
  <c r="AH46" i="1"/>
  <c r="AH48" i="1"/>
  <c r="AH50" i="1"/>
  <c r="AH52" i="1"/>
  <c r="AH54" i="1"/>
  <c r="AH56" i="1"/>
  <c r="AH58" i="1"/>
  <c r="AH60" i="1"/>
  <c r="AH62" i="1"/>
  <c r="AH64" i="1"/>
  <c r="AH66" i="1"/>
  <c r="AH68" i="1"/>
  <c r="AH70" i="1"/>
  <c r="AH72" i="1"/>
  <c r="AH74" i="1"/>
  <c r="AH76" i="1"/>
  <c r="AH78" i="1"/>
  <c r="AH80" i="1"/>
  <c r="AH82" i="1"/>
  <c r="AH84" i="1"/>
  <c r="AH86" i="1"/>
  <c r="AH88" i="1"/>
  <c r="AH90" i="1"/>
  <c r="AH92" i="1"/>
  <c r="AH94" i="1"/>
  <c r="AH96" i="1"/>
  <c r="AH98" i="1"/>
  <c r="AH100" i="1"/>
  <c r="AH102" i="1"/>
  <c r="AH104" i="1"/>
  <c r="AG9" i="1"/>
  <c r="AG17" i="1"/>
  <c r="AG25" i="1"/>
  <c r="AG33" i="1"/>
  <c r="AG41" i="1"/>
  <c r="AG49" i="1"/>
  <c r="AG57" i="1"/>
  <c r="AG65" i="1"/>
  <c r="AG73" i="1"/>
  <c r="AG81" i="1"/>
  <c r="AG89" i="1"/>
  <c r="AG97" i="1"/>
  <c r="AG105" i="1"/>
  <c r="AH107" i="1"/>
  <c r="AF112" i="1"/>
  <c r="AH114" i="1"/>
  <c r="AF119" i="1"/>
  <c r="AG121" i="1"/>
  <c r="AH123" i="1"/>
  <c r="AF128" i="1"/>
  <c r="AH130" i="1"/>
  <c r="AF135" i="1"/>
  <c r="AG137" i="1"/>
  <c r="AH139" i="1"/>
  <c r="AF144" i="1"/>
  <c r="AH146" i="1"/>
  <c r="AF151" i="1"/>
  <c r="AG153" i="1"/>
  <c r="AH155" i="1"/>
  <c r="AF160" i="1"/>
  <c r="AH162" i="1"/>
  <c r="AF167" i="1"/>
  <c r="AG169" i="1"/>
  <c r="AH171" i="1"/>
  <c r="AF175" i="1"/>
  <c r="AF177" i="1"/>
  <c r="AF179" i="1"/>
  <c r="AF181" i="1"/>
  <c r="AF183" i="1"/>
  <c r="AF7" i="1"/>
  <c r="AH9" i="1"/>
  <c r="AF12" i="1"/>
  <c r="AF15" i="1"/>
  <c r="AH17" i="1"/>
  <c r="AF20" i="1"/>
  <c r="AF23" i="1"/>
  <c r="AH25" i="1"/>
  <c r="AF28" i="1"/>
  <c r="AF31" i="1"/>
  <c r="AH33" i="1"/>
  <c r="AF36" i="1"/>
  <c r="AF39" i="1"/>
  <c r="AH41" i="1"/>
  <c r="AF44" i="1"/>
  <c r="AF47" i="1"/>
  <c r="AH49" i="1"/>
  <c r="AF52" i="1"/>
  <c r="AF55" i="1"/>
  <c r="AH57" i="1"/>
  <c r="AF60" i="1"/>
  <c r="AF63" i="1"/>
  <c r="AH65" i="1"/>
  <c r="AF68" i="1"/>
  <c r="AF71" i="1"/>
  <c r="AH73" i="1"/>
  <c r="AF76" i="1"/>
  <c r="AF79" i="1"/>
  <c r="AH81" i="1"/>
  <c r="AF84" i="1"/>
  <c r="AF87" i="1"/>
  <c r="AH89" i="1"/>
  <c r="AF92" i="1"/>
  <c r="AF95" i="1"/>
  <c r="AH97" i="1"/>
  <c r="AF100" i="1"/>
  <c r="AF103" i="1"/>
  <c r="AH105" i="1"/>
  <c r="AF110" i="1"/>
  <c r="AH112" i="1"/>
  <c r="AF117" i="1"/>
  <c r="AG119" i="1"/>
  <c r="AH121" i="1"/>
  <c r="AF126" i="1"/>
  <c r="AH128" i="1"/>
  <c r="AF133" i="1"/>
  <c r="AG135" i="1"/>
  <c r="AH137" i="1"/>
  <c r="AF142" i="1"/>
  <c r="AH144" i="1"/>
  <c r="AH7" i="1"/>
  <c r="AF11" i="1"/>
  <c r="AH15" i="1"/>
  <c r="AF19" i="1"/>
  <c r="AH23" i="1"/>
  <c r="AF27" i="1"/>
  <c r="AH31" i="1"/>
  <c r="AF35" i="1"/>
  <c r="AH39" i="1"/>
  <c r="AF43" i="1"/>
  <c r="AH47" i="1"/>
  <c r="AF51" i="1"/>
  <c r="AH55" i="1"/>
  <c r="AF59" i="1"/>
  <c r="AH63" i="1"/>
  <c r="AF67" i="1"/>
  <c r="AH71" i="1"/>
  <c r="AF75" i="1"/>
  <c r="AH79" i="1"/>
  <c r="AF83" i="1"/>
  <c r="AH87" i="1"/>
  <c r="AF91" i="1"/>
  <c r="AH95" i="1"/>
  <c r="AF99" i="1"/>
  <c r="AH103" i="1"/>
  <c r="AH109" i="1"/>
  <c r="AH110" i="1"/>
  <c r="AH113" i="1"/>
  <c r="AH116" i="1"/>
  <c r="AG117" i="1"/>
  <c r="AH120" i="1"/>
  <c r="AG123" i="1"/>
  <c r="AF127" i="1"/>
  <c r="AF130" i="1"/>
  <c r="AF137" i="1"/>
  <c r="AH140" i="1"/>
  <c r="AH143" i="1"/>
  <c r="AF147" i="1"/>
  <c r="AH149" i="1"/>
  <c r="AH152" i="1"/>
  <c r="AF155" i="1"/>
  <c r="AH157" i="1"/>
  <c r="AG163" i="1"/>
  <c r="AG171" i="1"/>
  <c r="AF174" i="1"/>
  <c r="AG178" i="1"/>
  <c r="AG181" i="1"/>
  <c r="AG11" i="1"/>
  <c r="AG19" i="1"/>
  <c r="AG27" i="1"/>
  <c r="AG35" i="1"/>
  <c r="AG43" i="1"/>
  <c r="AG51" i="1"/>
  <c r="AG59" i="1"/>
  <c r="AG67" i="1"/>
  <c r="AG75" i="1"/>
  <c r="AG83" i="1"/>
  <c r="AG91" i="1"/>
  <c r="AG99" i="1"/>
  <c r="AF107" i="1"/>
  <c r="AH117" i="1"/>
  <c r="AF124" i="1"/>
  <c r="AG127" i="1"/>
  <c r="AF131" i="1"/>
  <c r="AF134" i="1"/>
  <c r="AG147" i="1"/>
  <c r="AG155" i="1"/>
  <c r="AF158" i="1"/>
  <c r="AF161" i="1"/>
  <c r="AH163" i="1"/>
  <c r="AF166" i="1"/>
  <c r="AF169" i="1"/>
  <c r="AH174" i="1"/>
  <c r="AF176" i="1"/>
  <c r="AH178" i="1"/>
  <c r="AH181" i="1"/>
  <c r="AF8" i="1"/>
  <c r="AH11" i="1"/>
  <c r="AF16" i="1"/>
  <c r="AH19" i="1"/>
  <c r="AF24" i="1"/>
  <c r="AH27" i="1"/>
  <c r="AF32" i="1"/>
  <c r="AH35" i="1"/>
  <c r="AF40" i="1"/>
  <c r="AH43" i="1"/>
  <c r="AF48" i="1"/>
  <c r="AH51" i="1"/>
  <c r="AF56" i="1"/>
  <c r="AH59" i="1"/>
  <c r="AF64" i="1"/>
  <c r="AH67" i="1"/>
  <c r="AF72" i="1"/>
  <c r="AH75" i="1"/>
  <c r="AF80" i="1"/>
  <c r="AH83" i="1"/>
  <c r="AF88" i="1"/>
  <c r="AH91" i="1"/>
  <c r="AF96" i="1"/>
  <c r="AH99" i="1"/>
  <c r="AF104" i="1"/>
  <c r="AG107" i="1"/>
  <c r="AF111" i="1"/>
  <c r="AF114" i="1"/>
  <c r="AF121" i="1"/>
  <c r="AH124" i="1"/>
  <c r="AH127" i="1"/>
  <c r="AG131" i="1"/>
  <c r="AH134" i="1"/>
  <c r="AF138" i="1"/>
  <c r="AF141" i="1"/>
  <c r="AF145" i="1"/>
  <c r="AH147" i="1"/>
  <c r="AF150" i="1"/>
  <c r="AF153" i="1"/>
  <c r="AH158" i="1"/>
  <c r="AH166" i="1"/>
  <c r="AH169" i="1"/>
  <c r="AF172" i="1"/>
  <c r="AF5" i="1"/>
  <c r="AF13" i="1"/>
  <c r="AF21" i="1"/>
  <c r="AF29" i="1"/>
  <c r="AF37" i="1"/>
  <c r="AF45" i="1"/>
  <c r="AF53" i="1"/>
  <c r="AF61" i="1"/>
  <c r="AF69" i="1"/>
  <c r="AF77" i="1"/>
  <c r="AF85" i="1"/>
  <c r="AF93" i="1"/>
  <c r="AF101" i="1"/>
  <c r="AF108" i="1"/>
  <c r="AG111" i="1"/>
  <c r="AF115" i="1"/>
  <c r="AF118" i="1"/>
  <c r="AH131" i="1"/>
  <c r="AH135" i="1"/>
  <c r="AH138" i="1"/>
  <c r="AG141" i="1"/>
  <c r="AG145" i="1"/>
  <c r="AH150" i="1"/>
  <c r="AH153" i="1"/>
  <c r="AF156" i="1"/>
  <c r="AH161" i="1"/>
  <c r="AF164" i="1"/>
  <c r="AG167" i="1"/>
  <c r="AH172" i="1"/>
  <c r="AG5" i="1"/>
  <c r="AF9" i="1"/>
  <c r="AG13" i="1"/>
  <c r="AF17" i="1"/>
  <c r="AG21" i="1"/>
  <c r="AF25" i="1"/>
  <c r="AG29" i="1"/>
  <c r="AF33" i="1"/>
  <c r="AG37" i="1"/>
  <c r="AF41" i="1"/>
  <c r="AG45" i="1"/>
  <c r="AF49" i="1"/>
  <c r="AG53" i="1"/>
  <c r="AF57" i="1"/>
  <c r="AG61" i="1"/>
  <c r="AF65" i="1"/>
  <c r="AG69" i="1"/>
  <c r="AF73" i="1"/>
  <c r="AG77" i="1"/>
  <c r="AF81" i="1"/>
  <c r="AG85" i="1"/>
  <c r="AF89" i="1"/>
  <c r="AG93" i="1"/>
  <c r="AF97" i="1"/>
  <c r="AG101" i="1"/>
  <c r="AF105" i="1"/>
  <c r="AH108" i="1"/>
  <c r="AH111" i="1"/>
  <c r="AG115" i="1"/>
  <c r="AH118" i="1"/>
  <c r="AF122" i="1"/>
  <c r="AF125" i="1"/>
  <c r="AF129" i="1"/>
  <c r="AH141" i="1"/>
  <c r="AH142" i="1"/>
  <c r="AH145" i="1"/>
  <c r="AF148" i="1"/>
  <c r="AG151" i="1"/>
  <c r="AH156" i="1"/>
  <c r="AF159" i="1"/>
  <c r="AH164" i="1"/>
  <c r="AH167" i="1"/>
  <c r="AF170" i="1"/>
  <c r="AG177" i="1"/>
  <c r="AH5" i="1"/>
  <c r="AH13" i="1"/>
  <c r="AH21" i="1"/>
  <c r="AH29" i="1"/>
  <c r="AH37" i="1"/>
  <c r="AH45" i="1"/>
  <c r="AH53" i="1"/>
  <c r="AH61" i="1"/>
  <c r="AH69" i="1"/>
  <c r="AH77" i="1"/>
  <c r="AH85" i="1"/>
  <c r="AH93" i="1"/>
  <c r="AH101" i="1"/>
  <c r="AH115" i="1"/>
  <c r="AH119" i="1"/>
  <c r="AH122" i="1"/>
  <c r="AG125" i="1"/>
  <c r="AG129" i="1"/>
  <c r="AF132" i="1"/>
  <c r="AF136" i="1"/>
  <c r="AF139" i="1"/>
  <c r="AH148" i="1"/>
  <c r="AH151" i="1"/>
  <c r="AF154" i="1"/>
  <c r="AG159" i="1"/>
  <c r="AF162" i="1"/>
  <c r="AF165" i="1"/>
  <c r="AH170" i="1"/>
  <c r="AF173" i="1"/>
  <c r="AF10" i="1"/>
  <c r="AF18" i="1"/>
  <c r="AF26" i="1"/>
  <c r="AF34" i="1"/>
  <c r="AF42" i="1"/>
  <c r="AF50" i="1"/>
  <c r="AF58" i="1"/>
  <c r="AF66" i="1"/>
  <c r="AF74" i="1"/>
  <c r="AF82" i="1"/>
  <c r="AF90" i="1"/>
  <c r="AF98" i="1"/>
  <c r="AF106" i="1"/>
  <c r="AF109" i="1"/>
  <c r="AF113" i="1"/>
  <c r="AH125" i="1"/>
  <c r="AH126" i="1"/>
  <c r="AH129" i="1"/>
  <c r="AH132" i="1"/>
  <c r="AG133" i="1"/>
  <c r="AH136" i="1"/>
  <c r="AG139" i="1"/>
  <c r="AF143" i="1"/>
  <c r="AF146" i="1"/>
  <c r="AF149" i="1"/>
  <c r="AH154" i="1"/>
  <c r="AF157" i="1"/>
  <c r="AH159" i="1"/>
  <c r="AG165" i="1"/>
  <c r="AF168" i="1"/>
  <c r="AF6" i="1"/>
  <c r="AG7" i="1"/>
  <c r="AF14" i="1"/>
  <c r="AG15" i="1"/>
  <c r="AF22" i="1"/>
  <c r="AG23" i="1"/>
  <c r="AF30" i="1"/>
  <c r="AG31" i="1"/>
  <c r="AF38" i="1"/>
  <c r="AG39" i="1"/>
  <c r="AF46" i="1"/>
  <c r="AG47" i="1"/>
  <c r="AF54" i="1"/>
  <c r="AG55" i="1"/>
  <c r="AF62" i="1"/>
  <c r="AG63" i="1"/>
  <c r="AF70" i="1"/>
  <c r="AG71" i="1"/>
  <c r="AF78" i="1"/>
  <c r="AG79" i="1"/>
  <c r="AF86" i="1"/>
  <c r="AG87" i="1"/>
  <c r="AF94" i="1"/>
  <c r="AG95" i="1"/>
  <c r="AF102" i="1"/>
  <c r="AG103" i="1"/>
  <c r="AH106" i="1"/>
  <c r="AG109" i="1"/>
  <c r="AG113" i="1"/>
  <c r="AF116" i="1"/>
  <c r="AF120" i="1"/>
  <c r="AF123" i="1"/>
  <c r="AH133" i="1"/>
  <c r="AF140" i="1"/>
  <c r="AG143" i="1"/>
  <c r="AG149" i="1"/>
  <c r="AF152" i="1"/>
  <c r="AG173" i="1"/>
  <c r="AH179" i="1"/>
  <c r="AG183" i="1"/>
  <c r="AH168" i="1"/>
  <c r="AF171" i="1"/>
  <c r="AH173" i="1"/>
  <c r="AH183" i="1"/>
  <c r="AG175" i="1"/>
  <c r="AF180" i="1"/>
  <c r="AH165" i="1"/>
  <c r="AH175" i="1"/>
  <c r="AG176" i="1"/>
  <c r="AG180" i="1"/>
  <c r="AH160" i="1"/>
  <c r="AG161" i="1"/>
  <c r="AF163" i="1"/>
  <c r="AH176" i="1"/>
  <c r="AH177" i="1"/>
  <c r="AH180" i="1"/>
  <c r="AG157" i="1"/>
  <c r="AF182" i="1"/>
  <c r="AF178" i="1"/>
  <c r="AG182" i="1"/>
  <c r="AG179" i="1"/>
  <c r="AH182" i="1"/>
  <c r="AG4" i="1"/>
  <c r="AH4" i="1"/>
  <c r="AF4" i="1"/>
  <c r="Q201" i="1"/>
  <c r="AL184" i="1" l="1"/>
  <c r="AL186" i="1"/>
  <c r="AL188" i="1"/>
  <c r="AL190" i="1"/>
  <c r="AL192" i="1"/>
  <c r="AM184" i="1"/>
  <c r="AM186" i="1"/>
  <c r="AM188" i="1"/>
  <c r="AM190" i="1"/>
  <c r="AM192" i="1"/>
  <c r="AK186" i="1"/>
  <c r="AK185" i="1"/>
  <c r="AK187" i="1"/>
  <c r="AK189" i="1"/>
  <c r="AK191" i="1"/>
  <c r="AM187" i="1"/>
  <c r="AK188" i="1"/>
  <c r="AK192" i="1"/>
  <c r="AL185" i="1"/>
  <c r="AL187" i="1"/>
  <c r="AL189" i="1"/>
  <c r="AL191" i="1"/>
  <c r="AM185" i="1"/>
  <c r="AM189" i="1"/>
  <c r="AM191" i="1"/>
  <c r="AK184" i="1"/>
  <c r="AK190" i="1"/>
  <c r="Z187" i="1"/>
  <c r="Y185" i="1"/>
  <c r="Z186" i="1"/>
  <c r="Y189" i="1"/>
  <c r="Y191" i="1"/>
  <c r="Y190" i="1"/>
  <c r="Z189" i="1"/>
  <c r="Z188" i="1"/>
  <c r="Y188" i="1"/>
  <c r="Y184" i="1"/>
  <c r="Z184" i="1"/>
  <c r="Y192" i="1"/>
  <c r="Z191" i="1"/>
  <c r="Y186" i="1"/>
  <c r="Y187" i="1"/>
  <c r="Z190" i="1"/>
  <c r="Z185" i="1"/>
  <c r="Z192" i="1"/>
  <c r="Z44" i="1"/>
  <c r="Y57" i="1"/>
  <c r="Z108" i="1"/>
  <c r="Y121" i="1"/>
  <c r="Y26" i="1"/>
  <c r="Z55" i="1"/>
  <c r="Y70" i="1"/>
  <c r="Z99" i="1"/>
  <c r="Z6" i="1"/>
  <c r="Y50" i="1"/>
  <c r="Z79" i="1"/>
  <c r="Y94" i="1"/>
  <c r="Z123" i="1"/>
  <c r="Y43" i="1"/>
  <c r="Z72" i="1"/>
  <c r="Y116" i="1"/>
  <c r="Y34" i="1"/>
  <c r="Z63" i="1"/>
  <c r="Y78" i="1"/>
  <c r="Z25" i="1"/>
  <c r="Y69" i="1"/>
  <c r="Z98" i="1"/>
  <c r="Y7" i="1"/>
  <c r="Y51" i="1"/>
  <c r="Z80" i="1"/>
  <c r="Z29" i="1"/>
  <c r="Z73" i="1"/>
  <c r="Z33" i="1"/>
  <c r="Z113" i="1"/>
  <c r="Y173" i="1"/>
  <c r="Z164" i="1"/>
  <c r="Y157" i="1"/>
  <c r="Z106" i="1"/>
  <c r="Z139" i="1"/>
  <c r="Y159" i="1"/>
  <c r="Z179" i="1"/>
  <c r="Y99" i="1"/>
  <c r="Z129" i="1"/>
  <c r="Y151" i="1"/>
  <c r="Y115" i="1"/>
  <c r="Y174" i="1"/>
  <c r="Y167" i="1"/>
  <c r="Y119" i="1"/>
  <c r="Y182" i="1"/>
  <c r="Y109" i="1"/>
  <c r="Z138" i="1"/>
  <c r="Y171" i="1"/>
  <c r="Z168" i="1"/>
  <c r="Y145" i="1"/>
  <c r="Y141" i="1"/>
  <c r="Z158" i="1"/>
  <c r="Z22" i="1"/>
  <c r="Z82" i="1"/>
  <c r="Z117" i="1"/>
  <c r="Z155" i="1"/>
  <c r="Z122" i="1"/>
  <c r="Z137" i="1"/>
  <c r="Z176" i="1"/>
  <c r="Y95" i="1"/>
  <c r="Y160" i="1"/>
  <c r="Y120" i="1"/>
  <c r="Z182" i="1"/>
  <c r="Z20" i="1"/>
  <c r="Y33" i="1"/>
  <c r="Z84" i="1"/>
  <c r="Y97" i="1"/>
  <c r="Z13" i="1"/>
  <c r="Z57" i="1"/>
  <c r="Y101" i="1"/>
  <c r="Z130" i="1"/>
  <c r="Z157" i="1"/>
  <c r="Y170" i="1"/>
  <c r="Y8" i="1"/>
  <c r="Z37" i="1"/>
  <c r="Z81" i="1"/>
  <c r="Y125" i="1"/>
  <c r="Z30" i="1"/>
  <c r="Y74" i="1"/>
  <c r="Z103" i="1"/>
  <c r="Y118" i="1"/>
  <c r="Z21" i="1"/>
  <c r="Z65" i="1"/>
  <c r="Y27" i="1"/>
  <c r="Z56" i="1"/>
  <c r="Y100" i="1"/>
  <c r="Z38" i="1"/>
  <c r="Y82" i="1"/>
  <c r="Y31" i="1"/>
  <c r="Y35" i="1"/>
  <c r="Y75" i="1"/>
  <c r="Z160" i="1"/>
  <c r="Z97" i="1"/>
  <c r="Y128" i="1"/>
  <c r="Y166" i="1"/>
  <c r="Z142" i="1"/>
  <c r="Y181" i="1"/>
  <c r="Z153" i="1"/>
  <c r="Z161" i="1"/>
  <c r="Z104" i="1"/>
  <c r="Z64" i="1"/>
  <c r="Z170" i="1"/>
  <c r="Y86" i="1"/>
  <c r="Y147" i="1"/>
  <c r="Z183" i="1"/>
  <c r="Y9" i="1"/>
  <c r="Z60" i="1"/>
  <c r="Y73" i="1"/>
  <c r="Z124" i="1"/>
  <c r="Y137" i="1"/>
  <c r="Y15" i="1"/>
  <c r="Y59" i="1"/>
  <c r="Z88" i="1"/>
  <c r="Y132" i="1"/>
  <c r="Y146" i="1"/>
  <c r="Y39" i="1"/>
  <c r="Y83" i="1"/>
  <c r="Z112" i="1"/>
  <c r="Y32" i="1"/>
  <c r="Z61" i="1"/>
  <c r="Z105" i="1"/>
  <c r="Y148" i="1"/>
  <c r="Y23" i="1"/>
  <c r="Y67" i="1"/>
  <c r="Z96" i="1"/>
  <c r="Z14" i="1"/>
  <c r="Y58" i="1"/>
  <c r="Z87" i="1"/>
  <c r="Y102" i="1"/>
  <c r="Z131" i="1"/>
  <c r="Y40" i="1"/>
  <c r="Z69" i="1"/>
  <c r="Z18" i="1"/>
  <c r="Z62" i="1"/>
  <c r="Z162" i="1"/>
  <c r="Z144" i="1"/>
  <c r="Z107" i="1"/>
  <c r="Y163" i="1"/>
  <c r="Z36" i="1"/>
  <c r="Y49" i="1"/>
  <c r="Z100" i="1"/>
  <c r="Y113" i="1"/>
  <c r="Z46" i="1"/>
  <c r="Y90" i="1"/>
  <c r="Z119" i="1"/>
  <c r="Y134" i="1"/>
  <c r="Z173" i="1"/>
  <c r="Y177" i="1"/>
  <c r="Z26" i="1"/>
  <c r="Z70" i="1"/>
  <c r="Y114" i="1"/>
  <c r="Z19" i="1"/>
  <c r="Y63" i="1"/>
  <c r="Y107" i="1"/>
  <c r="Z136" i="1"/>
  <c r="Z10" i="1"/>
  <c r="Z54" i="1"/>
  <c r="Y98" i="1"/>
  <c r="Y16" i="1"/>
  <c r="Z45" i="1"/>
  <c r="Z89" i="1"/>
  <c r="Y133" i="1"/>
  <c r="Z27" i="1"/>
  <c r="Y71" i="1"/>
  <c r="Y20" i="1"/>
  <c r="Y64" i="1"/>
  <c r="Y24" i="1"/>
  <c r="Y124" i="1"/>
  <c r="Z148" i="1"/>
  <c r="Y164" i="1"/>
  <c r="Y106" i="1"/>
  <c r="Z135" i="1"/>
  <c r="Z175" i="1"/>
  <c r="Y140" i="1"/>
  <c r="Y172" i="1"/>
  <c r="Z93" i="1"/>
  <c r="Y126" i="1"/>
  <c r="Y149" i="1"/>
  <c r="Y55" i="1"/>
  <c r="Y178" i="1"/>
  <c r="Y130" i="1"/>
  <c r="Z167" i="1"/>
  <c r="Z12" i="1"/>
  <c r="Y25" i="1"/>
  <c r="Z76" i="1"/>
  <c r="Y89" i="1"/>
  <c r="Z140" i="1"/>
  <c r="Y48" i="1"/>
  <c r="Z77" i="1"/>
  <c r="Z121" i="1"/>
  <c r="Z149" i="1"/>
  <c r="Y162" i="1"/>
  <c r="Y28" i="1"/>
  <c r="Y72" i="1"/>
  <c r="Z101" i="1"/>
  <c r="Y21" i="1"/>
  <c r="Z50" i="1"/>
  <c r="Z94" i="1"/>
  <c r="Y138" i="1"/>
  <c r="Z151" i="1"/>
  <c r="Y12" i="1"/>
  <c r="Y56" i="1"/>
  <c r="Z85" i="1"/>
  <c r="Y47" i="1"/>
  <c r="Y91" i="1"/>
  <c r="Z120" i="1"/>
  <c r="Y29" i="1"/>
  <c r="Z58" i="1"/>
  <c r="Z7" i="1"/>
  <c r="Y22" i="1"/>
  <c r="Z51" i="1"/>
  <c r="Z11" i="1"/>
  <c r="Z150" i="1"/>
  <c r="Y110" i="1"/>
  <c r="Y139" i="1"/>
  <c r="Z177" i="1"/>
  <c r="Y84" i="1"/>
  <c r="Z166" i="1"/>
  <c r="Y66" i="1"/>
  <c r="Z159" i="1"/>
  <c r="Z115" i="1"/>
  <c r="Y143" i="1"/>
  <c r="Z174" i="1"/>
  <c r="Y169" i="1"/>
  <c r="Y88" i="1"/>
  <c r="Z52" i="1"/>
  <c r="Y65" i="1"/>
  <c r="Z116" i="1"/>
  <c r="Y129" i="1"/>
  <c r="Y6" i="1"/>
  <c r="Z35" i="1"/>
  <c r="Y79" i="1"/>
  <c r="Y123" i="1"/>
  <c r="Z180" i="1"/>
  <c r="Z15" i="1"/>
  <c r="Y30" i="1"/>
  <c r="Z59" i="1"/>
  <c r="Y103" i="1"/>
  <c r="Z8" i="1"/>
  <c r="Y52" i="1"/>
  <c r="Y96" i="1"/>
  <c r="Z125" i="1"/>
  <c r="Y14" i="1"/>
  <c r="Z43" i="1"/>
  <c r="Y87" i="1"/>
  <c r="Y5" i="1"/>
  <c r="Z34" i="1"/>
  <c r="Z78" i="1"/>
  <c r="Y122" i="1"/>
  <c r="Z16" i="1"/>
  <c r="Y60" i="1"/>
  <c r="Z9" i="1"/>
  <c r="Y53" i="1"/>
  <c r="Y13" i="1"/>
  <c r="Z42" i="1"/>
  <c r="Z102" i="1"/>
  <c r="Z152" i="1"/>
  <c r="Y142" i="1"/>
  <c r="Y179" i="1"/>
  <c r="Z128" i="1"/>
  <c r="Y168" i="1"/>
  <c r="Y77" i="1"/>
  <c r="Z118" i="1"/>
  <c r="Y161" i="1"/>
  <c r="Z181" i="1"/>
  <c r="Y104" i="1"/>
  <c r="Z133" i="1"/>
  <c r="Z145" i="1"/>
  <c r="Y108" i="1"/>
  <c r="Z156" i="1"/>
  <c r="Z95" i="1"/>
  <c r="Z127" i="1"/>
  <c r="Y150" i="1"/>
  <c r="Z28" i="1"/>
  <c r="Y41" i="1"/>
  <c r="Z92" i="1"/>
  <c r="Y105" i="1"/>
  <c r="Y37" i="1"/>
  <c r="Z66" i="1"/>
  <c r="Z110" i="1"/>
  <c r="Z165" i="1"/>
  <c r="Z17" i="1"/>
  <c r="Y61" i="1"/>
  <c r="Z90" i="1"/>
  <c r="Z134" i="1"/>
  <c r="Y10" i="1"/>
  <c r="Z39" i="1"/>
  <c r="Y54" i="1"/>
  <c r="Z83" i="1"/>
  <c r="Y127" i="1"/>
  <c r="Y45" i="1"/>
  <c r="Z74" i="1"/>
  <c r="Y36" i="1"/>
  <c r="Y80" i="1"/>
  <c r="Z109" i="1"/>
  <c r="Y18" i="1"/>
  <c r="Z47" i="1"/>
  <c r="Y62" i="1"/>
  <c r="Z91" i="1"/>
  <c r="Y11" i="1"/>
  <c r="Z40" i="1"/>
  <c r="Y44" i="1"/>
  <c r="Y135" i="1"/>
  <c r="Y175" i="1"/>
  <c r="Y117" i="1"/>
  <c r="Y144" i="1"/>
  <c r="Y153" i="1"/>
  <c r="Y183" i="1"/>
  <c r="Y176" i="1"/>
  <c r="Z86" i="1"/>
  <c r="Z147" i="1"/>
  <c r="Z163" i="1"/>
  <c r="Y158" i="1"/>
  <c r="Z178" i="1"/>
  <c r="Y131" i="1"/>
  <c r="Y152" i="1"/>
  <c r="Y17" i="1"/>
  <c r="Z68" i="1"/>
  <c r="Y81" i="1"/>
  <c r="Z132" i="1"/>
  <c r="Z24" i="1"/>
  <c r="Y68" i="1"/>
  <c r="Y112" i="1"/>
  <c r="Z141" i="1"/>
  <c r="Y154" i="1"/>
  <c r="Y19" i="1"/>
  <c r="Z48" i="1"/>
  <c r="Y92" i="1"/>
  <c r="Y136" i="1"/>
  <c r="Z41" i="1"/>
  <c r="Y85" i="1"/>
  <c r="Z114" i="1"/>
  <c r="Z143" i="1"/>
  <c r="Y156" i="1"/>
  <c r="Z32" i="1"/>
  <c r="Y76" i="1"/>
  <c r="Z23" i="1"/>
  <c r="Y38" i="1"/>
  <c r="Z67" i="1"/>
  <c r="Y111" i="1"/>
  <c r="Z5" i="1"/>
  <c r="Z49" i="1"/>
  <c r="Y93" i="1"/>
  <c r="Y42" i="1"/>
  <c r="Z71" i="1"/>
  <c r="Z31" i="1"/>
  <c r="Y46" i="1"/>
  <c r="Z171" i="1"/>
  <c r="Z75" i="1"/>
  <c r="Z146" i="1"/>
  <c r="Y155" i="1"/>
  <c r="Z53" i="1"/>
  <c r="Z111" i="1"/>
  <c r="Z172" i="1"/>
  <c r="Z126" i="1"/>
  <c r="Y165" i="1"/>
  <c r="Y180" i="1"/>
  <c r="Z154" i="1"/>
  <c r="Z169" i="1"/>
  <c r="AK8" i="1"/>
  <c r="AL9" i="1"/>
  <c r="AM10" i="1"/>
  <c r="AK16" i="1"/>
  <c r="AL17" i="1"/>
  <c r="AM18" i="1"/>
  <c r="AK24" i="1"/>
  <c r="AL25" i="1"/>
  <c r="AM26" i="1"/>
  <c r="AK32" i="1"/>
  <c r="AL33" i="1"/>
  <c r="AM34" i="1"/>
  <c r="AK40" i="1"/>
  <c r="AL41" i="1"/>
  <c r="AM42" i="1"/>
  <c r="AK48" i="1"/>
  <c r="AL49" i="1"/>
  <c r="AM50" i="1"/>
  <c r="AK56" i="1"/>
  <c r="AL57" i="1"/>
  <c r="AM58" i="1"/>
  <c r="AK64" i="1"/>
  <c r="AL65" i="1"/>
  <c r="AM66" i="1"/>
  <c r="AK72" i="1"/>
  <c r="AL73" i="1"/>
  <c r="AM74" i="1"/>
  <c r="AK80" i="1"/>
  <c r="AL81" i="1"/>
  <c r="AM82" i="1"/>
  <c r="AK88" i="1"/>
  <c r="AL89" i="1"/>
  <c r="AM90" i="1"/>
  <c r="AK96" i="1"/>
  <c r="AL97" i="1"/>
  <c r="AM98" i="1"/>
  <c r="AK104" i="1"/>
  <c r="AL105" i="1"/>
  <c r="AM106" i="1"/>
  <c r="AK112" i="1"/>
  <c r="AL113" i="1"/>
  <c r="AM114" i="1"/>
  <c r="AK120" i="1"/>
  <c r="AL121" i="1"/>
  <c r="AM122" i="1"/>
  <c r="AK128" i="1"/>
  <c r="AL129" i="1"/>
  <c r="AM130" i="1"/>
  <c r="AK136" i="1"/>
  <c r="AL137" i="1"/>
  <c r="AM138" i="1"/>
  <c r="AK7" i="1"/>
  <c r="AL8" i="1"/>
  <c r="AM9" i="1"/>
  <c r="AK15" i="1"/>
  <c r="AL16" i="1"/>
  <c r="AM17" i="1"/>
  <c r="AK23" i="1"/>
  <c r="AL24" i="1"/>
  <c r="AM25" i="1"/>
  <c r="AK31" i="1"/>
  <c r="AL32" i="1"/>
  <c r="AM11" i="1"/>
  <c r="AK14" i="1"/>
  <c r="AM15" i="1"/>
  <c r="AL18" i="1"/>
  <c r="AL21" i="1"/>
  <c r="AM22" i="1"/>
  <c r="AK25" i="1"/>
  <c r="AL28" i="1"/>
  <c r="AK36" i="1"/>
  <c r="AM37" i="1"/>
  <c r="AL42" i="1"/>
  <c r="AK46" i="1"/>
  <c r="AL47" i="1"/>
  <c r="AK51" i="1"/>
  <c r="AM52" i="1"/>
  <c r="AM57" i="1"/>
  <c r="AL61" i="1"/>
  <c r="AM62" i="1"/>
  <c r="AK66" i="1"/>
  <c r="AM67" i="1"/>
  <c r="AK71" i="1"/>
  <c r="AM72" i="1"/>
  <c r="AL76" i="1"/>
  <c r="AK81" i="1"/>
  <c r="AK85" i="1"/>
  <c r="AL86" i="1"/>
  <c r="AM87" i="1"/>
  <c r="AL91" i="1"/>
  <c r="AL96" i="1"/>
  <c r="AK100" i="1"/>
  <c r="AM101" i="1"/>
  <c r="AL106" i="1"/>
  <c r="AK110" i="1"/>
  <c r="AL111" i="1"/>
  <c r="AK115" i="1"/>
  <c r="AM116" i="1"/>
  <c r="AM121" i="1"/>
  <c r="AL125" i="1"/>
  <c r="AM126" i="1"/>
  <c r="AK130" i="1"/>
  <c r="AM131" i="1"/>
  <c r="AK135" i="1"/>
  <c r="AM136" i="1"/>
  <c r="AL140" i="1"/>
  <c r="AK146" i="1"/>
  <c r="AL147" i="1"/>
  <c r="AM148" i="1"/>
  <c r="AK154" i="1"/>
  <c r="AL155" i="1"/>
  <c r="AM156" i="1"/>
  <c r="AK162" i="1"/>
  <c r="AL163" i="1"/>
  <c r="AM164" i="1"/>
  <c r="AK170" i="1"/>
  <c r="AL171" i="1"/>
  <c r="AM172" i="1"/>
  <c r="AK177" i="1"/>
  <c r="AL178" i="1"/>
  <c r="AM179" i="1"/>
  <c r="AL7" i="1"/>
  <c r="AK10" i="1"/>
  <c r="AK13" i="1"/>
  <c r="AL14" i="1"/>
  <c r="AK20" i="1"/>
  <c r="AM21" i="1"/>
  <c r="AM28" i="1"/>
  <c r="AM32" i="1"/>
  <c r="AL36" i="1"/>
  <c r="AK41" i="1"/>
  <c r="AK45" i="1"/>
  <c r="AL46" i="1"/>
  <c r="AM47" i="1"/>
  <c r="AL51" i="1"/>
  <c r="AL56" i="1"/>
  <c r="AK60" i="1"/>
  <c r="AM61" i="1"/>
  <c r="AL66" i="1"/>
  <c r="AK70" i="1"/>
  <c r="AL71" i="1"/>
  <c r="AK75" i="1"/>
  <c r="AM76" i="1"/>
  <c r="AM81" i="1"/>
  <c r="AL85" i="1"/>
  <c r="AM86" i="1"/>
  <c r="AK90" i="1"/>
  <c r="AM91" i="1"/>
  <c r="AK95" i="1"/>
  <c r="AM96" i="1"/>
  <c r="AL100" i="1"/>
  <c r="AK105" i="1"/>
  <c r="AK109" i="1"/>
  <c r="AL110" i="1"/>
  <c r="AM111" i="1"/>
  <c r="AL115" i="1"/>
  <c r="AL120" i="1"/>
  <c r="AK124" i="1"/>
  <c r="AM125" i="1"/>
  <c r="AL130" i="1"/>
  <c r="AK134" i="1"/>
  <c r="AL135" i="1"/>
  <c r="AK139" i="1"/>
  <c r="AM140" i="1"/>
  <c r="AK145" i="1"/>
  <c r="AL146" i="1"/>
  <c r="AM147" i="1"/>
  <c r="AK153" i="1"/>
  <c r="AL154" i="1"/>
  <c r="AM155" i="1"/>
  <c r="AM12" i="1"/>
  <c r="AK17" i="1"/>
  <c r="AK19" i="1"/>
  <c r="AL22" i="1"/>
  <c r="AM27" i="1"/>
  <c r="AL29" i="1"/>
  <c r="AK34" i="1"/>
  <c r="AM35" i="1"/>
  <c r="AK37" i="1"/>
  <c r="AL40" i="1"/>
  <c r="AL43" i="1"/>
  <c r="AM46" i="1"/>
  <c r="AK54" i="1"/>
  <c r="AL55" i="1"/>
  <c r="AL58" i="1"/>
  <c r="AK69" i="1"/>
  <c r="AM70" i="1"/>
  <c r="AL78" i="1"/>
  <c r="AK84" i="1"/>
  <c r="AK87" i="1"/>
  <c r="AL90" i="1"/>
  <c r="AM93" i="1"/>
  <c r="AK99" i="1"/>
  <c r="AL102" i="1"/>
  <c r="AM105" i="1"/>
  <c r="AM108" i="1"/>
  <c r="AK113" i="1"/>
  <c r="AK116" i="1"/>
  <c r="AM120" i="1"/>
  <c r="AM123" i="1"/>
  <c r="AL128" i="1"/>
  <c r="AK131" i="1"/>
  <c r="AK137" i="1"/>
  <c r="AK140" i="1"/>
  <c r="AL143" i="1"/>
  <c r="AM144" i="1"/>
  <c r="AK147" i="1"/>
  <c r="AL150" i="1"/>
  <c r="AK157" i="1"/>
  <c r="AL162" i="1"/>
  <c r="AK166" i="1"/>
  <c r="AM167" i="1"/>
  <c r="AL172" i="1"/>
  <c r="AM178" i="1"/>
  <c r="AL182" i="1"/>
  <c r="AM183" i="1"/>
  <c r="AM7" i="1"/>
  <c r="AK9" i="1"/>
  <c r="AL19" i="1"/>
  <c r="AM24" i="1"/>
  <c r="AK26" i="1"/>
  <c r="AM29" i="1"/>
  <c r="AL34" i="1"/>
  <c r="AL37" i="1"/>
  <c r="AM40" i="1"/>
  <c r="AM43" i="1"/>
  <c r="AL54" i="1"/>
  <c r="AM55" i="1"/>
  <c r="AK63" i="1"/>
  <c r="AL69" i="1"/>
  <c r="AL75" i="1"/>
  <c r="AM78" i="1"/>
  <c r="AL84" i="1"/>
  <c r="AL87" i="1"/>
  <c r="AK92" i="1"/>
  <c r="AL99" i="1"/>
  <c r="AM102" i="1"/>
  <c r="AK107" i="1"/>
  <c r="AM113" i="1"/>
  <c r="AL116" i="1"/>
  <c r="AK119" i="1"/>
  <c r="AK122" i="1"/>
  <c r="AK125" i="1"/>
  <c r="AM128" i="1"/>
  <c r="AL131" i="1"/>
  <c r="AL134" i="1"/>
  <c r="AM137" i="1"/>
  <c r="AK142" i="1"/>
  <c r="AM143" i="1"/>
  <c r="AM150" i="1"/>
  <c r="AM154" i="1"/>
  <c r="AL157" i="1"/>
  <c r="AK161" i="1"/>
  <c r="AM162" i="1"/>
  <c r="AL166" i="1"/>
  <c r="AK171" i="1"/>
  <c r="AL177" i="1"/>
  <c r="AK181" i="1"/>
  <c r="AM182" i="1"/>
  <c r="AK6" i="1"/>
  <c r="AK11" i="1"/>
  <c r="AM14" i="1"/>
  <c r="AM19" i="1"/>
  <c r="AK21" i="1"/>
  <c r="AL26" i="1"/>
  <c r="AL31" i="1"/>
  <c r="AK39" i="1"/>
  <c r="AL45" i="1"/>
  <c r="AL48" i="1"/>
  <c r="AM51" i="1"/>
  <c r="AK53" i="1"/>
  <c r="AM54" i="1"/>
  <c r="AL60" i="1"/>
  <c r="AL63" i="1"/>
  <c r="AK68" i="1"/>
  <c r="AM69" i="1"/>
  <c r="AL72" i="1"/>
  <c r="AM75" i="1"/>
  <c r="AK77" i="1"/>
  <c r="AK83" i="1"/>
  <c r="AM84" i="1"/>
  <c r="AK89" i="1"/>
  <c r="AL92" i="1"/>
  <c r="AK98" i="1"/>
  <c r="AM99" i="1"/>
  <c r="AK101" i="1"/>
  <c r="AL104" i="1"/>
  <c r="AL107" i="1"/>
  <c r="AM110" i="1"/>
  <c r="AK118" i="1"/>
  <c r="AL119" i="1"/>
  <c r="AL122" i="1"/>
  <c r="AK133" i="1"/>
  <c r="AM134" i="1"/>
  <c r="AL142" i="1"/>
  <c r="AK149" i="1"/>
  <c r="AM157" i="1"/>
  <c r="AK160" i="1"/>
  <c r="AL161" i="1"/>
  <c r="AK165" i="1"/>
  <c r="AM166" i="1"/>
  <c r="AM171" i="1"/>
  <c r="AK176" i="1"/>
  <c r="AM177" i="1"/>
  <c r="AL181" i="1"/>
  <c r="AK5" i="1"/>
  <c r="AL6" i="1"/>
  <c r="AL11" i="1"/>
  <c r="AM16" i="1"/>
  <c r="AK28" i="1"/>
  <c r="AM31" i="1"/>
  <c r="AL39" i="1"/>
  <c r="AK42" i="1"/>
  <c r="AM45" i="1"/>
  <c r="AM48" i="1"/>
  <c r="AL53" i="1"/>
  <c r="AK57" i="1"/>
  <c r="AM60" i="1"/>
  <c r="AM63" i="1"/>
  <c r="AL68" i="1"/>
  <c r="AK74" i="1"/>
  <c r="AL77" i="1"/>
  <c r="AL83" i="1"/>
  <c r="AK86" i="1"/>
  <c r="AM89" i="1"/>
  <c r="AM92" i="1"/>
  <c r="AL98" i="1"/>
  <c r="AL101" i="1"/>
  <c r="AM104" i="1"/>
  <c r="AM107" i="1"/>
  <c r="AL118" i="1"/>
  <c r="AM119" i="1"/>
  <c r="AK127" i="1"/>
  <c r="AL133" i="1"/>
  <c r="AL139" i="1"/>
  <c r="AM142" i="1"/>
  <c r="AM146" i="1"/>
  <c r="AL149" i="1"/>
  <c r="AL153" i="1"/>
  <c r="AK156" i="1"/>
  <c r="AK159" i="1"/>
  <c r="AL160" i="1"/>
  <c r="AM161" i="1"/>
  <c r="AL165" i="1"/>
  <c r="AL170" i="1"/>
  <c r="AK174" i="1"/>
  <c r="AK175" i="1"/>
  <c r="AL176" i="1"/>
  <c r="AK180" i="1"/>
  <c r="AM181" i="1"/>
  <c r="AL5" i="1"/>
  <c r="AM6" i="1"/>
  <c r="AL13" i="1"/>
  <c r="AL23" i="1"/>
  <c r="AK30" i="1"/>
  <c r="AK33" i="1"/>
  <c r="AM36" i="1"/>
  <c r="AM39" i="1"/>
  <c r="AK44" i="1"/>
  <c r="AK50" i="1"/>
  <c r="AM53" i="1"/>
  <c r="AK59" i="1"/>
  <c r="AK62" i="1"/>
  <c r="AK65" i="1"/>
  <c r="AM68" i="1"/>
  <c r="AL74" i="1"/>
  <c r="AM77" i="1"/>
  <c r="AL80" i="1"/>
  <c r="AM83" i="1"/>
  <c r="AL95" i="1"/>
  <c r="AK103" i="1"/>
  <c r="AL109" i="1"/>
  <c r="AL112" i="1"/>
  <c r="AM115" i="1"/>
  <c r="AK117" i="1"/>
  <c r="AM118" i="1"/>
  <c r="AL124" i="1"/>
  <c r="AL127" i="1"/>
  <c r="AK132" i="1"/>
  <c r="AM133" i="1"/>
  <c r="AL136" i="1"/>
  <c r="AM139" i="1"/>
  <c r="AK141" i="1"/>
  <c r="AM149" i="1"/>
  <c r="AK152" i="1"/>
  <c r="AM153" i="1"/>
  <c r="AL156" i="1"/>
  <c r="AL159" i="1"/>
  <c r="AM160" i="1"/>
  <c r="AK164" i="1"/>
  <c r="AM165" i="1"/>
  <c r="AK169" i="1"/>
  <c r="AM170" i="1"/>
  <c r="AL174" i="1"/>
  <c r="AL175" i="1"/>
  <c r="AM176" i="1"/>
  <c r="AL180" i="1"/>
  <c r="AM5" i="1"/>
  <c r="AM13" i="1"/>
  <c r="AK18" i="1"/>
  <c r="AL20" i="1"/>
  <c r="AM23" i="1"/>
  <c r="AL30" i="1"/>
  <c r="AM33" i="1"/>
  <c r="AK38" i="1"/>
  <c r="AL44" i="1"/>
  <c r="AK47" i="1"/>
  <c r="AL50" i="1"/>
  <c r="AL59" i="1"/>
  <c r="AL62" i="1"/>
  <c r="AM65" i="1"/>
  <c r="AM71" i="1"/>
  <c r="AK79" i="1"/>
  <c r="AM80" i="1"/>
  <c r="AL88" i="1"/>
  <c r="AK91" i="1"/>
  <c r="AK94" i="1"/>
  <c r="AM95" i="1"/>
  <c r="AL103" i="1"/>
  <c r="AK106" i="1"/>
  <c r="AM109" i="1"/>
  <c r="AM112" i="1"/>
  <c r="AL117" i="1"/>
  <c r="AK121" i="1"/>
  <c r="AM124" i="1"/>
  <c r="AM127" i="1"/>
  <c r="AL132" i="1"/>
  <c r="AK138" i="1"/>
  <c r="AL141" i="1"/>
  <c r="AL145" i="1"/>
  <c r="AK148" i="1"/>
  <c r="AK151" i="1"/>
  <c r="AL152" i="1"/>
  <c r="AK158" i="1"/>
  <c r="AM159" i="1"/>
  <c r="AL164" i="1"/>
  <c r="AK168" i="1"/>
  <c r="AL169" i="1"/>
  <c r="AK173" i="1"/>
  <c r="AM174" i="1"/>
  <c r="AM8" i="1"/>
  <c r="AL10" i="1"/>
  <c r="AK12" i="1"/>
  <c r="AM20" i="1"/>
  <c r="AK27" i="1"/>
  <c r="AM30" i="1"/>
  <c r="AK35" i="1"/>
  <c r="AL38" i="1"/>
  <c r="AM41" i="1"/>
  <c r="AM44" i="1"/>
  <c r="AK49" i="1"/>
  <c r="AK52" i="1"/>
  <c r="AM56" i="1"/>
  <c r="AM59" i="1"/>
  <c r="AL64" i="1"/>
  <c r="AK67" i="1"/>
  <c r="AK73" i="1"/>
  <c r="AK76" i="1"/>
  <c r="AL79" i="1"/>
  <c r="AK82" i="1"/>
  <c r="AM85" i="1"/>
  <c r="AM88" i="1"/>
  <c r="AK93" i="1"/>
  <c r="AL94" i="1"/>
  <c r="AK97" i="1"/>
  <c r="AM100" i="1"/>
  <c r="AM103" i="1"/>
  <c r="AK108" i="1"/>
  <c r="AK114" i="1"/>
  <c r="AM117" i="1"/>
  <c r="AK123" i="1"/>
  <c r="AK126" i="1"/>
  <c r="AK129" i="1"/>
  <c r="AM132" i="1"/>
  <c r="AL138" i="1"/>
  <c r="AM141" i="1"/>
  <c r="AK144" i="1"/>
  <c r="AM145" i="1"/>
  <c r="AL148" i="1"/>
  <c r="AL151" i="1"/>
  <c r="AM152" i="1"/>
  <c r="AK155" i="1"/>
  <c r="AL158" i="1"/>
  <c r="AK163" i="1"/>
  <c r="AL12" i="1"/>
  <c r="AL15" i="1"/>
  <c r="AK22" i="1"/>
  <c r="AL27" i="1"/>
  <c r="AK29" i="1"/>
  <c r="AL35" i="1"/>
  <c r="AM38" i="1"/>
  <c r="AK43" i="1"/>
  <c r="AM49" i="1"/>
  <c r="AL52" i="1"/>
  <c r="AK55" i="1"/>
  <c r="AK58" i="1"/>
  <c r="AK61" i="1"/>
  <c r="AM64" i="1"/>
  <c r="AL67" i="1"/>
  <c r="AL70" i="1"/>
  <c r="AM73" i="1"/>
  <c r="AK78" i="1"/>
  <c r="AM79" i="1"/>
  <c r="AL82" i="1"/>
  <c r="AL93" i="1"/>
  <c r="AM94" i="1"/>
  <c r="AM97" i="1"/>
  <c r="AK102" i="1"/>
  <c r="AL108" i="1"/>
  <c r="AK111" i="1"/>
  <c r="AL114" i="1"/>
  <c r="AL123" i="1"/>
  <c r="AL126" i="1"/>
  <c r="AM129" i="1"/>
  <c r="AM135" i="1"/>
  <c r="AK143" i="1"/>
  <c r="AL144" i="1"/>
  <c r="AK150" i="1"/>
  <c r="AM151" i="1"/>
  <c r="AM158" i="1"/>
  <c r="AM163" i="1"/>
  <c r="AK183" i="1"/>
  <c r="AL183" i="1"/>
  <c r="AK167" i="1"/>
  <c r="AM169" i="1"/>
  <c r="AK179" i="1"/>
  <c r="AL167" i="1"/>
  <c r="AK172" i="1"/>
  <c r="AL179" i="1"/>
  <c r="AM175" i="1"/>
  <c r="AK182" i="1"/>
  <c r="AL168" i="1"/>
  <c r="AL173" i="1"/>
  <c r="AM168" i="1"/>
  <c r="AM173" i="1"/>
  <c r="AK178" i="1"/>
  <c r="AM180" i="1"/>
  <c r="AK4" i="1"/>
  <c r="AM4" i="1"/>
  <c r="AL4" i="1"/>
  <c r="Z4" i="1"/>
  <c r="Y4" i="1"/>
  <c r="R201" i="1"/>
  <c r="AD184" i="1" l="1"/>
  <c r="AE186" i="1"/>
  <c r="AE189" i="1"/>
  <c r="AD191" i="1"/>
  <c r="AD186" i="1"/>
  <c r="AE187" i="1"/>
  <c r="AD187" i="1"/>
  <c r="AD188" i="1"/>
  <c r="AE188" i="1"/>
  <c r="AD185" i="1"/>
  <c r="AE185" i="1"/>
  <c r="AD189" i="1"/>
  <c r="AD190" i="1"/>
  <c r="AE192" i="1"/>
  <c r="AD192" i="1"/>
  <c r="AE190" i="1"/>
  <c r="AE191" i="1"/>
  <c r="AE184" i="1"/>
  <c r="AE16" i="1"/>
  <c r="AE48" i="1"/>
  <c r="AE80" i="1"/>
  <c r="AE112" i="1"/>
  <c r="AE5" i="1"/>
  <c r="AE51" i="1"/>
  <c r="AD65" i="1"/>
  <c r="AD96" i="1"/>
  <c r="AD110" i="1"/>
  <c r="AE144" i="1"/>
  <c r="AD27" i="1"/>
  <c r="AE103" i="1"/>
  <c r="AD117" i="1"/>
  <c r="AD133" i="1"/>
  <c r="AD149" i="1"/>
  <c r="AD165" i="1"/>
  <c r="AE75" i="1"/>
  <c r="AE114" i="1"/>
  <c r="AD128" i="1"/>
  <c r="AD142" i="1"/>
  <c r="AE161" i="1"/>
  <c r="AD38" i="1"/>
  <c r="AE81" i="1"/>
  <c r="AD115" i="1"/>
  <c r="AE151" i="1"/>
  <c r="AE10" i="1"/>
  <c r="AD92" i="1"/>
  <c r="AD11" i="1"/>
  <c r="AD22" i="1"/>
  <c r="AD61" i="1"/>
  <c r="AE91" i="1"/>
  <c r="AE22" i="1"/>
  <c r="AE106" i="1"/>
  <c r="AE17" i="1"/>
  <c r="AD51" i="1"/>
  <c r="AE66" i="1"/>
  <c r="AE95" i="1"/>
  <c r="AD124" i="1"/>
  <c r="AD138" i="1"/>
  <c r="AE157" i="1"/>
  <c r="AE174" i="1"/>
  <c r="AD69" i="1"/>
  <c r="AD41" i="1"/>
  <c r="AD75" i="1"/>
  <c r="AE159" i="1"/>
  <c r="AE102" i="1"/>
  <c r="AD180" i="1"/>
  <c r="AD113" i="1"/>
  <c r="AE138" i="1"/>
  <c r="AD26" i="1"/>
  <c r="AD79" i="1"/>
  <c r="AD108" i="1"/>
  <c r="AE169" i="1"/>
  <c r="AD114" i="1"/>
  <c r="AD57" i="1"/>
  <c r="AD111" i="1"/>
  <c r="AE107" i="1"/>
  <c r="AE147" i="1"/>
  <c r="AE177" i="1"/>
  <c r="AE35" i="1"/>
  <c r="AE73" i="1"/>
  <c r="AE127" i="1"/>
  <c r="AD19" i="1"/>
  <c r="AE146" i="1"/>
  <c r="AD177" i="1"/>
  <c r="AE28" i="1"/>
  <c r="AE60" i="1"/>
  <c r="AE92" i="1"/>
  <c r="AE6" i="1"/>
  <c r="AE83" i="1"/>
  <c r="AD97" i="1"/>
  <c r="AE124" i="1"/>
  <c r="AE156" i="1"/>
  <c r="AE179" i="1"/>
  <c r="AE14" i="1"/>
  <c r="AD59" i="1"/>
  <c r="AD36" i="1"/>
  <c r="AE129" i="1"/>
  <c r="AE162" i="1"/>
  <c r="AD82" i="1"/>
  <c r="AE119" i="1"/>
  <c r="AE43" i="1"/>
  <c r="AE82" i="1"/>
  <c r="AE93" i="1"/>
  <c r="AD152" i="1"/>
  <c r="AD166" i="1"/>
  <c r="AD175" i="1"/>
  <c r="AE53" i="1"/>
  <c r="AE94" i="1"/>
  <c r="AD164" i="1"/>
  <c r="AD23" i="1"/>
  <c r="AD56" i="1"/>
  <c r="AD126" i="1"/>
  <c r="AD18" i="1"/>
  <c r="AE57" i="1"/>
  <c r="AE67" i="1"/>
  <c r="AE125" i="1"/>
  <c r="AE158" i="1"/>
  <c r="AE176" i="1"/>
  <c r="AD136" i="1"/>
  <c r="AD147" i="1"/>
  <c r="AD6" i="1"/>
  <c r="AD28" i="1"/>
  <c r="AD139" i="1"/>
  <c r="AE113" i="1"/>
  <c r="AD170" i="1"/>
  <c r="AE21" i="1"/>
  <c r="AD30" i="1"/>
  <c r="AE69" i="1"/>
  <c r="AE182" i="1"/>
  <c r="AE8" i="1"/>
  <c r="AE40" i="1"/>
  <c r="AE72" i="1"/>
  <c r="AE104" i="1"/>
  <c r="AD39" i="1"/>
  <c r="AE115" i="1"/>
  <c r="AE136" i="1"/>
  <c r="AE168" i="1"/>
  <c r="AE46" i="1"/>
  <c r="AD91" i="1"/>
  <c r="AD121" i="1"/>
  <c r="AD137" i="1"/>
  <c r="AD153" i="1"/>
  <c r="AE7" i="1"/>
  <c r="AD37" i="1"/>
  <c r="AE86" i="1"/>
  <c r="AE130" i="1"/>
  <c r="AD151" i="1"/>
  <c r="AD40" i="1"/>
  <c r="AD171" i="1"/>
  <c r="AD94" i="1"/>
  <c r="AD120" i="1"/>
  <c r="AD134" i="1"/>
  <c r="AE153" i="1"/>
  <c r="AD176" i="1"/>
  <c r="AE55" i="1"/>
  <c r="AD105" i="1"/>
  <c r="AD132" i="1"/>
  <c r="AD146" i="1"/>
  <c r="AE165" i="1"/>
  <c r="AE15" i="1"/>
  <c r="AD67" i="1"/>
  <c r="AD100" i="1"/>
  <c r="AD58" i="1"/>
  <c r="AE101" i="1"/>
  <c r="AE126" i="1"/>
  <c r="AD169" i="1"/>
  <c r="AD179" i="1"/>
  <c r="AD155" i="1"/>
  <c r="AE167" i="1"/>
  <c r="AD63" i="1"/>
  <c r="AD150" i="1"/>
  <c r="AD174" i="1"/>
  <c r="AE145" i="1"/>
  <c r="AD127" i="1"/>
  <c r="AE155" i="1"/>
  <c r="AE20" i="1"/>
  <c r="AE52" i="1"/>
  <c r="AE84" i="1"/>
  <c r="AE116" i="1"/>
  <c r="AE26" i="1"/>
  <c r="AD71" i="1"/>
  <c r="AE148" i="1"/>
  <c r="AE33" i="1"/>
  <c r="AE78" i="1"/>
  <c r="AD8" i="1"/>
  <c r="AD87" i="1"/>
  <c r="AD119" i="1"/>
  <c r="AD10" i="1"/>
  <c r="AD43" i="1"/>
  <c r="AD54" i="1"/>
  <c r="AD93" i="1"/>
  <c r="AD140" i="1"/>
  <c r="AD154" i="1"/>
  <c r="AE54" i="1"/>
  <c r="AE121" i="1"/>
  <c r="AE154" i="1"/>
  <c r="AE171" i="1"/>
  <c r="AD44" i="1"/>
  <c r="AD106" i="1"/>
  <c r="AE133" i="1"/>
  <c r="AE166" i="1"/>
  <c r="AD16" i="1"/>
  <c r="AD101" i="1"/>
  <c r="AD135" i="1"/>
  <c r="AD29" i="1"/>
  <c r="AE59" i="1"/>
  <c r="AD102" i="1"/>
  <c r="AE18" i="1"/>
  <c r="AE29" i="1"/>
  <c r="AD112" i="1"/>
  <c r="AE63" i="1"/>
  <c r="AE137" i="1"/>
  <c r="AD148" i="1"/>
  <c r="AD118" i="1"/>
  <c r="AD86" i="1"/>
  <c r="AD42" i="1"/>
  <c r="AD183" i="1"/>
  <c r="AD109" i="1"/>
  <c r="AE32" i="1"/>
  <c r="AE64" i="1"/>
  <c r="AE96" i="1"/>
  <c r="AE13" i="1"/>
  <c r="AE58" i="1"/>
  <c r="AD103" i="1"/>
  <c r="AE128" i="1"/>
  <c r="AE160" i="1"/>
  <c r="AE183" i="1"/>
  <c r="AD20" i="1"/>
  <c r="AD34" i="1"/>
  <c r="AE65" i="1"/>
  <c r="AE110" i="1"/>
  <c r="AD125" i="1"/>
  <c r="AD141" i="1"/>
  <c r="AD157" i="1"/>
  <c r="AE79" i="1"/>
  <c r="AE170" i="1"/>
  <c r="AE85" i="1"/>
  <c r="AD122" i="1"/>
  <c r="AE141" i="1"/>
  <c r="AE181" i="1"/>
  <c r="AD55" i="1"/>
  <c r="AD88" i="1"/>
  <c r="AE122" i="1"/>
  <c r="AD143" i="1"/>
  <c r="AD15" i="1"/>
  <c r="AD45" i="1"/>
  <c r="AE134" i="1"/>
  <c r="AD17" i="1"/>
  <c r="AE62" i="1"/>
  <c r="AE27" i="1"/>
  <c r="AD159" i="1"/>
  <c r="AE12" i="1"/>
  <c r="AE44" i="1"/>
  <c r="AE76" i="1"/>
  <c r="AE108" i="1"/>
  <c r="AD5" i="1"/>
  <c r="AD14" i="1"/>
  <c r="AE45" i="1"/>
  <c r="AE90" i="1"/>
  <c r="AE140" i="1"/>
  <c r="AE172" i="1"/>
  <c r="AD7" i="1"/>
  <c r="AD21" i="1"/>
  <c r="AD52" i="1"/>
  <c r="AD66" i="1"/>
  <c r="AE97" i="1"/>
  <c r="AD80" i="1"/>
  <c r="AE139" i="1"/>
  <c r="AE31" i="1"/>
  <c r="AE87" i="1"/>
  <c r="AE142" i="1"/>
  <c r="AD163" i="1"/>
  <c r="AE47" i="1"/>
  <c r="AD89" i="1"/>
  <c r="AD99" i="1"/>
  <c r="AD182" i="1"/>
  <c r="AE49" i="1"/>
  <c r="AD83" i="1"/>
  <c r="AE98" i="1"/>
  <c r="AD123" i="1"/>
  <c r="AD60" i="1"/>
  <c r="AE23" i="1"/>
  <c r="AD73" i="1"/>
  <c r="AD104" i="1"/>
  <c r="AE135" i="1"/>
  <c r="AE74" i="1"/>
  <c r="AE30" i="1"/>
  <c r="AE150" i="1"/>
  <c r="AE111" i="1"/>
  <c r="AD162" i="1"/>
  <c r="AD158" i="1"/>
  <c r="AD167" i="1"/>
  <c r="AE178" i="1"/>
  <c r="AE24" i="1"/>
  <c r="AE56" i="1"/>
  <c r="AE88" i="1"/>
  <c r="AD32" i="1"/>
  <c r="AD46" i="1"/>
  <c r="AE77" i="1"/>
  <c r="AE120" i="1"/>
  <c r="AE152" i="1"/>
  <c r="AE175" i="1"/>
  <c r="AE39" i="1"/>
  <c r="AD53" i="1"/>
  <c r="AD84" i="1"/>
  <c r="AD98" i="1"/>
  <c r="AD129" i="1"/>
  <c r="AD145" i="1"/>
  <c r="AD161" i="1"/>
  <c r="AD31" i="1"/>
  <c r="AE41" i="1"/>
  <c r="AE70" i="1"/>
  <c r="AD81" i="1"/>
  <c r="AE180" i="1"/>
  <c r="AD76" i="1"/>
  <c r="AD131" i="1"/>
  <c r="AD48" i="1"/>
  <c r="AE163" i="1"/>
  <c r="AD50" i="1"/>
  <c r="AE89" i="1"/>
  <c r="AE99" i="1"/>
  <c r="AD172" i="1"/>
  <c r="AE11" i="1"/>
  <c r="AE50" i="1"/>
  <c r="AE61" i="1"/>
  <c r="AE123" i="1"/>
  <c r="AD12" i="1"/>
  <c r="AD74" i="1"/>
  <c r="AD107" i="1"/>
  <c r="AD24" i="1"/>
  <c r="AE34" i="1"/>
  <c r="AE117" i="1"/>
  <c r="AE25" i="1"/>
  <c r="AD144" i="1"/>
  <c r="AD168" i="1"/>
  <c r="AD72" i="1"/>
  <c r="AD70" i="1"/>
  <c r="AE36" i="1"/>
  <c r="AE68" i="1"/>
  <c r="AE100" i="1"/>
  <c r="AD9" i="1"/>
  <c r="AE19" i="1"/>
  <c r="AD33" i="1"/>
  <c r="AD64" i="1"/>
  <c r="AD78" i="1"/>
  <c r="AE109" i="1"/>
  <c r="AE132" i="1"/>
  <c r="AE164" i="1"/>
  <c r="AE71" i="1"/>
  <c r="AD85" i="1"/>
  <c r="AD116" i="1"/>
  <c r="AE42" i="1"/>
  <c r="AD160" i="1"/>
  <c r="AD181" i="1"/>
  <c r="AE37" i="1"/>
  <c r="AD47" i="1"/>
  <c r="AD77" i="1"/>
  <c r="AE9" i="1"/>
  <c r="AE38" i="1"/>
  <c r="AD49" i="1"/>
  <c r="AE131" i="1"/>
  <c r="AD90" i="1"/>
  <c r="AE143" i="1"/>
  <c r="AD173" i="1"/>
  <c r="AD62" i="1"/>
  <c r="AD95" i="1"/>
  <c r="AE105" i="1"/>
  <c r="AD13" i="1"/>
  <c r="AD156" i="1"/>
  <c r="AD178" i="1"/>
  <c r="AD25" i="1"/>
  <c r="AD35" i="1"/>
  <c r="AD68" i="1"/>
  <c r="AD130" i="1"/>
  <c r="AE173" i="1"/>
  <c r="AE118" i="1"/>
  <c r="AE149" i="1"/>
  <c r="AE4" i="1"/>
  <c r="AD4" i="1"/>
  <c r="S201" i="1" l="1"/>
  <c r="T201" i="1"/>
  <c r="AN190" i="1" l="1"/>
  <c r="AO186" i="1"/>
  <c r="AN186" i="1"/>
  <c r="AN188" i="1"/>
  <c r="AN192" i="1"/>
  <c r="AO190" i="1"/>
  <c r="AN191" i="1"/>
  <c r="AN187" i="1"/>
  <c r="AN189" i="1"/>
  <c r="AN185" i="1"/>
  <c r="AN184" i="1"/>
  <c r="AO185" i="1"/>
  <c r="AO187" i="1"/>
  <c r="AO184" i="1"/>
  <c r="AO192" i="1"/>
  <c r="AO188" i="1"/>
  <c r="AO189" i="1"/>
  <c r="AO191" i="1"/>
  <c r="AI191" i="1"/>
  <c r="AJ184" i="1"/>
  <c r="AI190" i="1"/>
  <c r="AJ189" i="1"/>
  <c r="AJ186" i="1"/>
  <c r="AI192" i="1"/>
  <c r="AI185" i="1"/>
  <c r="AJ185" i="1"/>
  <c r="AJ190" i="1"/>
  <c r="AI184" i="1"/>
  <c r="AI187" i="1"/>
  <c r="AJ192" i="1"/>
  <c r="AJ191" i="1"/>
  <c r="AI189" i="1"/>
  <c r="AJ188" i="1"/>
  <c r="AI188" i="1"/>
  <c r="AI186" i="1"/>
  <c r="AJ187" i="1"/>
  <c r="AN19" i="1"/>
  <c r="AO44" i="1"/>
  <c r="AN83" i="1"/>
  <c r="AO108" i="1"/>
  <c r="AN10" i="1"/>
  <c r="AN29" i="1"/>
  <c r="AO43" i="1"/>
  <c r="AO58" i="1"/>
  <c r="AO73" i="1"/>
  <c r="AN102" i="1"/>
  <c r="AO158" i="1"/>
  <c r="AN42" i="1"/>
  <c r="AN57" i="1"/>
  <c r="AN101" i="1"/>
  <c r="AN156" i="1"/>
  <c r="AN163" i="1"/>
  <c r="AN46" i="1"/>
  <c r="AO111" i="1"/>
  <c r="AO17" i="1"/>
  <c r="AN55" i="1"/>
  <c r="AO90" i="1"/>
  <c r="AO105" i="1"/>
  <c r="AN125" i="1"/>
  <c r="AO147" i="1"/>
  <c r="AO24" i="1"/>
  <c r="AO81" i="1"/>
  <c r="AO99" i="1"/>
  <c r="AN122" i="1"/>
  <c r="AO143" i="1"/>
  <c r="AN86" i="1"/>
  <c r="AO110" i="1"/>
  <c r="AN130" i="1"/>
  <c r="AN146" i="1"/>
  <c r="AO31" i="1"/>
  <c r="AN133" i="1"/>
  <c r="AO6" i="1"/>
  <c r="AN50" i="1"/>
  <c r="AN71" i="1"/>
  <c r="AO106" i="1"/>
  <c r="AN124" i="1"/>
  <c r="AO160" i="1"/>
  <c r="AN20" i="1"/>
  <c r="AO109" i="1"/>
  <c r="AN152" i="1"/>
  <c r="AO176" i="1"/>
  <c r="AO163" i="1"/>
  <c r="AO119" i="1"/>
  <c r="AN153" i="1"/>
  <c r="AO74" i="1"/>
  <c r="AN109" i="1"/>
  <c r="AN164" i="1"/>
  <c r="AO47" i="1"/>
  <c r="AO95" i="1"/>
  <c r="AO164" i="1"/>
  <c r="AO16" i="1"/>
  <c r="AO104" i="1"/>
  <c r="AN179" i="1"/>
  <c r="AN85" i="1"/>
  <c r="AO159" i="1"/>
  <c r="AN132" i="1"/>
  <c r="AO20" i="1"/>
  <c r="AN59" i="1"/>
  <c r="AO84" i="1"/>
  <c r="AN123" i="1"/>
  <c r="AO11" i="1"/>
  <c r="AO30" i="1"/>
  <c r="AO88" i="1"/>
  <c r="AO103" i="1"/>
  <c r="AO117" i="1"/>
  <c r="AN173" i="1"/>
  <c r="AO29" i="1"/>
  <c r="AN72" i="1"/>
  <c r="AN87" i="1"/>
  <c r="AO102" i="1"/>
  <c r="AN116" i="1"/>
  <c r="AO131" i="1"/>
  <c r="AO157" i="1"/>
  <c r="AN32" i="1"/>
  <c r="AN49" i="1"/>
  <c r="AN114" i="1"/>
  <c r="AN135" i="1"/>
  <c r="AO49" i="1"/>
  <c r="AN70" i="1"/>
  <c r="AN93" i="1"/>
  <c r="AN40" i="1"/>
  <c r="AN128" i="1"/>
  <c r="AO26" i="1"/>
  <c r="AO66" i="1"/>
  <c r="AO125" i="1"/>
  <c r="AO162" i="1"/>
  <c r="AO182" i="1"/>
  <c r="AN28" i="1"/>
  <c r="AN45" i="1"/>
  <c r="AN89" i="1"/>
  <c r="AN6" i="1"/>
  <c r="AN53" i="1"/>
  <c r="AO98" i="1"/>
  <c r="AN118" i="1"/>
  <c r="AO136" i="1"/>
  <c r="AO165" i="1"/>
  <c r="AO91" i="1"/>
  <c r="AN44" i="1"/>
  <c r="AO59" i="1"/>
  <c r="AN76" i="1"/>
  <c r="AN138" i="1"/>
  <c r="AN155" i="1"/>
  <c r="AN176" i="1"/>
  <c r="AO170" i="1"/>
  <c r="AN151" i="1"/>
  <c r="AO93" i="1"/>
  <c r="AN150" i="1"/>
  <c r="AO7" i="1"/>
  <c r="AO51" i="1"/>
  <c r="AN84" i="1"/>
  <c r="AN36" i="1"/>
  <c r="AO83" i="1"/>
  <c r="AN98" i="1"/>
  <c r="AO156" i="1"/>
  <c r="AO5" i="1"/>
  <c r="AO71" i="1"/>
  <c r="AN35" i="1"/>
  <c r="AO60" i="1"/>
  <c r="AN99" i="1"/>
  <c r="AO124" i="1"/>
  <c r="AN26" i="1"/>
  <c r="AN33" i="1"/>
  <c r="AN77" i="1"/>
  <c r="AN149" i="1"/>
  <c r="AO174" i="1"/>
  <c r="AN15" i="1"/>
  <c r="AN73" i="1"/>
  <c r="AN94" i="1"/>
  <c r="AO32" i="1"/>
  <c r="AO94" i="1"/>
  <c r="AO114" i="1"/>
  <c r="AO129" i="1"/>
  <c r="AN144" i="1"/>
  <c r="AN183" i="1"/>
  <c r="AN78" i="1"/>
  <c r="AO167" i="1"/>
  <c r="AO134" i="1"/>
  <c r="AO86" i="1"/>
  <c r="AO139" i="1"/>
  <c r="AN117" i="1"/>
  <c r="AN65" i="1"/>
  <c r="AN175" i="1"/>
  <c r="AN11" i="1"/>
  <c r="AO36" i="1"/>
  <c r="AN75" i="1"/>
  <c r="AO100" i="1"/>
  <c r="AN139" i="1"/>
  <c r="AO27" i="1"/>
  <c r="AN48" i="1"/>
  <c r="AN63" i="1"/>
  <c r="AO78" i="1"/>
  <c r="AN92" i="1"/>
  <c r="AO107" i="1"/>
  <c r="AO122" i="1"/>
  <c r="AO137" i="1"/>
  <c r="AO150" i="1"/>
  <c r="AN180" i="1"/>
  <c r="AO18" i="1"/>
  <c r="AO33" i="1"/>
  <c r="AN62" i="1"/>
  <c r="AN106" i="1"/>
  <c r="AN121" i="1"/>
  <c r="AN148" i="1"/>
  <c r="AO15" i="1"/>
  <c r="AO138" i="1"/>
  <c r="AO152" i="1"/>
  <c r="AN168" i="1"/>
  <c r="AN12" i="1"/>
  <c r="AN147" i="1"/>
  <c r="AN24" i="1"/>
  <c r="AO46" i="1"/>
  <c r="AN66" i="1"/>
  <c r="AN81" i="1"/>
  <c r="AN96" i="1"/>
  <c r="AN113" i="1"/>
  <c r="AN154" i="1"/>
  <c r="AO9" i="1"/>
  <c r="AN69" i="1"/>
  <c r="AO128" i="1"/>
  <c r="AN166" i="1"/>
  <c r="AN31" i="1"/>
  <c r="AO69" i="1"/>
  <c r="AO121" i="1"/>
  <c r="AN159" i="1"/>
  <c r="AO12" i="1"/>
  <c r="AN51" i="1"/>
  <c r="AO76" i="1"/>
  <c r="AN115" i="1"/>
  <c r="AO140" i="1"/>
  <c r="AN165" i="1"/>
  <c r="AO181" i="1"/>
  <c r="AO48" i="1"/>
  <c r="AO63" i="1"/>
  <c r="AO77" i="1"/>
  <c r="AN136" i="1"/>
  <c r="AO149" i="1"/>
  <c r="AO56" i="1"/>
  <c r="AN79" i="1"/>
  <c r="AO155" i="1"/>
  <c r="AO169" i="1"/>
  <c r="AN17" i="1"/>
  <c r="AO35" i="1"/>
  <c r="AN58" i="1"/>
  <c r="AO79" i="1"/>
  <c r="AN167" i="1"/>
  <c r="AN7" i="1"/>
  <c r="AN137" i="1"/>
  <c r="AO172" i="1"/>
  <c r="AO178" i="1"/>
  <c r="AO34" i="1"/>
  <c r="AN54" i="1"/>
  <c r="AO72" i="1"/>
  <c r="AN110" i="1"/>
  <c r="AO154" i="1"/>
  <c r="AO54" i="1"/>
  <c r="AO101" i="1"/>
  <c r="AO171" i="1"/>
  <c r="AN39" i="1"/>
  <c r="AN170" i="1"/>
  <c r="AN13" i="1"/>
  <c r="AO62" i="1"/>
  <c r="AN95" i="1"/>
  <c r="AO133" i="1"/>
  <c r="AO153" i="1"/>
  <c r="AO10" i="1"/>
  <c r="AN30" i="1"/>
  <c r="AO50" i="1"/>
  <c r="AO65" i="1"/>
  <c r="AO80" i="1"/>
  <c r="AN100" i="1"/>
  <c r="AN145" i="1"/>
  <c r="AN169" i="1"/>
  <c r="AN103" i="1"/>
  <c r="AN56" i="1"/>
  <c r="AN27" i="1"/>
  <c r="AO52" i="1"/>
  <c r="AN91" i="1"/>
  <c r="AO116" i="1"/>
  <c r="AN18" i="1"/>
  <c r="AO23" i="1"/>
  <c r="AN38" i="1"/>
  <c r="AN82" i="1"/>
  <c r="AN97" i="1"/>
  <c r="AN141" i="1"/>
  <c r="AO166" i="1"/>
  <c r="AN37" i="1"/>
  <c r="AO126" i="1"/>
  <c r="AO61" i="1"/>
  <c r="AN105" i="1"/>
  <c r="AN120" i="1"/>
  <c r="AO135" i="1"/>
  <c r="AO151" i="1"/>
  <c r="AO168" i="1"/>
  <c r="AN9" i="1"/>
  <c r="AN14" i="1"/>
  <c r="AO55" i="1"/>
  <c r="AO113" i="1"/>
  <c r="AN134" i="1"/>
  <c r="AN171" i="1"/>
  <c r="AO14" i="1"/>
  <c r="AO57" i="1"/>
  <c r="AN119" i="1"/>
  <c r="AO177" i="1"/>
  <c r="AN68" i="1"/>
  <c r="AO89" i="1"/>
  <c r="AN80" i="1"/>
  <c r="AO118" i="1"/>
  <c r="AO148" i="1"/>
  <c r="AO180" i="1"/>
  <c r="AN174" i="1"/>
  <c r="AO175" i="1"/>
  <c r="AO13" i="1"/>
  <c r="AO28" i="1"/>
  <c r="AN67" i="1"/>
  <c r="AO92" i="1"/>
  <c r="AN131" i="1"/>
  <c r="AO19" i="1"/>
  <c r="AN8" i="1"/>
  <c r="AO39" i="1"/>
  <c r="AO53" i="1"/>
  <c r="AN112" i="1"/>
  <c r="AN127" i="1"/>
  <c r="AO142" i="1"/>
  <c r="AO8" i="1"/>
  <c r="AN22" i="1"/>
  <c r="AO38" i="1"/>
  <c r="AN52" i="1"/>
  <c r="AO67" i="1"/>
  <c r="AO82" i="1"/>
  <c r="AO97" i="1"/>
  <c r="AN126" i="1"/>
  <c r="AO41" i="1"/>
  <c r="AN61" i="1"/>
  <c r="AO85" i="1"/>
  <c r="AN158" i="1"/>
  <c r="AO173" i="1"/>
  <c r="AO179" i="1"/>
  <c r="AO22" i="1"/>
  <c r="AN34" i="1"/>
  <c r="AO70" i="1"/>
  <c r="AO87" i="1"/>
  <c r="AO120" i="1"/>
  <c r="AN143" i="1"/>
  <c r="AN182" i="1"/>
  <c r="AO40" i="1"/>
  <c r="AO75" i="1"/>
  <c r="AO96" i="1"/>
  <c r="AN177" i="1"/>
  <c r="AN16" i="1"/>
  <c r="AN104" i="1"/>
  <c r="AO45" i="1"/>
  <c r="AO130" i="1"/>
  <c r="AO146" i="1"/>
  <c r="AN160" i="1"/>
  <c r="AN23" i="1"/>
  <c r="AN47" i="1"/>
  <c r="AN43" i="1"/>
  <c r="AO68" i="1"/>
  <c r="AN107" i="1"/>
  <c r="AO132" i="1"/>
  <c r="AN157" i="1"/>
  <c r="AN25" i="1"/>
  <c r="AO112" i="1"/>
  <c r="AO127" i="1"/>
  <c r="AO141" i="1"/>
  <c r="AN64" i="1"/>
  <c r="AN111" i="1"/>
  <c r="AN129" i="1"/>
  <c r="AO145" i="1"/>
  <c r="AO64" i="1"/>
  <c r="AN90" i="1"/>
  <c r="AN108" i="1"/>
  <c r="AO123" i="1"/>
  <c r="AN140" i="1"/>
  <c r="AN172" i="1"/>
  <c r="AN178" i="1"/>
  <c r="AO37" i="1"/>
  <c r="AO144" i="1"/>
  <c r="AN162" i="1"/>
  <c r="AO183" i="1"/>
  <c r="AN21" i="1"/>
  <c r="AO21" i="1"/>
  <c r="AO42" i="1"/>
  <c r="AN60" i="1"/>
  <c r="AN142" i="1"/>
  <c r="AN161" i="1"/>
  <c r="AN181" i="1"/>
  <c r="AN74" i="1"/>
  <c r="AO115" i="1"/>
  <c r="AO161" i="1"/>
  <c r="AN5" i="1"/>
  <c r="AO25" i="1"/>
  <c r="AN41" i="1"/>
  <c r="AN88" i="1"/>
  <c r="AI30" i="1"/>
  <c r="AI51" i="1"/>
  <c r="AI94" i="1"/>
  <c r="AJ127" i="1"/>
  <c r="AI141" i="1"/>
  <c r="AJ11" i="1"/>
  <c r="AJ62" i="1"/>
  <c r="AJ75" i="1"/>
  <c r="AI114" i="1"/>
  <c r="AJ66" i="1"/>
  <c r="AJ146" i="1"/>
  <c r="AJ106" i="1"/>
  <c r="AI144" i="1"/>
  <c r="AJ183" i="1"/>
  <c r="AI20" i="1"/>
  <c r="AI36" i="1"/>
  <c r="AI52" i="1"/>
  <c r="AI68" i="1"/>
  <c r="AI84" i="1"/>
  <c r="AI100" i="1"/>
  <c r="AI117" i="1"/>
  <c r="AJ152" i="1"/>
  <c r="AJ12" i="1"/>
  <c r="AI32" i="1"/>
  <c r="AJ76" i="1"/>
  <c r="AI96" i="1"/>
  <c r="AI134" i="1"/>
  <c r="AJ155" i="1"/>
  <c r="AI169" i="1"/>
  <c r="AJ8" i="1"/>
  <c r="AJ72" i="1"/>
  <c r="AI131" i="1"/>
  <c r="AI150" i="1"/>
  <c r="AI25" i="1"/>
  <c r="AI57" i="1"/>
  <c r="AI89" i="1"/>
  <c r="AJ135" i="1"/>
  <c r="AJ153" i="1"/>
  <c r="AI167" i="1"/>
  <c r="AI5" i="1"/>
  <c r="AJ49" i="1"/>
  <c r="AI69" i="1"/>
  <c r="AI162" i="1"/>
  <c r="AJ13" i="1"/>
  <c r="AJ29" i="1"/>
  <c r="AJ45" i="1"/>
  <c r="AJ61" i="1"/>
  <c r="AJ77" i="1"/>
  <c r="AJ93" i="1"/>
  <c r="AI126" i="1"/>
  <c r="AI159" i="1"/>
  <c r="AI181" i="1"/>
  <c r="AI154" i="1"/>
  <c r="AJ23" i="1"/>
  <c r="AJ55" i="1"/>
  <c r="AJ71" i="1"/>
  <c r="AJ103" i="1"/>
  <c r="AJ120" i="1"/>
  <c r="AJ140" i="1"/>
  <c r="AI174" i="1"/>
  <c r="AJ36" i="1"/>
  <c r="AJ100" i="1"/>
  <c r="AJ117" i="1"/>
  <c r="AJ32" i="1"/>
  <c r="AJ96" i="1"/>
  <c r="AI135" i="1"/>
  <c r="AI176" i="1"/>
  <c r="AJ9" i="1"/>
  <c r="AJ73" i="1"/>
  <c r="AI93" i="1"/>
  <c r="AJ112" i="1"/>
  <c r="AJ151" i="1"/>
  <c r="AI178" i="1"/>
  <c r="AI78" i="1"/>
  <c r="AI173" i="1"/>
  <c r="AJ14" i="1"/>
  <c r="AJ91" i="1"/>
  <c r="AJ50" i="1"/>
  <c r="AI168" i="1"/>
  <c r="AI175" i="1"/>
  <c r="AI110" i="1"/>
  <c r="AJ165" i="1"/>
  <c r="AI16" i="1"/>
  <c r="AI80" i="1"/>
  <c r="AJ174" i="1"/>
  <c r="AJ56" i="1"/>
  <c r="AJ121" i="1"/>
  <c r="AI33" i="1"/>
  <c r="AI97" i="1"/>
  <c r="AJ138" i="1"/>
  <c r="AI156" i="1"/>
  <c r="AJ33" i="1"/>
  <c r="AJ97" i="1"/>
  <c r="AJ115" i="1"/>
  <c r="AJ179" i="1"/>
  <c r="AJ144" i="1"/>
  <c r="AI40" i="1"/>
  <c r="AJ84" i="1"/>
  <c r="AJ16" i="1"/>
  <c r="AJ57" i="1"/>
  <c r="AI34" i="1"/>
  <c r="AI98" i="1"/>
  <c r="AI170" i="1"/>
  <c r="AJ181" i="1"/>
  <c r="AI81" i="1"/>
  <c r="AI85" i="1"/>
  <c r="AJ122" i="1"/>
  <c r="AI179" i="1"/>
  <c r="AJ145" i="1"/>
  <c r="AI11" i="1"/>
  <c r="AI54" i="1"/>
  <c r="AI75" i="1"/>
  <c r="AJ143" i="1"/>
  <c r="AI157" i="1"/>
  <c r="AJ180" i="1"/>
  <c r="AJ38" i="1"/>
  <c r="AJ51" i="1"/>
  <c r="AJ102" i="1"/>
  <c r="AJ116" i="1"/>
  <c r="AI130" i="1"/>
  <c r="AJ26" i="1"/>
  <c r="AJ90" i="1"/>
  <c r="AJ129" i="1"/>
  <c r="AI165" i="1"/>
  <c r="AI15" i="1"/>
  <c r="AI47" i="1"/>
  <c r="AI79" i="1"/>
  <c r="AJ130" i="1"/>
  <c r="AJ7" i="1"/>
  <c r="AJ39" i="1"/>
  <c r="AJ87" i="1"/>
  <c r="AI56" i="1"/>
  <c r="AJ169" i="1"/>
  <c r="AI118" i="1"/>
  <c r="AI29" i="1"/>
  <c r="AJ148" i="1"/>
  <c r="AI129" i="1"/>
  <c r="AI149" i="1"/>
  <c r="AJ60" i="1"/>
  <c r="AI158" i="1"/>
  <c r="AI153" i="1"/>
  <c r="AJ172" i="1"/>
  <c r="AI53" i="1"/>
  <c r="AJ167" i="1"/>
  <c r="AI177" i="1"/>
  <c r="AI121" i="1"/>
  <c r="AI172" i="1"/>
  <c r="AI13" i="1"/>
  <c r="AI115" i="1"/>
  <c r="AI50" i="1"/>
  <c r="AI82" i="1"/>
  <c r="AI136" i="1"/>
  <c r="AI49" i="1"/>
  <c r="AI58" i="1"/>
  <c r="AI146" i="1"/>
  <c r="AI14" i="1"/>
  <c r="AI35" i="1"/>
  <c r="AI99" i="1"/>
  <c r="AI116" i="1"/>
  <c r="AJ159" i="1"/>
  <c r="AJ27" i="1"/>
  <c r="AJ78" i="1"/>
  <c r="AJ132" i="1"/>
  <c r="AI155" i="1"/>
  <c r="AI138" i="1"/>
  <c r="AI65" i="1"/>
  <c r="AI151" i="1"/>
  <c r="AI66" i="1"/>
  <c r="AI182" i="1"/>
  <c r="AJ177" i="1"/>
  <c r="AJ170" i="1"/>
  <c r="AI26" i="1"/>
  <c r="AI38" i="1"/>
  <c r="AI59" i="1"/>
  <c r="AI102" i="1"/>
  <c r="AJ118" i="1"/>
  <c r="AI132" i="1"/>
  <c r="AJ182" i="1"/>
  <c r="AJ54" i="1"/>
  <c r="AJ67" i="1"/>
  <c r="AJ10" i="1"/>
  <c r="AJ74" i="1"/>
  <c r="AI133" i="1"/>
  <c r="AI23" i="1"/>
  <c r="AI55" i="1"/>
  <c r="AI87" i="1"/>
  <c r="AI113" i="1"/>
  <c r="AJ133" i="1"/>
  <c r="AI152" i="1"/>
  <c r="AJ20" i="1"/>
  <c r="AI104" i="1"/>
  <c r="AJ80" i="1"/>
  <c r="AI77" i="1"/>
  <c r="AI18" i="1"/>
  <c r="AJ162" i="1"/>
  <c r="AI17" i="1"/>
  <c r="AJ89" i="1"/>
  <c r="AI74" i="1"/>
  <c r="AI19" i="1"/>
  <c r="AI62" i="1"/>
  <c r="AI83" i="1"/>
  <c r="AJ134" i="1"/>
  <c r="AI148" i="1"/>
  <c r="AJ30" i="1"/>
  <c r="AJ43" i="1"/>
  <c r="AJ94" i="1"/>
  <c r="AI107" i="1"/>
  <c r="AJ34" i="1"/>
  <c r="AJ98" i="1"/>
  <c r="AJ136" i="1"/>
  <c r="AJ154" i="1"/>
  <c r="AJ173" i="1"/>
  <c r="AI180" i="1"/>
  <c r="AJ168" i="1"/>
  <c r="AJ175" i="1"/>
  <c r="AI12" i="1"/>
  <c r="AI28" i="1"/>
  <c r="AI44" i="1"/>
  <c r="AI60" i="1"/>
  <c r="AI76" i="1"/>
  <c r="AI92" i="1"/>
  <c r="AJ110" i="1"/>
  <c r="AI163" i="1"/>
  <c r="AJ44" i="1"/>
  <c r="AI64" i="1"/>
  <c r="AJ107" i="1"/>
  <c r="AI124" i="1"/>
  <c r="AJ163" i="1"/>
  <c r="AJ40" i="1"/>
  <c r="AJ104" i="1"/>
  <c r="AJ124" i="1"/>
  <c r="AJ158" i="1"/>
  <c r="AI9" i="1"/>
  <c r="AI41" i="1"/>
  <c r="AI73" i="1"/>
  <c r="AI105" i="1"/>
  <c r="AI142" i="1"/>
  <c r="AJ161" i="1"/>
  <c r="AJ17" i="1"/>
  <c r="AI37" i="1"/>
  <c r="AJ81" i="1"/>
  <c r="AI101" i="1"/>
  <c r="AI119" i="1"/>
  <c r="AJ5" i="1"/>
  <c r="AJ21" i="1"/>
  <c r="AJ37" i="1"/>
  <c r="AJ53" i="1"/>
  <c r="AJ69" i="1"/>
  <c r="AJ85" i="1"/>
  <c r="AJ101" i="1"/>
  <c r="AJ119" i="1"/>
  <c r="AJ139" i="1"/>
  <c r="AJ156" i="1"/>
  <c r="AI161" i="1"/>
  <c r="AJ25" i="1"/>
  <c r="AI22" i="1"/>
  <c r="AI43" i="1"/>
  <c r="AI86" i="1"/>
  <c r="AJ150" i="1"/>
  <c r="AI164" i="1"/>
  <c r="AJ176" i="1"/>
  <c r="AJ6" i="1"/>
  <c r="AJ19" i="1"/>
  <c r="AJ70" i="1"/>
  <c r="AJ83" i="1"/>
  <c r="AJ109" i="1"/>
  <c r="AI123" i="1"/>
  <c r="AJ58" i="1"/>
  <c r="AI31" i="1"/>
  <c r="AI63" i="1"/>
  <c r="AI95" i="1"/>
  <c r="AI120" i="1"/>
  <c r="AI137" i="1"/>
  <c r="AJ157" i="1"/>
  <c r="AJ15" i="1"/>
  <c r="AJ31" i="1"/>
  <c r="AJ47" i="1"/>
  <c r="AJ63" i="1"/>
  <c r="AJ79" i="1"/>
  <c r="AJ95" i="1"/>
  <c r="AI24" i="1"/>
  <c r="AJ68" i="1"/>
  <c r="AI88" i="1"/>
  <c r="AI127" i="1"/>
  <c r="AI147" i="1"/>
  <c r="AJ64" i="1"/>
  <c r="AI108" i="1"/>
  <c r="AI145" i="1"/>
  <c r="AJ41" i="1"/>
  <c r="AI61" i="1"/>
  <c r="AJ105" i="1"/>
  <c r="AI122" i="1"/>
  <c r="AJ142" i="1"/>
  <c r="AJ131" i="1"/>
  <c r="AJ65" i="1"/>
  <c r="AI45" i="1"/>
  <c r="AI42" i="1"/>
  <c r="AI46" i="1"/>
  <c r="AI67" i="1"/>
  <c r="AI109" i="1"/>
  <c r="AJ166" i="1"/>
  <c r="AJ46" i="1"/>
  <c r="AJ59" i="1"/>
  <c r="AJ125" i="1"/>
  <c r="AI139" i="1"/>
  <c r="AJ18" i="1"/>
  <c r="AJ82" i="1"/>
  <c r="AI183" i="1"/>
  <c r="AJ123" i="1"/>
  <c r="AI140" i="1"/>
  <c r="AI171" i="1"/>
  <c r="AJ113" i="1"/>
  <c r="AJ149" i="1"/>
  <c r="AJ28" i="1"/>
  <c r="AI48" i="1"/>
  <c r="AJ92" i="1"/>
  <c r="AI128" i="1"/>
  <c r="AI166" i="1"/>
  <c r="AJ24" i="1"/>
  <c r="AJ88" i="1"/>
  <c r="AJ128" i="1"/>
  <c r="AJ147" i="1"/>
  <c r="AI111" i="1"/>
  <c r="AJ164" i="1"/>
  <c r="AI21" i="1"/>
  <c r="AI10" i="1"/>
  <c r="AI6" i="1"/>
  <c r="AI27" i="1"/>
  <c r="AI70" i="1"/>
  <c r="AI91" i="1"/>
  <c r="AJ111" i="1"/>
  <c r="AI125" i="1"/>
  <c r="AJ178" i="1"/>
  <c r="AJ22" i="1"/>
  <c r="AJ35" i="1"/>
  <c r="AJ86" i="1"/>
  <c r="AJ99" i="1"/>
  <c r="AJ141" i="1"/>
  <c r="AJ42" i="1"/>
  <c r="AI106" i="1"/>
  <c r="AJ126" i="1"/>
  <c r="AI160" i="1"/>
  <c r="AI7" i="1"/>
  <c r="AI39" i="1"/>
  <c r="AI71" i="1"/>
  <c r="AI103" i="1"/>
  <c r="AI143" i="1"/>
  <c r="AJ160" i="1"/>
  <c r="AJ137" i="1"/>
  <c r="AJ171" i="1"/>
  <c r="AI8" i="1"/>
  <c r="AJ52" i="1"/>
  <c r="AI72" i="1"/>
  <c r="AJ114" i="1"/>
  <c r="AJ48" i="1"/>
  <c r="AI112" i="1"/>
  <c r="AJ108" i="1"/>
  <c r="AI90" i="1"/>
  <c r="AO4" i="1"/>
  <c r="AN4" i="1"/>
  <c r="AJ4" i="1"/>
  <c r="AI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<sst xmlns="http://schemas.openxmlformats.org/spreadsheetml/2006/main" count="780" uniqueCount="159">
  <si>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</si>
  <si>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</si>
  <si>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</si>
  <si>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</si>
  <si>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</si>
  <si>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</si>
  <si>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</si>
  <si>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</si>
  <si>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</si>
  <si>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</si>
  <si>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</si>
  <si>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</si>
  <si>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</si>
  <si>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</si>
  <si>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</si>
  <si>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</si>
  <si>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</si>
  <si>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</si>
  <si>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</si>
  <si>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</si>
  <si>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</si>
  <si>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</si>
  <si>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</si>
  <si>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</si>
  <si>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</si>
  <si>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USACE</t>
  </si>
  <si>
    <t>Terry Heinert</t>
  </si>
  <si>
    <t>Cheryl Joseph</t>
  </si>
  <si>
    <t>Arlene Sondergaard</t>
  </si>
  <si>
    <t xml:space="preserve">Participating Laboratories </t>
  </si>
  <si>
    <t>USGS Laboratories</t>
  </si>
  <si>
    <t>USGS Sediment Laboratory Quality Assurance Project</t>
  </si>
  <si>
    <t>WSLH</t>
  </si>
  <si>
    <t>GCMRC</t>
  </si>
  <si>
    <t>UWSP</t>
  </si>
  <si>
    <t>VDCLS</t>
  </si>
  <si>
    <t>CA</t>
  </si>
  <si>
    <t>Sharyl Holthus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</si>
  <si>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</si>
  <si>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</si>
  <si>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</si>
  <si>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</si>
  <si>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</si>
  <si>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</si>
  <si>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</si>
  <si>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</si>
  <si>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</si>
  <si>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</si>
  <si>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</si>
  <si>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</si>
  <si>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</si>
  <si>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</si>
  <si>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</si>
  <si>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</si>
  <si>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</si>
  <si>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</si>
  <si>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</si>
  <si>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</si>
  <si>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</si>
  <si>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</si>
  <si>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</si>
  <si>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</si>
  <si>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</si>
  <si>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</si>
  <si>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</si>
  <si>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</si>
  <si>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</si>
  <si>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</si>
  <si>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</si>
  <si>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</si>
  <si>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</si>
  <si>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</si>
  <si>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</si>
  <si>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</si>
  <si>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</si>
  <si>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</si>
  <si>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</si>
  <si>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</si>
  <si>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</si>
  <si>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</si>
  <si>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</si>
  <si>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</si>
  <si>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</si>
  <si>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</si>
  <si>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</si>
  <si>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</si>
  <si>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</si>
  <si>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</si>
  <si>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</si>
  <si>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</si>
  <si>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</si>
  <si>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Nebraska Public Health Environmental Laboratory (DHHS)</t>
  </si>
  <si>
    <t>Comments</t>
  </si>
  <si>
    <t>Target Sed</t>
  </si>
  <si>
    <t>Analyst</t>
  </si>
  <si>
    <t>Illinois State Water Survey (IL)</t>
  </si>
  <si>
    <t>Kimberly Attig</t>
  </si>
  <si>
    <t>13-Other</t>
  </si>
  <si>
    <t>16-Other</t>
  </si>
  <si>
    <t>23-Other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</si>
  <si>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</si>
  <si>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</si>
  <si>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</si>
  <si>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</si>
  <si>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</si>
  <si>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</si>
  <si>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</si>
  <si>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Thomas Kirklin</t>
  </si>
  <si>
    <t>Keith Lackey</t>
  </si>
  <si>
    <t>Elizabeth Steen</t>
  </si>
  <si>
    <t>Arizona Test Dust</t>
  </si>
  <si>
    <t>&lt;0.063 mm</t>
  </si>
  <si>
    <t>LA</t>
  </si>
  <si>
    <t>NM</t>
  </si>
  <si>
    <t>12-USGS</t>
  </si>
  <si>
    <t>Volume (L)</t>
  </si>
  <si>
    <t>New Mexico Water Science Center (NM)</t>
  </si>
  <si>
    <t>Morro Bay National Estuary Program (MBNEP)</t>
  </si>
  <si>
    <t>% Sand</t>
  </si>
  <si>
    <t>City of Ithaca Water Treatment Plant (NY)</t>
  </si>
  <si>
    <t>NY</t>
  </si>
  <si>
    <t>21-Other</t>
  </si>
  <si>
    <t>* 10 mg is the smallest mass I am confident in transferring to bottle</t>
  </si>
  <si>
    <t>Corey Alden</t>
  </si>
  <si>
    <t>Sierra Keller</t>
  </si>
  <si>
    <t>Stephen Low</t>
  </si>
  <si>
    <t>Canadian Environmental Laboratory (CN)</t>
  </si>
  <si>
    <t>GMA Hydrology, Inc. (GMA)</t>
  </si>
  <si>
    <t>GMA</t>
  </si>
  <si>
    <t>10-Other</t>
  </si>
  <si>
    <t>Claudia Caamano</t>
  </si>
  <si>
    <t>Number of Labs: 21</t>
  </si>
  <si>
    <t>Taylor Roe</t>
  </si>
  <si>
    <t>Sharron Mulready</t>
  </si>
  <si>
    <t>rgnelson</t>
  </si>
  <si>
    <t>Sample Specifications for SLQA Study 2-2019</t>
  </si>
  <si>
    <t>(conducted Oct/Nov 2019)</t>
  </si>
  <si>
    <t>Participating Laboratories - Study 2, 2019</t>
  </si>
  <si>
    <t>HRL</t>
  </si>
  <si>
    <t>Patrick Watanabe</t>
  </si>
  <si>
    <t>Alejandro Gonzalez</t>
  </si>
  <si>
    <t>water below mark</t>
  </si>
  <si>
    <t>water above mark (bottle deformed)</t>
  </si>
  <si>
    <t>Mason Shields</t>
  </si>
  <si>
    <t>Ben Michels</t>
  </si>
  <si>
    <t>Logan Young</t>
  </si>
  <si>
    <t>J. Haucke</t>
  </si>
  <si>
    <t>Ben Harris</t>
  </si>
  <si>
    <t>Ryan Olona</t>
  </si>
  <si>
    <t>sample spilled</t>
  </si>
  <si>
    <t>Rebecca Nielsen</t>
  </si>
  <si>
    <t>&lt; 0.002 mm</t>
  </si>
  <si>
    <t>&lt; 0.004 mm</t>
  </si>
  <si>
    <t>&lt; 0.008 mm</t>
  </si>
  <si>
    <t>&lt; 0.016 mm</t>
  </si>
  <si>
    <t>&lt; 0.031 mm</t>
  </si>
  <si>
    <t>Lyndsey Bennett</t>
  </si>
  <si>
    <t>41-USGS</t>
  </si>
  <si>
    <t>LS13320 Laser Diffraction PSD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</si>
</sst>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2" fontId="4" fillId="0" borderId="0" xfId="0" applyNumberFormat="1" applyFont="1" applyBorder="1" applyAlignment="1">
      <alignment horizontal="center"/>
    </xf>
    <xf numFmtId="0" fontId="7" fillId="0" borderId="0" xfId="0" applyFont="1"/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Font="1"/>
    <xf numFmtId="1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2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0" fontId="9" fillId="0" borderId="0" xfId="1" applyFont="1" applyFill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quotePrefix="1" applyFont="1" applyBorder="1" applyAlignment="1">
      <alignment horizontal="left"/>
    </xf>
    <xf numFmtId="0" fontId="3" fillId="0" borderId="0" xfId="2" applyFont="1" applyBorder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6" fontId="2" fillId="3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10" fillId="0" borderId="0" xfId="1" applyNumberFormat="1" applyFont="1" applyFill="1"/>
    <xf numFmtId="166" fontId="4" fillId="0" borderId="0" xfId="1" applyNumberFormat="1" applyFont="1" applyFill="1"/>
    <xf numFmtId="1" fontId="4" fillId="0" borderId="0" xfId="1" applyNumberFormat="1" applyFont="1"/>
    <xf numFmtId="166" fontId="4" fillId="0" borderId="0" xfId="1" applyNumberFormat="1" applyFont="1"/>
    <xf numFmtId="1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5" fillId="0" borderId="11" xfId="1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0" xfId="2" applyFont="1" applyBorder="1"/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NumberFormat="1" applyFont="1" applyAlignment="1">
      <alignment horizontal="right"/>
    </xf>
    <xf numFmtId="2" fontId="16" fillId="0" borderId="0" xfId="0" applyNumberFormat="1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4" fillId="0" borderId="0" xfId="0" applyNumberFormat="1" applyFont="1" applyFill="1"/>
    <xf numFmtId="0" fontId="0" fillId="5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1" fontId="4" fillId="0" borderId="0" xfId="1" applyNumberFormat="1" applyFont="1" applyFill="1"/>
    <xf numFmtId="1" fontId="5" fillId="0" borderId="0" xfId="0" applyNumberFormat="1" applyFont="1" applyBorder="1"/>
    <xf numFmtId="1" fontId="4" fillId="0" borderId="0" xfId="0" applyNumberFormat="1" applyFont="1" applyBorder="1"/>
    <xf numFmtId="1" fontId="4" fillId="0" borderId="0" xfId="0" applyNumberFormat="1" applyFont="1"/>
    <xf numFmtId="165" fontId="4" fillId="0" borderId="0" xfId="1" applyNumberFormat="1" applyFont="1" applyAlignment="1">
      <alignment horizontal="center"/>
    </xf>
    <xf numFmtId="0" fontId="2" fillId="0" borderId="7" xfId="0" applyNumberFormat="1" applyFont="1" applyBorder="1" applyAlignment="1">
      <alignment horizontal="righ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166" fontId="1" fillId="3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166" fontId="1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2" xfId="0" applyFont="1" applyFill="1" applyBorder="1"/>
    <xf numFmtId="0" fontId="1" fillId="0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5" borderId="0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6" xfId="0" applyFont="1" applyFill="1" applyBorder="1"/>
    <xf numFmtId="164" fontId="0" fillId="5" borderId="0" xfId="0" applyNumberForma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0" fontId="0" fillId="5" borderId="0" xfId="0" applyNumberFormat="1" applyFill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5" fillId="0" borderId="0" xfId="0" applyNumberFormat="1" applyFont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6600"/>
      <color rgb="FF0000FF"/>
      <color rgb="FFFFCC00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2019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43288188728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Results!$Q$4:$Q$192</c:f>
              <c:numCache>
                <c:formatCode>0.00</c:formatCode>
                <c:ptCount val="189"/>
                <c:pt idx="0">
                  <c:v>-3.1446540880503173</c:v>
                </c:pt>
                <c:pt idx="1">
                  <c:v>-2.8571428571428541</c:v>
                </c:pt>
                <c:pt idx="2">
                  <c:v>-8.1818181818181852</c:v>
                </c:pt>
                <c:pt idx="3">
                  <c:v>-4.8417132216014869</c:v>
                </c:pt>
                <c:pt idx="4">
                  <c:v>-4.2303172737955261</c:v>
                </c:pt>
                <c:pt idx="5">
                  <c:v>-3.833865814696495</c:v>
                </c:pt>
                <c:pt idx="6">
                  <c:v>-3.2053316407489678</c:v>
                </c:pt>
                <c:pt idx="7">
                  <c:v>-2.7445568843912951</c:v>
                </c:pt>
                <c:pt idx="8">
                  <c:v>-1.4515440444001688</c:v>
                </c:pt>
                <c:pt idx="9">
                  <c:v>-5.6179775280898925</c:v>
                </c:pt>
                <c:pt idx="10">
                  <c:v>-1.3937282229965193</c:v>
                </c:pt>
                <c:pt idx="11">
                  <c:v>-2.4024024024024087</c:v>
                </c:pt>
                <c:pt idx="12">
                  <c:v>-2.8355387523629516</c:v>
                </c:pt>
                <c:pt idx="13">
                  <c:v>-3.2608695652173845</c:v>
                </c:pt>
                <c:pt idx="14">
                  <c:v>-2.8524857375713144</c:v>
                </c:pt>
                <c:pt idx="15">
                  <c:v>-2.6946107784431126</c:v>
                </c:pt>
                <c:pt idx="16">
                  <c:v>-3.1086488150200053</c:v>
                </c:pt>
                <c:pt idx="17">
                  <c:v>-1.2362441046162549</c:v>
                </c:pt>
                <c:pt idx="21">
                  <c:v>3.6259541984732802</c:v>
                </c:pt>
                <c:pt idx="22">
                  <c:v>-0.67796610169490334</c:v>
                </c:pt>
                <c:pt idx="24">
                  <c:v>-3.420523138833012</c:v>
                </c:pt>
                <c:pt idx="25">
                  <c:v>-3.0718265321487688</c:v>
                </c:pt>
                <c:pt idx="26">
                  <c:v>-1.5643974569612136</c:v>
                </c:pt>
                <c:pt idx="27">
                  <c:v>79.084967320261441</c:v>
                </c:pt>
                <c:pt idx="28">
                  <c:v>24.045801526717554</c:v>
                </c:pt>
                <c:pt idx="29">
                  <c:v>1.7291066282420644</c:v>
                </c:pt>
                <c:pt idx="30">
                  <c:v>-7.1563088512241153</c:v>
                </c:pt>
                <c:pt idx="31">
                  <c:v>-5.282112845138057</c:v>
                </c:pt>
                <c:pt idx="32">
                  <c:v>2.7639971651311033</c:v>
                </c:pt>
                <c:pt idx="33">
                  <c:v>4.1206030150753881</c:v>
                </c:pt>
                <c:pt idx="34">
                  <c:v>11.573431961781468</c:v>
                </c:pt>
                <c:pt idx="35">
                  <c:v>14.724803431022156</c:v>
                </c:pt>
                <c:pt idx="36">
                  <c:v>8.8235294117646923</c:v>
                </c:pt>
                <c:pt idx="37">
                  <c:v>-5.1383399209486136</c:v>
                </c:pt>
                <c:pt idx="38">
                  <c:v>27.710843373493976</c:v>
                </c:pt>
                <c:pt idx="39">
                  <c:v>8.1904761904762005</c:v>
                </c:pt>
                <c:pt idx="40">
                  <c:v>-3.3898305084745886</c:v>
                </c:pt>
                <c:pt idx="41">
                  <c:v>-2.0602218700475476</c:v>
                </c:pt>
                <c:pt idx="42">
                  <c:v>-13.013910355486871</c:v>
                </c:pt>
                <c:pt idx="43">
                  <c:v>-7.7896035785901567</c:v>
                </c:pt>
                <c:pt idx="44">
                  <c:v>-4.8792649049077577</c:v>
                </c:pt>
                <c:pt idx="45">
                  <c:v>-18.978102189781019</c:v>
                </c:pt>
                <c:pt idx="46">
                  <c:v>-9.7457627118644066</c:v>
                </c:pt>
                <c:pt idx="47">
                  <c:v>-8.902077151335309</c:v>
                </c:pt>
                <c:pt idx="48">
                  <c:v>-5.4511278195488719</c:v>
                </c:pt>
                <c:pt idx="49">
                  <c:v>-4.9237983587338752</c:v>
                </c:pt>
                <c:pt idx="50">
                  <c:v>-5.7565789473684266</c:v>
                </c:pt>
                <c:pt idx="51">
                  <c:v>-4.8005409060175763</c:v>
                </c:pt>
                <c:pt idx="52">
                  <c:v>-2.3020941630773737</c:v>
                </c:pt>
                <c:pt idx="53">
                  <c:v>-3.0946255002858702</c:v>
                </c:pt>
                <c:pt idx="54">
                  <c:v>-13.768115942028977</c:v>
                </c:pt>
                <c:pt idx="55">
                  <c:v>-7.0370370370370336</c:v>
                </c:pt>
                <c:pt idx="56">
                  <c:v>-5.2959501557632302</c:v>
                </c:pt>
                <c:pt idx="57">
                  <c:v>12.739965095986053</c:v>
                </c:pt>
                <c:pt idx="58">
                  <c:v>-8.8362068965517242</c:v>
                </c:pt>
                <c:pt idx="59">
                  <c:v>-8.5874799357945442</c:v>
                </c:pt>
                <c:pt idx="60">
                  <c:v>4.240631163708076</c:v>
                </c:pt>
                <c:pt idx="61">
                  <c:v>0.87396504139834996</c:v>
                </c:pt>
                <c:pt idx="62">
                  <c:v>-0.19192493602503174</c:v>
                </c:pt>
                <c:pt idx="66">
                  <c:v>-18.007662835249054</c:v>
                </c:pt>
                <c:pt idx="67">
                  <c:v>-5.0647820965842145</c:v>
                </c:pt>
                <c:pt idx="68">
                  <c:v>-5.0451807228915753</c:v>
                </c:pt>
                <c:pt idx="69">
                  <c:v>-4.467465199093569</c:v>
                </c:pt>
                <c:pt idx="70">
                  <c:v>-2.4608501118568173</c:v>
                </c:pt>
                <c:pt idx="71">
                  <c:v>-1.8254420992584188</c:v>
                </c:pt>
                <c:pt idx="72">
                  <c:v>-3.2467532467532494</c:v>
                </c:pt>
                <c:pt idx="73">
                  <c:v>-6.8273092369477917</c:v>
                </c:pt>
                <c:pt idx="74">
                  <c:v>-5.5710306406685284</c:v>
                </c:pt>
                <c:pt idx="75">
                  <c:v>-3.5849056603773564</c:v>
                </c:pt>
                <c:pt idx="76">
                  <c:v>-3.0998851894374213</c:v>
                </c:pt>
                <c:pt idx="77">
                  <c:v>-5.4515866558177359</c:v>
                </c:pt>
                <c:pt idx="78">
                  <c:v>-4.4399596367305714</c:v>
                </c:pt>
                <c:pt idx="79">
                  <c:v>-4.0097949188858282</c:v>
                </c:pt>
                <c:pt idx="80">
                  <c:v>-2.2212759917678024</c:v>
                </c:pt>
                <c:pt idx="81">
                  <c:v>0</c:v>
                </c:pt>
                <c:pt idx="82">
                  <c:v>-3.6144578313252933</c:v>
                </c:pt>
                <c:pt idx="83">
                  <c:v>-4.3478260869565171</c:v>
                </c:pt>
                <c:pt idx="84">
                  <c:v>-3.8387715930902142</c:v>
                </c:pt>
                <c:pt idx="85">
                  <c:v>-4.479418886198558</c:v>
                </c:pt>
                <c:pt idx="86">
                  <c:v>-3.990422984836385</c:v>
                </c:pt>
                <c:pt idx="87">
                  <c:v>-3.9460370994940939</c:v>
                </c:pt>
                <c:pt idx="88">
                  <c:v>-2.6387213510253256</c:v>
                </c:pt>
                <c:pt idx="89">
                  <c:v>-1.6760563380281566</c:v>
                </c:pt>
                <c:pt idx="90">
                  <c:v>-11.678832116788326</c:v>
                </c:pt>
                <c:pt idx="91">
                  <c:v>-12.757201646090529</c:v>
                </c:pt>
                <c:pt idx="92">
                  <c:v>-11.111111111111116</c:v>
                </c:pt>
                <c:pt idx="93">
                  <c:v>-8.8073394495412813</c:v>
                </c:pt>
                <c:pt idx="94">
                  <c:v>-10.093896713615019</c:v>
                </c:pt>
                <c:pt idx="95">
                  <c:v>-7.7849117174959872</c:v>
                </c:pt>
                <c:pt idx="96">
                  <c:v>-4.3042071197410934</c:v>
                </c:pt>
                <c:pt idx="97">
                  <c:v>-2.0066889632107174</c:v>
                </c:pt>
                <c:pt idx="98">
                  <c:v>-1.1244695898161263</c:v>
                </c:pt>
                <c:pt idx="108">
                  <c:v>-26.923076923076923</c:v>
                </c:pt>
                <c:pt idx="109">
                  <c:v>-1.276595744680858</c:v>
                </c:pt>
                <c:pt idx="110">
                  <c:v>-2.194357366771158</c:v>
                </c:pt>
                <c:pt idx="111">
                  <c:v>-5.3763440860215095</c:v>
                </c:pt>
                <c:pt idx="112">
                  <c:v>-2.4183796856106432</c:v>
                </c:pt>
                <c:pt idx="113">
                  <c:v>0.32894736842105066</c:v>
                </c:pt>
                <c:pt idx="114">
                  <c:v>-9.976720984370549E-2</c:v>
                </c:pt>
                <c:pt idx="115">
                  <c:v>-1.2106537530266355</c:v>
                </c:pt>
                <c:pt idx="116">
                  <c:v>-0.36895326591965505</c:v>
                </c:pt>
                <c:pt idx="117">
                  <c:v>0.65789473684210131</c:v>
                </c:pt>
                <c:pt idx="118">
                  <c:v>-4.1322314049586817</c:v>
                </c:pt>
                <c:pt idx="119">
                  <c:v>-4.2168674698795137</c:v>
                </c:pt>
                <c:pt idx="120">
                  <c:v>-2.8462998102466686</c:v>
                </c:pt>
                <c:pt idx="121">
                  <c:v>-5.6074766355140175</c:v>
                </c:pt>
                <c:pt idx="122">
                  <c:v>-3.5228182546036839</c:v>
                </c:pt>
                <c:pt idx="123">
                  <c:v>-3.4935718278367833</c:v>
                </c:pt>
                <c:pt idx="124">
                  <c:v>-2.7353300733496377</c:v>
                </c:pt>
                <c:pt idx="125">
                  <c:v>-1.5430991172037662</c:v>
                </c:pt>
                <c:pt idx="153">
                  <c:v>-10.958904109589046</c:v>
                </c:pt>
                <c:pt idx="154">
                  <c:v>-7.3593073593073601</c:v>
                </c:pt>
                <c:pt idx="155">
                  <c:v>-12.500000000000004</c:v>
                </c:pt>
                <c:pt idx="156">
                  <c:v>-10.133843212237093</c:v>
                </c:pt>
                <c:pt idx="157">
                  <c:v>-5.1933701657458515</c:v>
                </c:pt>
                <c:pt idx="158">
                  <c:v>-9.342834520981782</c:v>
                </c:pt>
                <c:pt idx="159">
                  <c:v>-5.2508361204013347</c:v>
                </c:pt>
                <c:pt idx="160">
                  <c:v>-2.7824491667940672</c:v>
                </c:pt>
                <c:pt idx="161">
                  <c:v>3.7895037895037849</c:v>
                </c:pt>
                <c:pt idx="171">
                  <c:v>-7.6923076923076854</c:v>
                </c:pt>
                <c:pt idx="172">
                  <c:v>-11.344537815126055</c:v>
                </c:pt>
                <c:pt idx="173">
                  <c:v>-9.1743119266055029</c:v>
                </c:pt>
                <c:pt idx="174">
                  <c:v>-6.1913696060037475</c:v>
                </c:pt>
                <c:pt idx="175">
                  <c:v>-5.7971014492753614</c:v>
                </c:pt>
                <c:pt idx="176">
                  <c:v>-3.8230884557721092</c:v>
                </c:pt>
                <c:pt idx="177">
                  <c:v>-3.5470668485675372</c:v>
                </c:pt>
                <c:pt idx="178">
                  <c:v>-2.0904304738309176</c:v>
                </c:pt>
                <c:pt idx="179">
                  <c:v>-1.3876967095851118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(-3.57)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Results!$V$4:$V$192</c:f>
              <c:numCache>
                <c:formatCode>0.00</c:formatCode>
                <c:ptCount val="189"/>
                <c:pt idx="0">
                  <c:v>-3.5659862544724468</c:v>
                </c:pt>
                <c:pt idx="1">
                  <c:v>-3.5659862544724468</c:v>
                </c:pt>
                <c:pt idx="2">
                  <c:v>-3.5659862544724468</c:v>
                </c:pt>
                <c:pt idx="3">
                  <c:v>-3.5659862544724468</c:v>
                </c:pt>
                <c:pt idx="4">
                  <c:v>-3.5659862544724468</c:v>
                </c:pt>
                <c:pt idx="5">
                  <c:v>-3.5659862544724468</c:v>
                </c:pt>
                <c:pt idx="6">
                  <c:v>-3.5659862544724468</c:v>
                </c:pt>
                <c:pt idx="7">
                  <c:v>-3.5659862544724468</c:v>
                </c:pt>
                <c:pt idx="8">
                  <c:v>-3.5659862544724468</c:v>
                </c:pt>
                <c:pt idx="9">
                  <c:v>-3.5659862544724468</c:v>
                </c:pt>
                <c:pt idx="10">
                  <c:v>-3.5659862544724468</c:v>
                </c:pt>
                <c:pt idx="11">
                  <c:v>-3.5659862544724468</c:v>
                </c:pt>
                <c:pt idx="12">
                  <c:v>-3.5659862544724468</c:v>
                </c:pt>
                <c:pt idx="13">
                  <c:v>-3.5659862544724468</c:v>
                </c:pt>
                <c:pt idx="14">
                  <c:v>-3.5659862544724468</c:v>
                </c:pt>
                <c:pt idx="15">
                  <c:v>-3.5659862544724468</c:v>
                </c:pt>
                <c:pt idx="16">
                  <c:v>-3.5659862544724468</c:v>
                </c:pt>
                <c:pt idx="17">
                  <c:v>-3.5659862544724468</c:v>
                </c:pt>
                <c:pt idx="18">
                  <c:v>-3.5659862544724468</c:v>
                </c:pt>
                <c:pt idx="19">
                  <c:v>-3.5659862544724468</c:v>
                </c:pt>
                <c:pt idx="20">
                  <c:v>-3.5659862544724468</c:v>
                </c:pt>
                <c:pt idx="21">
                  <c:v>-3.5659862544724468</c:v>
                </c:pt>
                <c:pt idx="22">
                  <c:v>-3.5659862544724468</c:v>
                </c:pt>
                <c:pt idx="23">
                  <c:v>-3.5659862544724468</c:v>
                </c:pt>
                <c:pt idx="24">
                  <c:v>-3.5659862544724468</c:v>
                </c:pt>
                <c:pt idx="25">
                  <c:v>-3.5659862544724468</c:v>
                </c:pt>
                <c:pt idx="26">
                  <c:v>-3.5659862544724468</c:v>
                </c:pt>
                <c:pt idx="27">
                  <c:v>-3.5659862544724468</c:v>
                </c:pt>
                <c:pt idx="28">
                  <c:v>-3.5659862544724468</c:v>
                </c:pt>
                <c:pt idx="29">
                  <c:v>-3.5659862544724468</c:v>
                </c:pt>
                <c:pt idx="30">
                  <c:v>-3.5659862544724468</c:v>
                </c:pt>
                <c:pt idx="31">
                  <c:v>-3.5659862544724468</c:v>
                </c:pt>
                <c:pt idx="32">
                  <c:v>-3.5659862544724468</c:v>
                </c:pt>
                <c:pt idx="33">
                  <c:v>-3.5659862544724468</c:v>
                </c:pt>
                <c:pt idx="34">
                  <c:v>-3.5659862544724468</c:v>
                </c:pt>
                <c:pt idx="35">
                  <c:v>-3.5659862544724468</c:v>
                </c:pt>
                <c:pt idx="36">
                  <c:v>-3.5659862544724468</c:v>
                </c:pt>
                <c:pt idx="37">
                  <c:v>-3.5659862544724468</c:v>
                </c:pt>
                <c:pt idx="38">
                  <c:v>-3.5659862544724468</c:v>
                </c:pt>
                <c:pt idx="39">
                  <c:v>-3.5659862544724468</c:v>
                </c:pt>
                <c:pt idx="40">
                  <c:v>-3.5659862544724468</c:v>
                </c:pt>
                <c:pt idx="41">
                  <c:v>-3.5659862544724468</c:v>
                </c:pt>
                <c:pt idx="42">
                  <c:v>-3.5659862544724468</c:v>
                </c:pt>
                <c:pt idx="43">
                  <c:v>-3.5659862544724468</c:v>
                </c:pt>
                <c:pt idx="44">
                  <c:v>-3.5659862544724468</c:v>
                </c:pt>
                <c:pt idx="45">
                  <c:v>-3.5659862544724468</c:v>
                </c:pt>
                <c:pt idx="46">
                  <c:v>-3.5659862544724468</c:v>
                </c:pt>
                <c:pt idx="47">
                  <c:v>-3.5659862544724468</c:v>
                </c:pt>
                <c:pt idx="48">
                  <c:v>-3.5659862544724468</c:v>
                </c:pt>
                <c:pt idx="49">
                  <c:v>-3.5659862544724468</c:v>
                </c:pt>
                <c:pt idx="50">
                  <c:v>-3.5659862544724468</c:v>
                </c:pt>
                <c:pt idx="51">
                  <c:v>-3.5659862544724468</c:v>
                </c:pt>
                <c:pt idx="52">
                  <c:v>-3.5659862544724468</c:v>
                </c:pt>
                <c:pt idx="53">
                  <c:v>-3.5659862544724468</c:v>
                </c:pt>
                <c:pt idx="54">
                  <c:v>-3.5659862544724468</c:v>
                </c:pt>
                <c:pt idx="55">
                  <c:v>-3.5659862544724468</c:v>
                </c:pt>
                <c:pt idx="56">
                  <c:v>-3.5659862544724468</c:v>
                </c:pt>
                <c:pt idx="57">
                  <c:v>-3.5659862544724468</c:v>
                </c:pt>
                <c:pt idx="58">
                  <c:v>-3.5659862544724468</c:v>
                </c:pt>
                <c:pt idx="59">
                  <c:v>-3.5659862544724468</c:v>
                </c:pt>
                <c:pt idx="60">
                  <c:v>-3.5659862544724468</c:v>
                </c:pt>
                <c:pt idx="61">
                  <c:v>-3.5659862544724468</c:v>
                </c:pt>
                <c:pt idx="62">
                  <c:v>-3.5659862544724468</c:v>
                </c:pt>
                <c:pt idx="63">
                  <c:v>-3.5659862544724468</c:v>
                </c:pt>
                <c:pt idx="64">
                  <c:v>-3.5659862544724468</c:v>
                </c:pt>
                <c:pt idx="65">
                  <c:v>-3.5659862544724468</c:v>
                </c:pt>
                <c:pt idx="66">
                  <c:v>-3.5659862544724468</c:v>
                </c:pt>
                <c:pt idx="67">
                  <c:v>-3.5659862544724468</c:v>
                </c:pt>
                <c:pt idx="68">
                  <c:v>-3.5659862544724468</c:v>
                </c:pt>
                <c:pt idx="69">
                  <c:v>-3.5659862544724468</c:v>
                </c:pt>
                <c:pt idx="70">
                  <c:v>-3.5659862544724468</c:v>
                </c:pt>
                <c:pt idx="71">
                  <c:v>-3.5659862544724468</c:v>
                </c:pt>
                <c:pt idx="72">
                  <c:v>-3.5659862544724468</c:v>
                </c:pt>
                <c:pt idx="73">
                  <c:v>-3.5659862544724468</c:v>
                </c:pt>
                <c:pt idx="74">
                  <c:v>-3.5659862544724468</c:v>
                </c:pt>
                <c:pt idx="75">
                  <c:v>-3.5659862544724468</c:v>
                </c:pt>
                <c:pt idx="76">
                  <c:v>-3.5659862544724468</c:v>
                </c:pt>
                <c:pt idx="77">
                  <c:v>-3.5659862544724468</c:v>
                </c:pt>
                <c:pt idx="78">
                  <c:v>-3.5659862544724468</c:v>
                </c:pt>
                <c:pt idx="79">
                  <c:v>-3.5659862544724468</c:v>
                </c:pt>
                <c:pt idx="80">
                  <c:v>-3.5659862544724468</c:v>
                </c:pt>
                <c:pt idx="81">
                  <c:v>-3.5659862544724468</c:v>
                </c:pt>
                <c:pt idx="82">
                  <c:v>-3.5659862544724468</c:v>
                </c:pt>
                <c:pt idx="83">
                  <c:v>-3.5659862544724468</c:v>
                </c:pt>
                <c:pt idx="84">
                  <c:v>-3.5659862544724468</c:v>
                </c:pt>
                <c:pt idx="85">
                  <c:v>-3.5659862544724468</c:v>
                </c:pt>
                <c:pt idx="86">
                  <c:v>-3.5659862544724468</c:v>
                </c:pt>
                <c:pt idx="87">
                  <c:v>-3.5659862544724468</c:v>
                </c:pt>
                <c:pt idx="88">
                  <c:v>-3.5659862544724468</c:v>
                </c:pt>
                <c:pt idx="89">
                  <c:v>-3.5659862544724468</c:v>
                </c:pt>
                <c:pt idx="90">
                  <c:v>-3.5659862544724468</c:v>
                </c:pt>
                <c:pt idx="91">
                  <c:v>-3.5659862544724468</c:v>
                </c:pt>
                <c:pt idx="92">
                  <c:v>-3.5659862544724468</c:v>
                </c:pt>
                <c:pt idx="93">
                  <c:v>-3.5659862544724468</c:v>
                </c:pt>
                <c:pt idx="94">
                  <c:v>-3.5659862544724468</c:v>
                </c:pt>
                <c:pt idx="95">
                  <c:v>-3.5659862544724468</c:v>
                </c:pt>
                <c:pt idx="96">
                  <c:v>-3.5659862544724468</c:v>
                </c:pt>
                <c:pt idx="97">
                  <c:v>-3.5659862544724468</c:v>
                </c:pt>
                <c:pt idx="98">
                  <c:v>-3.5659862544724468</c:v>
                </c:pt>
                <c:pt idx="99">
                  <c:v>-3.5659862544724468</c:v>
                </c:pt>
                <c:pt idx="100">
                  <c:v>-3.5659862544724468</c:v>
                </c:pt>
                <c:pt idx="101">
                  <c:v>-3.5659862544724468</c:v>
                </c:pt>
                <c:pt idx="102">
                  <c:v>-3.5659862544724468</c:v>
                </c:pt>
                <c:pt idx="103">
                  <c:v>-3.5659862544724468</c:v>
                </c:pt>
                <c:pt idx="104">
                  <c:v>-3.5659862544724468</c:v>
                </c:pt>
                <c:pt idx="105">
                  <c:v>-3.5659862544724468</c:v>
                </c:pt>
                <c:pt idx="106">
                  <c:v>-3.5659862544724468</c:v>
                </c:pt>
                <c:pt idx="107">
                  <c:v>-3.5659862544724468</c:v>
                </c:pt>
                <c:pt idx="108">
                  <c:v>-3.5659862544724468</c:v>
                </c:pt>
                <c:pt idx="109">
                  <c:v>-3.5659862544724468</c:v>
                </c:pt>
                <c:pt idx="110">
                  <c:v>-3.5659862544724468</c:v>
                </c:pt>
                <c:pt idx="111">
                  <c:v>-3.5659862544724468</c:v>
                </c:pt>
                <c:pt idx="112">
                  <c:v>-3.5659862544724468</c:v>
                </c:pt>
                <c:pt idx="113">
                  <c:v>-3.5659862544724468</c:v>
                </c:pt>
                <c:pt idx="114">
                  <c:v>-3.5659862544724468</c:v>
                </c:pt>
                <c:pt idx="115">
                  <c:v>-3.5659862544724468</c:v>
                </c:pt>
                <c:pt idx="116">
                  <c:v>-3.5659862544724468</c:v>
                </c:pt>
                <c:pt idx="117">
                  <c:v>-3.5659862544724468</c:v>
                </c:pt>
                <c:pt idx="118">
                  <c:v>-3.5659862544724468</c:v>
                </c:pt>
                <c:pt idx="119">
                  <c:v>-3.5659862544724468</c:v>
                </c:pt>
                <c:pt idx="120">
                  <c:v>-3.5659862544724468</c:v>
                </c:pt>
                <c:pt idx="121">
                  <c:v>-3.5659862544724468</c:v>
                </c:pt>
                <c:pt idx="122">
                  <c:v>-3.5659862544724468</c:v>
                </c:pt>
                <c:pt idx="123">
                  <c:v>-3.5659862544724468</c:v>
                </c:pt>
                <c:pt idx="124">
                  <c:v>-3.5659862544724468</c:v>
                </c:pt>
                <c:pt idx="125">
                  <c:v>-3.5659862544724468</c:v>
                </c:pt>
                <c:pt idx="126">
                  <c:v>-3.5659862544724468</c:v>
                </c:pt>
                <c:pt idx="127">
                  <c:v>-3.5659862544724468</c:v>
                </c:pt>
                <c:pt idx="128">
                  <c:v>-3.5659862544724468</c:v>
                </c:pt>
                <c:pt idx="129">
                  <c:v>-3.5659862544724468</c:v>
                </c:pt>
                <c:pt idx="130">
                  <c:v>-3.5659862544724468</c:v>
                </c:pt>
                <c:pt idx="131">
                  <c:v>-3.5659862544724468</c:v>
                </c:pt>
                <c:pt idx="132">
                  <c:v>-3.5659862544724468</c:v>
                </c:pt>
                <c:pt idx="133">
                  <c:v>-3.5659862544724468</c:v>
                </c:pt>
                <c:pt idx="134">
                  <c:v>-3.5659862544724468</c:v>
                </c:pt>
                <c:pt idx="135">
                  <c:v>-3.5659862544724468</c:v>
                </c:pt>
                <c:pt idx="136">
                  <c:v>-3.5659862544724468</c:v>
                </c:pt>
                <c:pt idx="137">
                  <c:v>-3.5659862544724468</c:v>
                </c:pt>
                <c:pt idx="138">
                  <c:v>-3.5659862544724468</c:v>
                </c:pt>
                <c:pt idx="139">
                  <c:v>-3.5659862544724468</c:v>
                </c:pt>
                <c:pt idx="140">
                  <c:v>-3.5659862544724468</c:v>
                </c:pt>
                <c:pt idx="141">
                  <c:v>-3.5659862544724468</c:v>
                </c:pt>
                <c:pt idx="142">
                  <c:v>-3.5659862544724468</c:v>
                </c:pt>
                <c:pt idx="143">
                  <c:v>-3.5659862544724468</c:v>
                </c:pt>
                <c:pt idx="144">
                  <c:v>-3.5659862544724468</c:v>
                </c:pt>
                <c:pt idx="145">
                  <c:v>-3.5659862544724468</c:v>
                </c:pt>
                <c:pt idx="146">
                  <c:v>-3.5659862544724468</c:v>
                </c:pt>
                <c:pt idx="147">
                  <c:v>-3.5659862544724468</c:v>
                </c:pt>
                <c:pt idx="148">
                  <c:v>-3.5659862544724468</c:v>
                </c:pt>
                <c:pt idx="149">
                  <c:v>-3.5659862544724468</c:v>
                </c:pt>
                <c:pt idx="150">
                  <c:v>-3.5659862544724468</c:v>
                </c:pt>
                <c:pt idx="151">
                  <c:v>-3.5659862544724468</c:v>
                </c:pt>
                <c:pt idx="152">
                  <c:v>-3.5659862544724468</c:v>
                </c:pt>
                <c:pt idx="153">
                  <c:v>-3.5659862544724468</c:v>
                </c:pt>
                <c:pt idx="154">
                  <c:v>-3.5659862544724468</c:v>
                </c:pt>
                <c:pt idx="155">
                  <c:v>-3.5659862544724468</c:v>
                </c:pt>
                <c:pt idx="156">
                  <c:v>-3.5659862544724468</c:v>
                </c:pt>
                <c:pt idx="157">
                  <c:v>-3.5659862544724468</c:v>
                </c:pt>
                <c:pt idx="158">
                  <c:v>-3.5659862544724468</c:v>
                </c:pt>
                <c:pt idx="159">
                  <c:v>-3.5659862544724468</c:v>
                </c:pt>
                <c:pt idx="160">
                  <c:v>-3.5659862544724468</c:v>
                </c:pt>
                <c:pt idx="161">
                  <c:v>-3.5659862544724468</c:v>
                </c:pt>
                <c:pt idx="162">
                  <c:v>-3.5659862544724468</c:v>
                </c:pt>
                <c:pt idx="163">
                  <c:v>-3.5659862544724468</c:v>
                </c:pt>
                <c:pt idx="164">
                  <c:v>-3.5659862544724468</c:v>
                </c:pt>
                <c:pt idx="165">
                  <c:v>-3.5659862544724468</c:v>
                </c:pt>
                <c:pt idx="166">
                  <c:v>-3.5659862544724468</c:v>
                </c:pt>
                <c:pt idx="167">
                  <c:v>-3.5659862544724468</c:v>
                </c:pt>
                <c:pt idx="168">
                  <c:v>-3.5659862544724468</c:v>
                </c:pt>
                <c:pt idx="169">
                  <c:v>-3.5659862544724468</c:v>
                </c:pt>
                <c:pt idx="170">
                  <c:v>-3.5659862544724468</c:v>
                </c:pt>
                <c:pt idx="171">
                  <c:v>-3.5659862544724468</c:v>
                </c:pt>
                <c:pt idx="172">
                  <c:v>-3.5659862544724468</c:v>
                </c:pt>
                <c:pt idx="173">
                  <c:v>-3.5659862544724468</c:v>
                </c:pt>
                <c:pt idx="174">
                  <c:v>-3.5659862544724468</c:v>
                </c:pt>
                <c:pt idx="175">
                  <c:v>-3.5659862544724468</c:v>
                </c:pt>
                <c:pt idx="176">
                  <c:v>-3.5659862544724468</c:v>
                </c:pt>
                <c:pt idx="177">
                  <c:v>-3.5659862544724468</c:v>
                </c:pt>
                <c:pt idx="178">
                  <c:v>-3.5659862544724468</c:v>
                </c:pt>
                <c:pt idx="179">
                  <c:v>-3.5659862544724468</c:v>
                </c:pt>
                <c:pt idx="180">
                  <c:v>-3.5659862544724468</c:v>
                </c:pt>
                <c:pt idx="181">
                  <c:v>-3.5659862544724468</c:v>
                </c:pt>
                <c:pt idx="182">
                  <c:v>-3.5659862544724468</c:v>
                </c:pt>
                <c:pt idx="183">
                  <c:v>-3.5659862544724468</c:v>
                </c:pt>
                <c:pt idx="184">
                  <c:v>-3.5659862544724468</c:v>
                </c:pt>
                <c:pt idx="185">
                  <c:v>-3.5659862544724468</c:v>
                </c:pt>
                <c:pt idx="186">
                  <c:v>-3.5659862544724468</c:v>
                </c:pt>
                <c:pt idx="187">
                  <c:v>-3.5659862544724468</c:v>
                </c:pt>
                <c:pt idx="188">
                  <c:v>-3.5659862544724468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Results!$W$4:$W$192</c:f>
              <c:numCache>
                <c:formatCode>0.00</c:formatCode>
                <c:ptCount val="189"/>
                <c:pt idx="0">
                  <c:v>-8.5659862544724472</c:v>
                </c:pt>
                <c:pt idx="1">
                  <c:v>-8.5659862544724472</c:v>
                </c:pt>
                <c:pt idx="2">
                  <c:v>-8.5659862544724472</c:v>
                </c:pt>
                <c:pt idx="3">
                  <c:v>-8.5659862544724472</c:v>
                </c:pt>
                <c:pt idx="4">
                  <c:v>-8.5659862544724472</c:v>
                </c:pt>
                <c:pt idx="5">
                  <c:v>-8.5659862544724472</c:v>
                </c:pt>
                <c:pt idx="6">
                  <c:v>-8.5659862544724472</c:v>
                </c:pt>
                <c:pt idx="7">
                  <c:v>-8.5659862544724472</c:v>
                </c:pt>
                <c:pt idx="8">
                  <c:v>-8.5659862544724472</c:v>
                </c:pt>
                <c:pt idx="9">
                  <c:v>-8.5659862544724472</c:v>
                </c:pt>
                <c:pt idx="10">
                  <c:v>-8.5659862544724472</c:v>
                </c:pt>
                <c:pt idx="11">
                  <c:v>-8.5659862544724472</c:v>
                </c:pt>
                <c:pt idx="12">
                  <c:v>-8.5659862544724472</c:v>
                </c:pt>
                <c:pt idx="13">
                  <c:v>-8.5659862544724472</c:v>
                </c:pt>
                <c:pt idx="14">
                  <c:v>-8.5659862544724472</c:v>
                </c:pt>
                <c:pt idx="15">
                  <c:v>-8.5659862544724472</c:v>
                </c:pt>
                <c:pt idx="16">
                  <c:v>-8.5659862544724472</c:v>
                </c:pt>
                <c:pt idx="17">
                  <c:v>-8.5659862544724472</c:v>
                </c:pt>
                <c:pt idx="18">
                  <c:v>-8.5659862544724472</c:v>
                </c:pt>
                <c:pt idx="19">
                  <c:v>-8.5659862544724472</c:v>
                </c:pt>
                <c:pt idx="20">
                  <c:v>-8.5659862544724472</c:v>
                </c:pt>
                <c:pt idx="21">
                  <c:v>-8.5659862544724472</c:v>
                </c:pt>
                <c:pt idx="22">
                  <c:v>-8.5659862544724472</c:v>
                </c:pt>
                <c:pt idx="23">
                  <c:v>-8.5659862544724472</c:v>
                </c:pt>
                <c:pt idx="24">
                  <c:v>-8.5659862544724472</c:v>
                </c:pt>
                <c:pt idx="25">
                  <c:v>-8.5659862544724472</c:v>
                </c:pt>
                <c:pt idx="26">
                  <c:v>-8.5659862544724472</c:v>
                </c:pt>
                <c:pt idx="27">
                  <c:v>-8.5659862544724472</c:v>
                </c:pt>
                <c:pt idx="28">
                  <c:v>-8.5659862544724472</c:v>
                </c:pt>
                <c:pt idx="29">
                  <c:v>-8.5659862544724472</c:v>
                </c:pt>
                <c:pt idx="30">
                  <c:v>-8.5659862544724472</c:v>
                </c:pt>
                <c:pt idx="31">
                  <c:v>-8.5659862544724472</c:v>
                </c:pt>
                <c:pt idx="32">
                  <c:v>-8.5659862544724472</c:v>
                </c:pt>
                <c:pt idx="33">
                  <c:v>-8.5659862544724472</c:v>
                </c:pt>
                <c:pt idx="34">
                  <c:v>-8.5659862544724472</c:v>
                </c:pt>
                <c:pt idx="35">
                  <c:v>-8.5659862544724472</c:v>
                </c:pt>
                <c:pt idx="36">
                  <c:v>-8.5659862544724472</c:v>
                </c:pt>
                <c:pt idx="37">
                  <c:v>-8.5659862544724472</c:v>
                </c:pt>
                <c:pt idx="38">
                  <c:v>-8.5659862544724472</c:v>
                </c:pt>
                <c:pt idx="39">
                  <c:v>-8.5659862544724472</c:v>
                </c:pt>
                <c:pt idx="40">
                  <c:v>-8.5659862544724472</c:v>
                </c:pt>
                <c:pt idx="41">
                  <c:v>-8.5659862544724472</c:v>
                </c:pt>
                <c:pt idx="42">
                  <c:v>-8.5659862544724472</c:v>
                </c:pt>
                <c:pt idx="43">
                  <c:v>-8.5659862544724472</c:v>
                </c:pt>
                <c:pt idx="44">
                  <c:v>-8.5659862544724472</c:v>
                </c:pt>
                <c:pt idx="45">
                  <c:v>-8.5659862544724472</c:v>
                </c:pt>
                <c:pt idx="46">
                  <c:v>-8.5659862544724472</c:v>
                </c:pt>
                <c:pt idx="47">
                  <c:v>-8.5659862544724472</c:v>
                </c:pt>
                <c:pt idx="48">
                  <c:v>-8.5659862544724472</c:v>
                </c:pt>
                <c:pt idx="49">
                  <c:v>-8.5659862544724472</c:v>
                </c:pt>
                <c:pt idx="50">
                  <c:v>-8.5659862544724472</c:v>
                </c:pt>
                <c:pt idx="51">
                  <c:v>-8.5659862544724472</c:v>
                </c:pt>
                <c:pt idx="52">
                  <c:v>-8.5659862544724472</c:v>
                </c:pt>
                <c:pt idx="53">
                  <c:v>-8.5659862544724472</c:v>
                </c:pt>
                <c:pt idx="54">
                  <c:v>-8.5659862544724472</c:v>
                </c:pt>
                <c:pt idx="55">
                  <c:v>-8.5659862544724472</c:v>
                </c:pt>
                <c:pt idx="56">
                  <c:v>-8.5659862544724472</c:v>
                </c:pt>
                <c:pt idx="57">
                  <c:v>-8.5659862544724472</c:v>
                </c:pt>
                <c:pt idx="58">
                  <c:v>-8.5659862544724472</c:v>
                </c:pt>
                <c:pt idx="59">
                  <c:v>-8.5659862544724472</c:v>
                </c:pt>
                <c:pt idx="60">
                  <c:v>-8.5659862544724472</c:v>
                </c:pt>
                <c:pt idx="61">
                  <c:v>-8.5659862544724472</c:v>
                </c:pt>
                <c:pt idx="62">
                  <c:v>-8.5659862544724472</c:v>
                </c:pt>
                <c:pt idx="63">
                  <c:v>-8.5659862544724472</c:v>
                </c:pt>
                <c:pt idx="64">
                  <c:v>-8.5659862544724472</c:v>
                </c:pt>
                <c:pt idx="65">
                  <c:v>-8.5659862544724472</c:v>
                </c:pt>
                <c:pt idx="66">
                  <c:v>-8.5659862544724472</c:v>
                </c:pt>
                <c:pt idx="67">
                  <c:v>-8.5659862544724472</c:v>
                </c:pt>
                <c:pt idx="68">
                  <c:v>-8.5659862544724472</c:v>
                </c:pt>
                <c:pt idx="69">
                  <c:v>-8.5659862544724472</c:v>
                </c:pt>
                <c:pt idx="70">
                  <c:v>-8.5659862544724472</c:v>
                </c:pt>
                <c:pt idx="71">
                  <c:v>-8.5659862544724472</c:v>
                </c:pt>
                <c:pt idx="72">
                  <c:v>-8.5659862544724472</c:v>
                </c:pt>
                <c:pt idx="73">
                  <c:v>-8.5659862544724472</c:v>
                </c:pt>
                <c:pt idx="74">
                  <c:v>-8.5659862544724472</c:v>
                </c:pt>
                <c:pt idx="75">
                  <c:v>-8.5659862544724472</c:v>
                </c:pt>
                <c:pt idx="76">
                  <c:v>-8.5659862544724472</c:v>
                </c:pt>
                <c:pt idx="77">
                  <c:v>-8.5659862544724472</c:v>
                </c:pt>
                <c:pt idx="78">
                  <c:v>-8.5659862544724472</c:v>
                </c:pt>
                <c:pt idx="79">
                  <c:v>-8.5659862544724472</c:v>
                </c:pt>
                <c:pt idx="80">
                  <c:v>-8.5659862544724472</c:v>
                </c:pt>
                <c:pt idx="81">
                  <c:v>-8.5659862544724472</c:v>
                </c:pt>
                <c:pt idx="82">
                  <c:v>-8.5659862544724472</c:v>
                </c:pt>
                <c:pt idx="83">
                  <c:v>-8.5659862544724472</c:v>
                </c:pt>
                <c:pt idx="84">
                  <c:v>-8.5659862544724472</c:v>
                </c:pt>
                <c:pt idx="85">
                  <c:v>-8.5659862544724472</c:v>
                </c:pt>
                <c:pt idx="86">
                  <c:v>-8.5659862544724472</c:v>
                </c:pt>
                <c:pt idx="87">
                  <c:v>-8.5659862544724472</c:v>
                </c:pt>
                <c:pt idx="88">
                  <c:v>-8.5659862544724472</c:v>
                </c:pt>
                <c:pt idx="89">
                  <c:v>-8.5659862544724472</c:v>
                </c:pt>
                <c:pt idx="90">
                  <c:v>-8.5659862544724472</c:v>
                </c:pt>
                <c:pt idx="91">
                  <c:v>-8.5659862544724472</c:v>
                </c:pt>
                <c:pt idx="92">
                  <c:v>-8.5659862544724472</c:v>
                </c:pt>
                <c:pt idx="93">
                  <c:v>-8.5659862544724472</c:v>
                </c:pt>
                <c:pt idx="94">
                  <c:v>-8.5659862544724472</c:v>
                </c:pt>
                <c:pt idx="95">
                  <c:v>-8.5659862544724472</c:v>
                </c:pt>
                <c:pt idx="96">
                  <c:v>-8.5659862544724472</c:v>
                </c:pt>
                <c:pt idx="97">
                  <c:v>-8.5659862544724472</c:v>
                </c:pt>
                <c:pt idx="98">
                  <c:v>-8.5659862544724472</c:v>
                </c:pt>
                <c:pt idx="99">
                  <c:v>-8.5659862544724472</c:v>
                </c:pt>
                <c:pt idx="100">
                  <c:v>-8.5659862544724472</c:v>
                </c:pt>
                <c:pt idx="101">
                  <c:v>-8.5659862544724472</c:v>
                </c:pt>
                <c:pt idx="102">
                  <c:v>-8.5659862544724472</c:v>
                </c:pt>
                <c:pt idx="103">
                  <c:v>-8.5659862544724472</c:v>
                </c:pt>
                <c:pt idx="104">
                  <c:v>-8.5659862544724472</c:v>
                </c:pt>
                <c:pt idx="105">
                  <c:v>-8.5659862544724472</c:v>
                </c:pt>
                <c:pt idx="106">
                  <c:v>-8.5659862544724472</c:v>
                </c:pt>
                <c:pt idx="107">
                  <c:v>-8.5659862544724472</c:v>
                </c:pt>
                <c:pt idx="108">
                  <c:v>-8.5659862544724472</c:v>
                </c:pt>
                <c:pt idx="109">
                  <c:v>-8.5659862544724472</c:v>
                </c:pt>
                <c:pt idx="110">
                  <c:v>-8.5659862544724472</c:v>
                </c:pt>
                <c:pt idx="111">
                  <c:v>-8.5659862544724472</c:v>
                </c:pt>
                <c:pt idx="112">
                  <c:v>-8.5659862544724472</c:v>
                </c:pt>
                <c:pt idx="113">
                  <c:v>-8.5659862544724472</c:v>
                </c:pt>
                <c:pt idx="114">
                  <c:v>-8.5659862544724472</c:v>
                </c:pt>
                <c:pt idx="115">
                  <c:v>-8.5659862544724472</c:v>
                </c:pt>
                <c:pt idx="116">
                  <c:v>-8.5659862544724472</c:v>
                </c:pt>
                <c:pt idx="117">
                  <c:v>-8.5659862544724472</c:v>
                </c:pt>
                <c:pt idx="118">
                  <c:v>-8.5659862544724472</c:v>
                </c:pt>
                <c:pt idx="119">
                  <c:v>-8.5659862544724472</c:v>
                </c:pt>
                <c:pt idx="120">
                  <c:v>-8.5659862544724472</c:v>
                </c:pt>
                <c:pt idx="121">
                  <c:v>-8.5659862544724472</c:v>
                </c:pt>
                <c:pt idx="122">
                  <c:v>-8.5659862544724472</c:v>
                </c:pt>
                <c:pt idx="123">
                  <c:v>-8.5659862544724472</c:v>
                </c:pt>
                <c:pt idx="124">
                  <c:v>-8.5659862544724472</c:v>
                </c:pt>
                <c:pt idx="125">
                  <c:v>-8.5659862544724472</c:v>
                </c:pt>
                <c:pt idx="126">
                  <c:v>-8.5659862544724472</c:v>
                </c:pt>
                <c:pt idx="127">
                  <c:v>-8.5659862544724472</c:v>
                </c:pt>
                <c:pt idx="128">
                  <c:v>-8.5659862544724472</c:v>
                </c:pt>
                <c:pt idx="129">
                  <c:v>-8.5659862544724472</c:v>
                </c:pt>
                <c:pt idx="130">
                  <c:v>-8.5659862544724472</c:v>
                </c:pt>
                <c:pt idx="131">
                  <c:v>-8.5659862544724472</c:v>
                </c:pt>
                <c:pt idx="132">
                  <c:v>-8.5659862544724472</c:v>
                </c:pt>
                <c:pt idx="133">
                  <c:v>-8.5659862544724472</c:v>
                </c:pt>
                <c:pt idx="134">
                  <c:v>-8.5659862544724472</c:v>
                </c:pt>
                <c:pt idx="135">
                  <c:v>-8.5659862544724472</c:v>
                </c:pt>
                <c:pt idx="136">
                  <c:v>-8.5659862544724472</c:v>
                </c:pt>
                <c:pt idx="137">
                  <c:v>-8.5659862544724472</c:v>
                </c:pt>
                <c:pt idx="138">
                  <c:v>-8.5659862544724472</c:v>
                </c:pt>
                <c:pt idx="139">
                  <c:v>-8.5659862544724472</c:v>
                </c:pt>
                <c:pt idx="140">
                  <c:v>-8.5659862544724472</c:v>
                </c:pt>
                <c:pt idx="141">
                  <c:v>-8.5659862544724472</c:v>
                </c:pt>
                <c:pt idx="142">
                  <c:v>-8.5659862544724472</c:v>
                </c:pt>
                <c:pt idx="143">
                  <c:v>-8.5659862544724472</c:v>
                </c:pt>
                <c:pt idx="144">
                  <c:v>-8.5659862544724472</c:v>
                </c:pt>
                <c:pt idx="145">
                  <c:v>-8.5659862544724472</c:v>
                </c:pt>
                <c:pt idx="146">
                  <c:v>-8.5659862544724472</c:v>
                </c:pt>
                <c:pt idx="147">
                  <c:v>-8.5659862544724472</c:v>
                </c:pt>
                <c:pt idx="148">
                  <c:v>-8.5659862544724472</c:v>
                </c:pt>
                <c:pt idx="149">
                  <c:v>-8.5659862544724472</c:v>
                </c:pt>
                <c:pt idx="150">
                  <c:v>-8.5659862544724472</c:v>
                </c:pt>
                <c:pt idx="151">
                  <c:v>-8.5659862544724472</c:v>
                </c:pt>
                <c:pt idx="152">
                  <c:v>-8.5659862544724472</c:v>
                </c:pt>
                <c:pt idx="153">
                  <c:v>-8.5659862544724472</c:v>
                </c:pt>
                <c:pt idx="154">
                  <c:v>-8.5659862544724472</c:v>
                </c:pt>
                <c:pt idx="155">
                  <c:v>-8.5659862544724472</c:v>
                </c:pt>
                <c:pt idx="156">
                  <c:v>-8.5659862544724472</c:v>
                </c:pt>
                <c:pt idx="157">
                  <c:v>-8.5659862544724472</c:v>
                </c:pt>
                <c:pt idx="158">
                  <c:v>-8.5659862544724472</c:v>
                </c:pt>
                <c:pt idx="159">
                  <c:v>-8.5659862544724472</c:v>
                </c:pt>
                <c:pt idx="160">
                  <c:v>-8.5659862544724472</c:v>
                </c:pt>
                <c:pt idx="161">
                  <c:v>-8.5659862544724472</c:v>
                </c:pt>
                <c:pt idx="162">
                  <c:v>-8.5659862544724472</c:v>
                </c:pt>
                <c:pt idx="163">
                  <c:v>-8.5659862544724472</c:v>
                </c:pt>
                <c:pt idx="164">
                  <c:v>-8.5659862544724472</c:v>
                </c:pt>
                <c:pt idx="165">
                  <c:v>-8.5659862544724472</c:v>
                </c:pt>
                <c:pt idx="166">
                  <c:v>-8.5659862544724472</c:v>
                </c:pt>
                <c:pt idx="167">
                  <c:v>-8.5659862544724472</c:v>
                </c:pt>
                <c:pt idx="168">
                  <c:v>-8.5659862544724472</c:v>
                </c:pt>
                <c:pt idx="169">
                  <c:v>-8.5659862544724472</c:v>
                </c:pt>
                <c:pt idx="170">
                  <c:v>-8.5659862544724472</c:v>
                </c:pt>
                <c:pt idx="171">
                  <c:v>-8.5659862544724472</c:v>
                </c:pt>
                <c:pt idx="172">
                  <c:v>-8.5659862544724472</c:v>
                </c:pt>
                <c:pt idx="173">
                  <c:v>-8.5659862544724472</c:v>
                </c:pt>
                <c:pt idx="174">
                  <c:v>-8.5659862544724472</c:v>
                </c:pt>
                <c:pt idx="175">
                  <c:v>-8.5659862544724472</c:v>
                </c:pt>
                <c:pt idx="176">
                  <c:v>-8.5659862544724472</c:v>
                </c:pt>
                <c:pt idx="177">
                  <c:v>-8.5659862544724472</c:v>
                </c:pt>
                <c:pt idx="178">
                  <c:v>-8.5659862544724472</c:v>
                </c:pt>
                <c:pt idx="179">
                  <c:v>-8.5659862544724472</c:v>
                </c:pt>
                <c:pt idx="180">
                  <c:v>-8.5659862544724472</c:v>
                </c:pt>
                <c:pt idx="181">
                  <c:v>-8.5659862544724472</c:v>
                </c:pt>
                <c:pt idx="182">
                  <c:v>-8.5659862544724472</c:v>
                </c:pt>
                <c:pt idx="183">
                  <c:v>-8.5659862544724472</c:v>
                </c:pt>
                <c:pt idx="184">
                  <c:v>-8.5659862544724472</c:v>
                </c:pt>
                <c:pt idx="185">
                  <c:v>-8.5659862544724472</c:v>
                </c:pt>
                <c:pt idx="186">
                  <c:v>-8.5659862544724472</c:v>
                </c:pt>
                <c:pt idx="187">
                  <c:v>-8.5659862544724472</c:v>
                </c:pt>
                <c:pt idx="188">
                  <c:v>-8.5659862544724472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Results!$X$4:$X$192</c:f>
              <c:numCache>
                <c:formatCode>0.00</c:formatCode>
                <c:ptCount val="189"/>
                <c:pt idx="0">
                  <c:v>1.4340137455275532</c:v>
                </c:pt>
                <c:pt idx="1">
                  <c:v>1.4340137455275532</c:v>
                </c:pt>
                <c:pt idx="2">
                  <c:v>1.4340137455275532</c:v>
                </c:pt>
                <c:pt idx="3">
                  <c:v>1.4340137455275532</c:v>
                </c:pt>
                <c:pt idx="4">
                  <c:v>1.4340137455275532</c:v>
                </c:pt>
                <c:pt idx="5">
                  <c:v>1.4340137455275532</c:v>
                </c:pt>
                <c:pt idx="6">
                  <c:v>1.4340137455275532</c:v>
                </c:pt>
                <c:pt idx="7">
                  <c:v>1.4340137455275532</c:v>
                </c:pt>
                <c:pt idx="8">
                  <c:v>1.4340137455275532</c:v>
                </c:pt>
                <c:pt idx="9">
                  <c:v>1.4340137455275532</c:v>
                </c:pt>
                <c:pt idx="10">
                  <c:v>1.4340137455275532</c:v>
                </c:pt>
                <c:pt idx="11">
                  <c:v>1.4340137455275532</c:v>
                </c:pt>
                <c:pt idx="12">
                  <c:v>1.4340137455275532</c:v>
                </c:pt>
                <c:pt idx="13">
                  <c:v>1.4340137455275532</c:v>
                </c:pt>
                <c:pt idx="14">
                  <c:v>1.4340137455275532</c:v>
                </c:pt>
                <c:pt idx="15">
                  <c:v>1.4340137455275532</c:v>
                </c:pt>
                <c:pt idx="16">
                  <c:v>1.4340137455275532</c:v>
                </c:pt>
                <c:pt idx="17">
                  <c:v>1.4340137455275532</c:v>
                </c:pt>
                <c:pt idx="18">
                  <c:v>1.4340137455275532</c:v>
                </c:pt>
                <c:pt idx="19">
                  <c:v>1.4340137455275532</c:v>
                </c:pt>
                <c:pt idx="20">
                  <c:v>1.4340137455275532</c:v>
                </c:pt>
                <c:pt idx="21">
                  <c:v>1.4340137455275532</c:v>
                </c:pt>
                <c:pt idx="22">
                  <c:v>1.4340137455275532</c:v>
                </c:pt>
                <c:pt idx="23">
                  <c:v>1.4340137455275532</c:v>
                </c:pt>
                <c:pt idx="24">
                  <c:v>1.4340137455275532</c:v>
                </c:pt>
                <c:pt idx="25">
                  <c:v>1.4340137455275532</c:v>
                </c:pt>
                <c:pt idx="26">
                  <c:v>1.4340137455275532</c:v>
                </c:pt>
                <c:pt idx="27">
                  <c:v>1.4340137455275532</c:v>
                </c:pt>
                <c:pt idx="28">
                  <c:v>1.4340137455275532</c:v>
                </c:pt>
                <c:pt idx="29">
                  <c:v>1.4340137455275532</c:v>
                </c:pt>
                <c:pt idx="30">
                  <c:v>1.4340137455275532</c:v>
                </c:pt>
                <c:pt idx="31">
                  <c:v>1.4340137455275532</c:v>
                </c:pt>
                <c:pt idx="32">
                  <c:v>1.4340137455275532</c:v>
                </c:pt>
                <c:pt idx="33">
                  <c:v>1.4340137455275532</c:v>
                </c:pt>
                <c:pt idx="34">
                  <c:v>1.4340137455275532</c:v>
                </c:pt>
                <c:pt idx="35">
                  <c:v>1.4340137455275532</c:v>
                </c:pt>
                <c:pt idx="36">
                  <c:v>1.4340137455275532</c:v>
                </c:pt>
                <c:pt idx="37">
                  <c:v>1.4340137455275532</c:v>
                </c:pt>
                <c:pt idx="38">
                  <c:v>1.4340137455275532</c:v>
                </c:pt>
                <c:pt idx="39">
                  <c:v>1.4340137455275532</c:v>
                </c:pt>
                <c:pt idx="40">
                  <c:v>1.4340137455275532</c:v>
                </c:pt>
                <c:pt idx="41">
                  <c:v>1.4340137455275532</c:v>
                </c:pt>
                <c:pt idx="42">
                  <c:v>1.4340137455275532</c:v>
                </c:pt>
                <c:pt idx="43">
                  <c:v>1.4340137455275532</c:v>
                </c:pt>
                <c:pt idx="44">
                  <c:v>1.4340137455275532</c:v>
                </c:pt>
                <c:pt idx="45">
                  <c:v>1.4340137455275532</c:v>
                </c:pt>
                <c:pt idx="46">
                  <c:v>1.4340137455275532</c:v>
                </c:pt>
                <c:pt idx="47">
                  <c:v>1.4340137455275532</c:v>
                </c:pt>
                <c:pt idx="48">
                  <c:v>1.4340137455275532</c:v>
                </c:pt>
                <c:pt idx="49">
                  <c:v>1.4340137455275532</c:v>
                </c:pt>
                <c:pt idx="50">
                  <c:v>1.4340137455275532</c:v>
                </c:pt>
                <c:pt idx="51">
                  <c:v>1.4340137455275532</c:v>
                </c:pt>
                <c:pt idx="52">
                  <c:v>1.4340137455275532</c:v>
                </c:pt>
                <c:pt idx="53">
                  <c:v>1.4340137455275532</c:v>
                </c:pt>
                <c:pt idx="54">
                  <c:v>1.4340137455275532</c:v>
                </c:pt>
                <c:pt idx="55">
                  <c:v>1.4340137455275532</c:v>
                </c:pt>
                <c:pt idx="56">
                  <c:v>1.4340137455275532</c:v>
                </c:pt>
                <c:pt idx="57">
                  <c:v>1.4340137455275532</c:v>
                </c:pt>
                <c:pt idx="58">
                  <c:v>1.4340137455275532</c:v>
                </c:pt>
                <c:pt idx="59">
                  <c:v>1.4340137455275532</c:v>
                </c:pt>
                <c:pt idx="60">
                  <c:v>1.4340137455275532</c:v>
                </c:pt>
                <c:pt idx="61">
                  <c:v>1.4340137455275532</c:v>
                </c:pt>
                <c:pt idx="62">
                  <c:v>1.4340137455275532</c:v>
                </c:pt>
                <c:pt idx="63">
                  <c:v>1.4340137455275532</c:v>
                </c:pt>
                <c:pt idx="64">
                  <c:v>1.4340137455275532</c:v>
                </c:pt>
                <c:pt idx="65">
                  <c:v>1.4340137455275532</c:v>
                </c:pt>
                <c:pt idx="66">
                  <c:v>1.4340137455275532</c:v>
                </c:pt>
                <c:pt idx="67">
                  <c:v>1.4340137455275532</c:v>
                </c:pt>
                <c:pt idx="68">
                  <c:v>1.4340137455275532</c:v>
                </c:pt>
                <c:pt idx="69">
                  <c:v>1.4340137455275532</c:v>
                </c:pt>
                <c:pt idx="70">
                  <c:v>1.4340137455275532</c:v>
                </c:pt>
                <c:pt idx="71">
                  <c:v>1.4340137455275532</c:v>
                </c:pt>
                <c:pt idx="72">
                  <c:v>1.4340137455275532</c:v>
                </c:pt>
                <c:pt idx="73">
                  <c:v>1.4340137455275532</c:v>
                </c:pt>
                <c:pt idx="74">
                  <c:v>1.4340137455275532</c:v>
                </c:pt>
                <c:pt idx="75">
                  <c:v>1.4340137455275532</c:v>
                </c:pt>
                <c:pt idx="76">
                  <c:v>1.4340137455275532</c:v>
                </c:pt>
                <c:pt idx="77">
                  <c:v>1.4340137455275532</c:v>
                </c:pt>
                <c:pt idx="78">
                  <c:v>1.4340137455275532</c:v>
                </c:pt>
                <c:pt idx="79">
                  <c:v>1.4340137455275532</c:v>
                </c:pt>
                <c:pt idx="80">
                  <c:v>1.4340137455275532</c:v>
                </c:pt>
                <c:pt idx="81">
                  <c:v>1.4340137455275532</c:v>
                </c:pt>
                <c:pt idx="82">
                  <c:v>1.4340137455275532</c:v>
                </c:pt>
                <c:pt idx="83">
                  <c:v>1.4340137455275532</c:v>
                </c:pt>
                <c:pt idx="84">
                  <c:v>1.4340137455275532</c:v>
                </c:pt>
                <c:pt idx="85">
                  <c:v>1.4340137455275532</c:v>
                </c:pt>
                <c:pt idx="86">
                  <c:v>1.4340137455275532</c:v>
                </c:pt>
                <c:pt idx="87">
                  <c:v>1.4340137455275532</c:v>
                </c:pt>
                <c:pt idx="88">
                  <c:v>1.4340137455275532</c:v>
                </c:pt>
                <c:pt idx="89">
                  <c:v>1.4340137455275532</c:v>
                </c:pt>
                <c:pt idx="90">
                  <c:v>1.4340137455275532</c:v>
                </c:pt>
                <c:pt idx="91">
                  <c:v>1.4340137455275532</c:v>
                </c:pt>
                <c:pt idx="92">
                  <c:v>1.4340137455275532</c:v>
                </c:pt>
                <c:pt idx="93">
                  <c:v>1.4340137455275532</c:v>
                </c:pt>
                <c:pt idx="94">
                  <c:v>1.4340137455275532</c:v>
                </c:pt>
                <c:pt idx="95">
                  <c:v>1.4340137455275532</c:v>
                </c:pt>
                <c:pt idx="96">
                  <c:v>1.4340137455275532</c:v>
                </c:pt>
                <c:pt idx="97">
                  <c:v>1.4340137455275532</c:v>
                </c:pt>
                <c:pt idx="98">
                  <c:v>1.4340137455275532</c:v>
                </c:pt>
                <c:pt idx="99">
                  <c:v>1.4340137455275532</c:v>
                </c:pt>
                <c:pt idx="100">
                  <c:v>1.4340137455275532</c:v>
                </c:pt>
                <c:pt idx="101">
                  <c:v>1.4340137455275532</c:v>
                </c:pt>
                <c:pt idx="102">
                  <c:v>1.4340137455275532</c:v>
                </c:pt>
                <c:pt idx="103">
                  <c:v>1.4340137455275532</c:v>
                </c:pt>
                <c:pt idx="104">
                  <c:v>1.4340137455275532</c:v>
                </c:pt>
                <c:pt idx="105">
                  <c:v>1.4340137455275532</c:v>
                </c:pt>
                <c:pt idx="106">
                  <c:v>1.4340137455275532</c:v>
                </c:pt>
                <c:pt idx="107">
                  <c:v>1.4340137455275532</c:v>
                </c:pt>
                <c:pt idx="108">
                  <c:v>1.4340137455275532</c:v>
                </c:pt>
                <c:pt idx="109">
                  <c:v>1.4340137455275532</c:v>
                </c:pt>
                <c:pt idx="110">
                  <c:v>1.4340137455275532</c:v>
                </c:pt>
                <c:pt idx="111">
                  <c:v>1.4340137455275532</c:v>
                </c:pt>
                <c:pt idx="112">
                  <c:v>1.4340137455275532</c:v>
                </c:pt>
                <c:pt idx="113">
                  <c:v>1.4340137455275532</c:v>
                </c:pt>
                <c:pt idx="114">
                  <c:v>1.4340137455275532</c:v>
                </c:pt>
                <c:pt idx="115">
                  <c:v>1.4340137455275532</c:v>
                </c:pt>
                <c:pt idx="116">
                  <c:v>1.4340137455275532</c:v>
                </c:pt>
                <c:pt idx="117">
                  <c:v>1.4340137455275532</c:v>
                </c:pt>
                <c:pt idx="118">
                  <c:v>1.4340137455275532</c:v>
                </c:pt>
                <c:pt idx="119">
                  <c:v>1.4340137455275532</c:v>
                </c:pt>
                <c:pt idx="120">
                  <c:v>1.4340137455275532</c:v>
                </c:pt>
                <c:pt idx="121">
                  <c:v>1.4340137455275532</c:v>
                </c:pt>
                <c:pt idx="122">
                  <c:v>1.4340137455275532</c:v>
                </c:pt>
                <c:pt idx="123">
                  <c:v>1.4340137455275532</c:v>
                </c:pt>
                <c:pt idx="124">
                  <c:v>1.4340137455275532</c:v>
                </c:pt>
                <c:pt idx="125">
                  <c:v>1.4340137455275532</c:v>
                </c:pt>
                <c:pt idx="126">
                  <c:v>1.4340137455275532</c:v>
                </c:pt>
                <c:pt idx="127">
                  <c:v>1.4340137455275532</c:v>
                </c:pt>
                <c:pt idx="128">
                  <c:v>1.4340137455275532</c:v>
                </c:pt>
                <c:pt idx="129">
                  <c:v>1.4340137455275532</c:v>
                </c:pt>
                <c:pt idx="130">
                  <c:v>1.4340137455275532</c:v>
                </c:pt>
                <c:pt idx="131">
                  <c:v>1.4340137455275532</c:v>
                </c:pt>
                <c:pt idx="132">
                  <c:v>1.4340137455275532</c:v>
                </c:pt>
                <c:pt idx="133">
                  <c:v>1.4340137455275532</c:v>
                </c:pt>
                <c:pt idx="134">
                  <c:v>1.4340137455275532</c:v>
                </c:pt>
                <c:pt idx="135">
                  <c:v>1.4340137455275532</c:v>
                </c:pt>
                <c:pt idx="136">
                  <c:v>1.4340137455275532</c:v>
                </c:pt>
                <c:pt idx="137">
                  <c:v>1.4340137455275532</c:v>
                </c:pt>
                <c:pt idx="138">
                  <c:v>1.4340137455275532</c:v>
                </c:pt>
                <c:pt idx="139">
                  <c:v>1.4340137455275532</c:v>
                </c:pt>
                <c:pt idx="140">
                  <c:v>1.4340137455275532</c:v>
                </c:pt>
                <c:pt idx="141">
                  <c:v>1.4340137455275532</c:v>
                </c:pt>
                <c:pt idx="142">
                  <c:v>1.4340137455275532</c:v>
                </c:pt>
                <c:pt idx="143">
                  <c:v>1.4340137455275532</c:v>
                </c:pt>
                <c:pt idx="144">
                  <c:v>1.4340137455275532</c:v>
                </c:pt>
                <c:pt idx="145">
                  <c:v>1.4340137455275532</c:v>
                </c:pt>
                <c:pt idx="146">
                  <c:v>1.4340137455275532</c:v>
                </c:pt>
                <c:pt idx="147">
                  <c:v>1.4340137455275532</c:v>
                </c:pt>
                <c:pt idx="148">
                  <c:v>1.4340137455275532</c:v>
                </c:pt>
                <c:pt idx="149">
                  <c:v>1.4340137455275532</c:v>
                </c:pt>
                <c:pt idx="150">
                  <c:v>1.4340137455275532</c:v>
                </c:pt>
                <c:pt idx="151">
                  <c:v>1.4340137455275532</c:v>
                </c:pt>
                <c:pt idx="152">
                  <c:v>1.4340137455275532</c:v>
                </c:pt>
                <c:pt idx="153">
                  <c:v>1.4340137455275532</c:v>
                </c:pt>
                <c:pt idx="154">
                  <c:v>1.4340137455275532</c:v>
                </c:pt>
                <c:pt idx="155">
                  <c:v>1.4340137455275532</c:v>
                </c:pt>
                <c:pt idx="156">
                  <c:v>1.4340137455275532</c:v>
                </c:pt>
                <c:pt idx="157">
                  <c:v>1.4340137455275532</c:v>
                </c:pt>
                <c:pt idx="158">
                  <c:v>1.4340137455275532</c:v>
                </c:pt>
                <c:pt idx="159">
                  <c:v>1.4340137455275532</c:v>
                </c:pt>
                <c:pt idx="160">
                  <c:v>1.4340137455275532</c:v>
                </c:pt>
                <c:pt idx="161">
                  <c:v>1.4340137455275532</c:v>
                </c:pt>
                <c:pt idx="162">
                  <c:v>1.4340137455275532</c:v>
                </c:pt>
                <c:pt idx="163">
                  <c:v>1.4340137455275532</c:v>
                </c:pt>
                <c:pt idx="164">
                  <c:v>1.4340137455275532</c:v>
                </c:pt>
                <c:pt idx="165">
                  <c:v>1.4340137455275532</c:v>
                </c:pt>
                <c:pt idx="166">
                  <c:v>1.4340137455275532</c:v>
                </c:pt>
                <c:pt idx="167">
                  <c:v>1.4340137455275532</c:v>
                </c:pt>
                <c:pt idx="168">
                  <c:v>1.4340137455275532</c:v>
                </c:pt>
                <c:pt idx="169">
                  <c:v>1.4340137455275532</c:v>
                </c:pt>
                <c:pt idx="170">
                  <c:v>1.4340137455275532</c:v>
                </c:pt>
                <c:pt idx="171">
                  <c:v>1.4340137455275532</c:v>
                </c:pt>
                <c:pt idx="172">
                  <c:v>1.4340137455275532</c:v>
                </c:pt>
                <c:pt idx="173">
                  <c:v>1.4340137455275532</c:v>
                </c:pt>
                <c:pt idx="174">
                  <c:v>1.4340137455275532</c:v>
                </c:pt>
                <c:pt idx="175">
                  <c:v>1.4340137455275532</c:v>
                </c:pt>
                <c:pt idx="176">
                  <c:v>1.4340137455275532</c:v>
                </c:pt>
                <c:pt idx="177">
                  <c:v>1.4340137455275532</c:v>
                </c:pt>
                <c:pt idx="178">
                  <c:v>1.4340137455275532</c:v>
                </c:pt>
                <c:pt idx="179">
                  <c:v>1.4340137455275532</c:v>
                </c:pt>
                <c:pt idx="180">
                  <c:v>1.4340137455275532</c:v>
                </c:pt>
                <c:pt idx="181">
                  <c:v>1.4340137455275532</c:v>
                </c:pt>
                <c:pt idx="182">
                  <c:v>1.4340137455275532</c:v>
                </c:pt>
                <c:pt idx="183">
                  <c:v>1.4340137455275532</c:v>
                </c:pt>
                <c:pt idx="184">
                  <c:v>1.4340137455275532</c:v>
                </c:pt>
                <c:pt idx="185">
                  <c:v>1.4340137455275532</c:v>
                </c:pt>
                <c:pt idx="186">
                  <c:v>1.4340137455275532</c:v>
                </c:pt>
                <c:pt idx="187">
                  <c:v>1.4340137455275532</c:v>
                </c:pt>
                <c:pt idx="188">
                  <c:v>1.4340137455275532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Results!$Y$4:$Y$192</c:f>
              <c:numCache>
                <c:formatCode>0.00</c:formatCode>
                <c:ptCount val="189"/>
                <c:pt idx="0">
                  <c:v>-12.065629396890088</c:v>
                </c:pt>
                <c:pt idx="1">
                  <c:v>-12.065629396890088</c:v>
                </c:pt>
                <c:pt idx="2">
                  <c:v>-12.065629396890088</c:v>
                </c:pt>
                <c:pt idx="3">
                  <c:v>-12.065629396890088</c:v>
                </c:pt>
                <c:pt idx="4">
                  <c:v>-12.065629396890088</c:v>
                </c:pt>
                <c:pt idx="5">
                  <c:v>-12.065629396890088</c:v>
                </c:pt>
                <c:pt idx="6">
                  <c:v>-12.065629396890088</c:v>
                </c:pt>
                <c:pt idx="7">
                  <c:v>-12.065629396890088</c:v>
                </c:pt>
                <c:pt idx="8">
                  <c:v>-12.065629396890088</c:v>
                </c:pt>
                <c:pt idx="9">
                  <c:v>-12.065629396890088</c:v>
                </c:pt>
                <c:pt idx="10">
                  <c:v>-12.065629396890088</c:v>
                </c:pt>
                <c:pt idx="11">
                  <c:v>-12.065629396890088</c:v>
                </c:pt>
                <c:pt idx="12">
                  <c:v>-12.065629396890088</c:v>
                </c:pt>
                <c:pt idx="13">
                  <c:v>-12.065629396890088</c:v>
                </c:pt>
                <c:pt idx="14">
                  <c:v>-12.065629396890088</c:v>
                </c:pt>
                <c:pt idx="15">
                  <c:v>-12.065629396890088</c:v>
                </c:pt>
                <c:pt idx="16">
                  <c:v>-12.065629396890088</c:v>
                </c:pt>
                <c:pt idx="17">
                  <c:v>-12.065629396890088</c:v>
                </c:pt>
                <c:pt idx="18">
                  <c:v>-12.065629396890088</c:v>
                </c:pt>
                <c:pt idx="19">
                  <c:v>-12.065629396890088</c:v>
                </c:pt>
                <c:pt idx="20">
                  <c:v>-12.065629396890088</c:v>
                </c:pt>
                <c:pt idx="21">
                  <c:v>-12.065629396890088</c:v>
                </c:pt>
                <c:pt idx="22">
                  <c:v>-12.065629396890088</c:v>
                </c:pt>
                <c:pt idx="23">
                  <c:v>-12.065629396890088</c:v>
                </c:pt>
                <c:pt idx="24">
                  <c:v>-12.065629396890088</c:v>
                </c:pt>
                <c:pt idx="25">
                  <c:v>-12.065629396890088</c:v>
                </c:pt>
                <c:pt idx="26">
                  <c:v>-12.065629396890088</c:v>
                </c:pt>
                <c:pt idx="27">
                  <c:v>-12.065629396890088</c:v>
                </c:pt>
                <c:pt idx="28">
                  <c:v>-12.065629396890088</c:v>
                </c:pt>
                <c:pt idx="29">
                  <c:v>-12.065629396890088</c:v>
                </c:pt>
                <c:pt idx="30">
                  <c:v>-12.065629396890088</c:v>
                </c:pt>
                <c:pt idx="31">
                  <c:v>-12.065629396890088</c:v>
                </c:pt>
                <c:pt idx="32">
                  <c:v>-12.065629396890088</c:v>
                </c:pt>
                <c:pt idx="33">
                  <c:v>-12.065629396890088</c:v>
                </c:pt>
                <c:pt idx="34">
                  <c:v>-12.065629396890088</c:v>
                </c:pt>
                <c:pt idx="35">
                  <c:v>-12.065629396890088</c:v>
                </c:pt>
                <c:pt idx="36">
                  <c:v>-12.065629396890088</c:v>
                </c:pt>
                <c:pt idx="37">
                  <c:v>-12.065629396890088</c:v>
                </c:pt>
                <c:pt idx="38">
                  <c:v>-12.065629396890088</c:v>
                </c:pt>
                <c:pt idx="39">
                  <c:v>-12.065629396890088</c:v>
                </c:pt>
                <c:pt idx="40">
                  <c:v>-12.065629396890088</c:v>
                </c:pt>
                <c:pt idx="41">
                  <c:v>-12.065629396890088</c:v>
                </c:pt>
                <c:pt idx="42">
                  <c:v>-12.065629396890088</c:v>
                </c:pt>
                <c:pt idx="43">
                  <c:v>-12.065629396890088</c:v>
                </c:pt>
                <c:pt idx="44">
                  <c:v>-12.065629396890088</c:v>
                </c:pt>
                <c:pt idx="45">
                  <c:v>-12.065629396890088</c:v>
                </c:pt>
                <c:pt idx="46">
                  <c:v>-12.065629396890088</c:v>
                </c:pt>
                <c:pt idx="47">
                  <c:v>-12.065629396890088</c:v>
                </c:pt>
                <c:pt idx="48">
                  <c:v>-12.065629396890088</c:v>
                </c:pt>
                <c:pt idx="49">
                  <c:v>-12.065629396890088</c:v>
                </c:pt>
                <c:pt idx="50">
                  <c:v>-12.065629396890088</c:v>
                </c:pt>
                <c:pt idx="51">
                  <c:v>-12.065629396890088</c:v>
                </c:pt>
                <c:pt idx="52">
                  <c:v>-12.065629396890088</c:v>
                </c:pt>
                <c:pt idx="53">
                  <c:v>-12.065629396890088</c:v>
                </c:pt>
                <c:pt idx="54">
                  <c:v>-12.065629396890088</c:v>
                </c:pt>
                <c:pt idx="55">
                  <c:v>-12.065629396890088</c:v>
                </c:pt>
                <c:pt idx="56">
                  <c:v>-12.065629396890088</c:v>
                </c:pt>
                <c:pt idx="57">
                  <c:v>-12.065629396890088</c:v>
                </c:pt>
                <c:pt idx="58">
                  <c:v>-12.065629396890088</c:v>
                </c:pt>
                <c:pt idx="59">
                  <c:v>-12.065629396890088</c:v>
                </c:pt>
                <c:pt idx="60">
                  <c:v>-12.065629396890088</c:v>
                </c:pt>
                <c:pt idx="61">
                  <c:v>-12.065629396890088</c:v>
                </c:pt>
                <c:pt idx="62">
                  <c:v>-12.065629396890088</c:v>
                </c:pt>
                <c:pt idx="63">
                  <c:v>-12.065629396890088</c:v>
                </c:pt>
                <c:pt idx="64">
                  <c:v>-12.065629396890088</c:v>
                </c:pt>
                <c:pt idx="65">
                  <c:v>-12.065629396890088</c:v>
                </c:pt>
                <c:pt idx="66">
                  <c:v>-12.065629396890088</c:v>
                </c:pt>
                <c:pt idx="67">
                  <c:v>-12.065629396890088</c:v>
                </c:pt>
                <c:pt idx="68">
                  <c:v>-12.065629396890088</c:v>
                </c:pt>
                <c:pt idx="69">
                  <c:v>-12.065629396890088</c:v>
                </c:pt>
                <c:pt idx="70">
                  <c:v>-12.065629396890088</c:v>
                </c:pt>
                <c:pt idx="71">
                  <c:v>-12.065629396890088</c:v>
                </c:pt>
                <c:pt idx="72">
                  <c:v>-12.065629396890088</c:v>
                </c:pt>
                <c:pt idx="73">
                  <c:v>-12.065629396890088</c:v>
                </c:pt>
                <c:pt idx="74">
                  <c:v>-12.065629396890088</c:v>
                </c:pt>
                <c:pt idx="75">
                  <c:v>-12.065629396890088</c:v>
                </c:pt>
                <c:pt idx="76">
                  <c:v>-12.065629396890088</c:v>
                </c:pt>
                <c:pt idx="77">
                  <c:v>-12.065629396890088</c:v>
                </c:pt>
                <c:pt idx="78">
                  <c:v>-12.065629396890088</c:v>
                </c:pt>
                <c:pt idx="79">
                  <c:v>-12.065629396890088</c:v>
                </c:pt>
                <c:pt idx="80">
                  <c:v>-12.065629396890088</c:v>
                </c:pt>
                <c:pt idx="81">
                  <c:v>-12.065629396890088</c:v>
                </c:pt>
                <c:pt idx="82">
                  <c:v>-12.065629396890088</c:v>
                </c:pt>
                <c:pt idx="83">
                  <c:v>-12.065629396890088</c:v>
                </c:pt>
                <c:pt idx="84">
                  <c:v>-12.065629396890088</c:v>
                </c:pt>
                <c:pt idx="85">
                  <c:v>-12.065629396890088</c:v>
                </c:pt>
                <c:pt idx="86">
                  <c:v>-12.065629396890088</c:v>
                </c:pt>
                <c:pt idx="87">
                  <c:v>-12.065629396890088</c:v>
                </c:pt>
                <c:pt idx="88">
                  <c:v>-12.065629396890088</c:v>
                </c:pt>
                <c:pt idx="89">
                  <c:v>-12.065629396890088</c:v>
                </c:pt>
                <c:pt idx="90">
                  <c:v>-12.065629396890088</c:v>
                </c:pt>
                <c:pt idx="91">
                  <c:v>-12.065629396890088</c:v>
                </c:pt>
                <c:pt idx="92">
                  <c:v>-12.065629396890088</c:v>
                </c:pt>
                <c:pt idx="93">
                  <c:v>-12.065629396890088</c:v>
                </c:pt>
                <c:pt idx="94">
                  <c:v>-12.065629396890088</c:v>
                </c:pt>
                <c:pt idx="95">
                  <c:v>-12.065629396890088</c:v>
                </c:pt>
                <c:pt idx="96">
                  <c:v>-12.065629396890088</c:v>
                </c:pt>
                <c:pt idx="97">
                  <c:v>-12.065629396890088</c:v>
                </c:pt>
                <c:pt idx="98">
                  <c:v>-12.065629396890088</c:v>
                </c:pt>
                <c:pt idx="99">
                  <c:v>-12.065629396890088</c:v>
                </c:pt>
                <c:pt idx="100">
                  <c:v>-12.065629396890088</c:v>
                </c:pt>
                <c:pt idx="101">
                  <c:v>-12.065629396890088</c:v>
                </c:pt>
                <c:pt idx="102">
                  <c:v>-12.065629396890088</c:v>
                </c:pt>
                <c:pt idx="103">
                  <c:v>-12.065629396890088</c:v>
                </c:pt>
                <c:pt idx="104">
                  <c:v>-12.065629396890088</c:v>
                </c:pt>
                <c:pt idx="105">
                  <c:v>-12.065629396890088</c:v>
                </c:pt>
                <c:pt idx="106">
                  <c:v>-12.065629396890088</c:v>
                </c:pt>
                <c:pt idx="107">
                  <c:v>-12.065629396890088</c:v>
                </c:pt>
                <c:pt idx="108">
                  <c:v>-12.065629396890088</c:v>
                </c:pt>
                <c:pt idx="109">
                  <c:v>-12.065629396890088</c:v>
                </c:pt>
                <c:pt idx="110">
                  <c:v>-12.065629396890088</c:v>
                </c:pt>
                <c:pt idx="111">
                  <c:v>-12.065629396890088</c:v>
                </c:pt>
                <c:pt idx="112">
                  <c:v>-12.065629396890088</c:v>
                </c:pt>
                <c:pt idx="113">
                  <c:v>-12.065629396890088</c:v>
                </c:pt>
                <c:pt idx="114">
                  <c:v>-12.065629396890088</c:v>
                </c:pt>
                <c:pt idx="115">
                  <c:v>-12.065629396890088</c:v>
                </c:pt>
                <c:pt idx="116">
                  <c:v>-12.065629396890088</c:v>
                </c:pt>
                <c:pt idx="117">
                  <c:v>-12.065629396890088</c:v>
                </c:pt>
                <c:pt idx="118">
                  <c:v>-12.065629396890088</c:v>
                </c:pt>
                <c:pt idx="119">
                  <c:v>-12.065629396890088</c:v>
                </c:pt>
                <c:pt idx="120">
                  <c:v>-12.065629396890088</c:v>
                </c:pt>
                <c:pt idx="121">
                  <c:v>-12.065629396890088</c:v>
                </c:pt>
                <c:pt idx="122">
                  <c:v>-12.065629396890088</c:v>
                </c:pt>
                <c:pt idx="123">
                  <c:v>-12.065629396890088</c:v>
                </c:pt>
                <c:pt idx="124">
                  <c:v>-12.065629396890088</c:v>
                </c:pt>
                <c:pt idx="125">
                  <c:v>-12.065629396890088</c:v>
                </c:pt>
                <c:pt idx="126">
                  <c:v>-12.065629396890088</c:v>
                </c:pt>
                <c:pt idx="127">
                  <c:v>-12.065629396890088</c:v>
                </c:pt>
                <c:pt idx="128">
                  <c:v>-12.065629396890088</c:v>
                </c:pt>
                <c:pt idx="129">
                  <c:v>-12.065629396890088</c:v>
                </c:pt>
                <c:pt idx="130">
                  <c:v>-12.065629396890088</c:v>
                </c:pt>
                <c:pt idx="131">
                  <c:v>-12.065629396890088</c:v>
                </c:pt>
                <c:pt idx="132">
                  <c:v>-12.065629396890088</c:v>
                </c:pt>
                <c:pt idx="133">
                  <c:v>-12.065629396890088</c:v>
                </c:pt>
                <c:pt idx="134">
                  <c:v>-12.065629396890088</c:v>
                </c:pt>
                <c:pt idx="135">
                  <c:v>-12.065629396890088</c:v>
                </c:pt>
                <c:pt idx="136">
                  <c:v>-12.065629396890088</c:v>
                </c:pt>
                <c:pt idx="137">
                  <c:v>-12.065629396890088</c:v>
                </c:pt>
                <c:pt idx="138">
                  <c:v>-12.065629396890088</c:v>
                </c:pt>
                <c:pt idx="139">
                  <c:v>-12.065629396890088</c:v>
                </c:pt>
                <c:pt idx="140">
                  <c:v>-12.065629396890088</c:v>
                </c:pt>
                <c:pt idx="141">
                  <c:v>-12.065629396890088</c:v>
                </c:pt>
                <c:pt idx="142">
                  <c:v>-12.065629396890088</c:v>
                </c:pt>
                <c:pt idx="143">
                  <c:v>-12.065629396890088</c:v>
                </c:pt>
                <c:pt idx="144">
                  <c:v>-12.065629396890088</c:v>
                </c:pt>
                <c:pt idx="145">
                  <c:v>-12.065629396890088</c:v>
                </c:pt>
                <c:pt idx="146">
                  <c:v>-12.065629396890088</c:v>
                </c:pt>
                <c:pt idx="147">
                  <c:v>-12.065629396890088</c:v>
                </c:pt>
                <c:pt idx="148">
                  <c:v>-12.065629396890088</c:v>
                </c:pt>
                <c:pt idx="149">
                  <c:v>-12.065629396890088</c:v>
                </c:pt>
                <c:pt idx="150">
                  <c:v>-12.065629396890088</c:v>
                </c:pt>
                <c:pt idx="151">
                  <c:v>-12.065629396890088</c:v>
                </c:pt>
                <c:pt idx="152">
                  <c:v>-12.065629396890088</c:v>
                </c:pt>
                <c:pt idx="153">
                  <c:v>-12.065629396890088</c:v>
                </c:pt>
                <c:pt idx="154">
                  <c:v>-12.065629396890088</c:v>
                </c:pt>
                <c:pt idx="155">
                  <c:v>-12.065629396890088</c:v>
                </c:pt>
                <c:pt idx="156">
                  <c:v>-12.065629396890088</c:v>
                </c:pt>
                <c:pt idx="157">
                  <c:v>-12.065629396890088</c:v>
                </c:pt>
                <c:pt idx="158">
                  <c:v>-12.065629396890088</c:v>
                </c:pt>
                <c:pt idx="159">
                  <c:v>-12.065629396890088</c:v>
                </c:pt>
                <c:pt idx="160">
                  <c:v>-12.065629396890088</c:v>
                </c:pt>
                <c:pt idx="161">
                  <c:v>-12.065629396890088</c:v>
                </c:pt>
                <c:pt idx="162">
                  <c:v>-12.065629396890088</c:v>
                </c:pt>
                <c:pt idx="163">
                  <c:v>-12.065629396890088</c:v>
                </c:pt>
                <c:pt idx="164">
                  <c:v>-12.065629396890088</c:v>
                </c:pt>
                <c:pt idx="165">
                  <c:v>-12.065629396890088</c:v>
                </c:pt>
                <c:pt idx="166">
                  <c:v>-12.065629396890088</c:v>
                </c:pt>
                <c:pt idx="167">
                  <c:v>-12.065629396890088</c:v>
                </c:pt>
                <c:pt idx="168">
                  <c:v>-12.065629396890088</c:v>
                </c:pt>
                <c:pt idx="169">
                  <c:v>-12.065629396890088</c:v>
                </c:pt>
                <c:pt idx="170">
                  <c:v>-12.065629396890088</c:v>
                </c:pt>
                <c:pt idx="171">
                  <c:v>-12.065629396890088</c:v>
                </c:pt>
                <c:pt idx="172">
                  <c:v>-12.065629396890088</c:v>
                </c:pt>
                <c:pt idx="173">
                  <c:v>-12.065629396890088</c:v>
                </c:pt>
                <c:pt idx="174">
                  <c:v>-12.065629396890088</c:v>
                </c:pt>
                <c:pt idx="175">
                  <c:v>-12.065629396890088</c:v>
                </c:pt>
                <c:pt idx="176">
                  <c:v>-12.065629396890088</c:v>
                </c:pt>
                <c:pt idx="177">
                  <c:v>-12.065629396890088</c:v>
                </c:pt>
                <c:pt idx="178">
                  <c:v>-12.065629396890088</c:v>
                </c:pt>
                <c:pt idx="179">
                  <c:v>-12.065629396890088</c:v>
                </c:pt>
                <c:pt idx="180">
                  <c:v>-12.065629396890088</c:v>
                </c:pt>
                <c:pt idx="181">
                  <c:v>-12.065629396890088</c:v>
                </c:pt>
                <c:pt idx="182">
                  <c:v>-12.065629396890088</c:v>
                </c:pt>
                <c:pt idx="183">
                  <c:v>-12.065629396890088</c:v>
                </c:pt>
                <c:pt idx="184">
                  <c:v>-12.065629396890088</c:v>
                </c:pt>
                <c:pt idx="185">
                  <c:v>-12.065629396890088</c:v>
                </c:pt>
                <c:pt idx="186">
                  <c:v>-12.065629396890088</c:v>
                </c:pt>
                <c:pt idx="187">
                  <c:v>-12.065629396890088</c:v>
                </c:pt>
                <c:pt idx="188">
                  <c:v>-12.065629396890088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Results!$Z$4:$Z$192</c:f>
              <c:numCache>
                <c:formatCode>0.00</c:formatCode>
                <c:ptCount val="189"/>
                <c:pt idx="0">
                  <c:v>4.9336568879451939</c:v>
                </c:pt>
                <c:pt idx="1">
                  <c:v>4.9336568879451939</c:v>
                </c:pt>
                <c:pt idx="2">
                  <c:v>4.9336568879451939</c:v>
                </c:pt>
                <c:pt idx="3">
                  <c:v>4.9336568879451939</c:v>
                </c:pt>
                <c:pt idx="4">
                  <c:v>4.9336568879451939</c:v>
                </c:pt>
                <c:pt idx="5">
                  <c:v>4.9336568879451939</c:v>
                </c:pt>
                <c:pt idx="6">
                  <c:v>4.9336568879451939</c:v>
                </c:pt>
                <c:pt idx="7">
                  <c:v>4.9336568879451939</c:v>
                </c:pt>
                <c:pt idx="8">
                  <c:v>4.9336568879451939</c:v>
                </c:pt>
                <c:pt idx="9">
                  <c:v>4.9336568879451939</c:v>
                </c:pt>
                <c:pt idx="10">
                  <c:v>4.9336568879451939</c:v>
                </c:pt>
                <c:pt idx="11">
                  <c:v>4.9336568879451939</c:v>
                </c:pt>
                <c:pt idx="12">
                  <c:v>4.9336568879451939</c:v>
                </c:pt>
                <c:pt idx="13">
                  <c:v>4.9336568879451939</c:v>
                </c:pt>
                <c:pt idx="14">
                  <c:v>4.9336568879451939</c:v>
                </c:pt>
                <c:pt idx="15">
                  <c:v>4.9336568879451939</c:v>
                </c:pt>
                <c:pt idx="16">
                  <c:v>4.9336568879451939</c:v>
                </c:pt>
                <c:pt idx="17">
                  <c:v>4.9336568879451939</c:v>
                </c:pt>
                <c:pt idx="18">
                  <c:v>4.9336568879451939</c:v>
                </c:pt>
                <c:pt idx="19">
                  <c:v>4.9336568879451939</c:v>
                </c:pt>
                <c:pt idx="20">
                  <c:v>4.9336568879451939</c:v>
                </c:pt>
                <c:pt idx="21">
                  <c:v>4.9336568879451939</c:v>
                </c:pt>
                <c:pt idx="22">
                  <c:v>4.9336568879451939</c:v>
                </c:pt>
                <c:pt idx="23">
                  <c:v>4.9336568879451939</c:v>
                </c:pt>
                <c:pt idx="24">
                  <c:v>4.9336568879451939</c:v>
                </c:pt>
                <c:pt idx="25">
                  <c:v>4.9336568879451939</c:v>
                </c:pt>
                <c:pt idx="26">
                  <c:v>4.9336568879451939</c:v>
                </c:pt>
                <c:pt idx="27">
                  <c:v>4.9336568879451939</c:v>
                </c:pt>
                <c:pt idx="28">
                  <c:v>4.9336568879451939</c:v>
                </c:pt>
                <c:pt idx="29">
                  <c:v>4.9336568879451939</c:v>
                </c:pt>
                <c:pt idx="30">
                  <c:v>4.9336568879451939</c:v>
                </c:pt>
                <c:pt idx="31">
                  <c:v>4.9336568879451939</c:v>
                </c:pt>
                <c:pt idx="32">
                  <c:v>4.9336568879451939</c:v>
                </c:pt>
                <c:pt idx="33">
                  <c:v>4.9336568879451939</c:v>
                </c:pt>
                <c:pt idx="34">
                  <c:v>4.9336568879451939</c:v>
                </c:pt>
                <c:pt idx="35">
                  <c:v>4.9336568879451939</c:v>
                </c:pt>
                <c:pt idx="36">
                  <c:v>4.9336568879451939</c:v>
                </c:pt>
                <c:pt idx="37">
                  <c:v>4.9336568879451939</c:v>
                </c:pt>
                <c:pt idx="38">
                  <c:v>4.9336568879451939</c:v>
                </c:pt>
                <c:pt idx="39">
                  <c:v>4.9336568879451939</c:v>
                </c:pt>
                <c:pt idx="40">
                  <c:v>4.9336568879451939</c:v>
                </c:pt>
                <c:pt idx="41">
                  <c:v>4.9336568879451939</c:v>
                </c:pt>
                <c:pt idx="42">
                  <c:v>4.9336568879451939</c:v>
                </c:pt>
                <c:pt idx="43">
                  <c:v>4.9336568879451939</c:v>
                </c:pt>
                <c:pt idx="44">
                  <c:v>4.9336568879451939</c:v>
                </c:pt>
                <c:pt idx="45">
                  <c:v>4.9336568879451939</c:v>
                </c:pt>
                <c:pt idx="46">
                  <c:v>4.9336568879451939</c:v>
                </c:pt>
                <c:pt idx="47">
                  <c:v>4.9336568879451939</c:v>
                </c:pt>
                <c:pt idx="48">
                  <c:v>4.9336568879451939</c:v>
                </c:pt>
                <c:pt idx="49">
                  <c:v>4.9336568879451939</c:v>
                </c:pt>
                <c:pt idx="50">
                  <c:v>4.9336568879451939</c:v>
                </c:pt>
                <c:pt idx="51">
                  <c:v>4.9336568879451939</c:v>
                </c:pt>
                <c:pt idx="52">
                  <c:v>4.9336568879451939</c:v>
                </c:pt>
                <c:pt idx="53">
                  <c:v>4.9336568879451939</c:v>
                </c:pt>
                <c:pt idx="54">
                  <c:v>4.9336568879451939</c:v>
                </c:pt>
                <c:pt idx="55">
                  <c:v>4.9336568879451939</c:v>
                </c:pt>
                <c:pt idx="56">
                  <c:v>4.9336568879451939</c:v>
                </c:pt>
                <c:pt idx="57">
                  <c:v>4.9336568879451939</c:v>
                </c:pt>
                <c:pt idx="58">
                  <c:v>4.9336568879451939</c:v>
                </c:pt>
                <c:pt idx="59">
                  <c:v>4.9336568879451939</c:v>
                </c:pt>
                <c:pt idx="60">
                  <c:v>4.9336568879451939</c:v>
                </c:pt>
                <c:pt idx="61">
                  <c:v>4.9336568879451939</c:v>
                </c:pt>
                <c:pt idx="62">
                  <c:v>4.9336568879451939</c:v>
                </c:pt>
                <c:pt idx="63">
                  <c:v>4.9336568879451939</c:v>
                </c:pt>
                <c:pt idx="64">
                  <c:v>4.9336568879451939</c:v>
                </c:pt>
                <c:pt idx="65">
                  <c:v>4.9336568879451939</c:v>
                </c:pt>
                <c:pt idx="66">
                  <c:v>4.9336568879451939</c:v>
                </c:pt>
                <c:pt idx="67">
                  <c:v>4.9336568879451939</c:v>
                </c:pt>
                <c:pt idx="68">
                  <c:v>4.9336568879451939</c:v>
                </c:pt>
                <c:pt idx="69">
                  <c:v>4.9336568879451939</c:v>
                </c:pt>
                <c:pt idx="70">
                  <c:v>4.9336568879451939</c:v>
                </c:pt>
                <c:pt idx="71">
                  <c:v>4.9336568879451939</c:v>
                </c:pt>
                <c:pt idx="72">
                  <c:v>4.9336568879451939</c:v>
                </c:pt>
                <c:pt idx="73">
                  <c:v>4.9336568879451939</c:v>
                </c:pt>
                <c:pt idx="74">
                  <c:v>4.9336568879451939</c:v>
                </c:pt>
                <c:pt idx="75">
                  <c:v>4.9336568879451939</c:v>
                </c:pt>
                <c:pt idx="76">
                  <c:v>4.9336568879451939</c:v>
                </c:pt>
                <c:pt idx="77">
                  <c:v>4.9336568879451939</c:v>
                </c:pt>
                <c:pt idx="78">
                  <c:v>4.9336568879451939</c:v>
                </c:pt>
                <c:pt idx="79">
                  <c:v>4.9336568879451939</c:v>
                </c:pt>
                <c:pt idx="80">
                  <c:v>4.9336568879451939</c:v>
                </c:pt>
                <c:pt idx="81">
                  <c:v>4.9336568879451939</c:v>
                </c:pt>
                <c:pt idx="82">
                  <c:v>4.9336568879451939</c:v>
                </c:pt>
                <c:pt idx="83">
                  <c:v>4.9336568879451939</c:v>
                </c:pt>
                <c:pt idx="84">
                  <c:v>4.9336568879451939</c:v>
                </c:pt>
                <c:pt idx="85">
                  <c:v>4.9336568879451939</c:v>
                </c:pt>
                <c:pt idx="86">
                  <c:v>4.9336568879451939</c:v>
                </c:pt>
                <c:pt idx="87">
                  <c:v>4.9336568879451939</c:v>
                </c:pt>
                <c:pt idx="88">
                  <c:v>4.9336568879451939</c:v>
                </c:pt>
                <c:pt idx="89">
                  <c:v>4.9336568879451939</c:v>
                </c:pt>
                <c:pt idx="90">
                  <c:v>4.9336568879451939</c:v>
                </c:pt>
                <c:pt idx="91">
                  <c:v>4.9336568879451939</c:v>
                </c:pt>
                <c:pt idx="92">
                  <c:v>4.9336568879451939</c:v>
                </c:pt>
                <c:pt idx="93">
                  <c:v>4.9336568879451939</c:v>
                </c:pt>
                <c:pt idx="94">
                  <c:v>4.9336568879451939</c:v>
                </c:pt>
                <c:pt idx="95">
                  <c:v>4.9336568879451939</c:v>
                </c:pt>
                <c:pt idx="96">
                  <c:v>4.9336568879451939</c:v>
                </c:pt>
                <c:pt idx="97">
                  <c:v>4.9336568879451939</c:v>
                </c:pt>
                <c:pt idx="98">
                  <c:v>4.9336568879451939</c:v>
                </c:pt>
                <c:pt idx="99">
                  <c:v>4.9336568879451939</c:v>
                </c:pt>
                <c:pt idx="100">
                  <c:v>4.9336568879451939</c:v>
                </c:pt>
                <c:pt idx="101">
                  <c:v>4.9336568879451939</c:v>
                </c:pt>
                <c:pt idx="102">
                  <c:v>4.9336568879451939</c:v>
                </c:pt>
                <c:pt idx="103">
                  <c:v>4.9336568879451939</c:v>
                </c:pt>
                <c:pt idx="104">
                  <c:v>4.9336568879451939</c:v>
                </c:pt>
                <c:pt idx="105">
                  <c:v>4.9336568879451939</c:v>
                </c:pt>
                <c:pt idx="106">
                  <c:v>4.9336568879451939</c:v>
                </c:pt>
                <c:pt idx="107">
                  <c:v>4.9336568879451939</c:v>
                </c:pt>
                <c:pt idx="108">
                  <c:v>4.9336568879451939</c:v>
                </c:pt>
                <c:pt idx="109">
                  <c:v>4.9336568879451939</c:v>
                </c:pt>
                <c:pt idx="110">
                  <c:v>4.9336568879451939</c:v>
                </c:pt>
                <c:pt idx="111">
                  <c:v>4.9336568879451939</c:v>
                </c:pt>
                <c:pt idx="112">
                  <c:v>4.9336568879451939</c:v>
                </c:pt>
                <c:pt idx="113">
                  <c:v>4.9336568879451939</c:v>
                </c:pt>
                <c:pt idx="114">
                  <c:v>4.9336568879451939</c:v>
                </c:pt>
                <c:pt idx="115">
                  <c:v>4.9336568879451939</c:v>
                </c:pt>
                <c:pt idx="116">
                  <c:v>4.9336568879451939</c:v>
                </c:pt>
                <c:pt idx="117">
                  <c:v>4.9336568879451939</c:v>
                </c:pt>
                <c:pt idx="118">
                  <c:v>4.9336568879451939</c:v>
                </c:pt>
                <c:pt idx="119">
                  <c:v>4.9336568879451939</c:v>
                </c:pt>
                <c:pt idx="120">
                  <c:v>4.9336568879451939</c:v>
                </c:pt>
                <c:pt idx="121">
                  <c:v>4.9336568879451939</c:v>
                </c:pt>
                <c:pt idx="122">
                  <c:v>4.9336568879451939</c:v>
                </c:pt>
                <c:pt idx="123">
                  <c:v>4.9336568879451939</c:v>
                </c:pt>
                <c:pt idx="124">
                  <c:v>4.9336568879451939</c:v>
                </c:pt>
                <c:pt idx="125">
                  <c:v>4.9336568879451939</c:v>
                </c:pt>
                <c:pt idx="126">
                  <c:v>4.9336568879451939</c:v>
                </c:pt>
                <c:pt idx="127">
                  <c:v>4.9336568879451939</c:v>
                </c:pt>
                <c:pt idx="128">
                  <c:v>4.9336568879451939</c:v>
                </c:pt>
                <c:pt idx="129">
                  <c:v>4.9336568879451939</c:v>
                </c:pt>
                <c:pt idx="130">
                  <c:v>4.9336568879451939</c:v>
                </c:pt>
                <c:pt idx="131">
                  <c:v>4.9336568879451939</c:v>
                </c:pt>
                <c:pt idx="132">
                  <c:v>4.9336568879451939</c:v>
                </c:pt>
                <c:pt idx="133">
                  <c:v>4.9336568879451939</c:v>
                </c:pt>
                <c:pt idx="134">
                  <c:v>4.9336568879451939</c:v>
                </c:pt>
                <c:pt idx="135">
                  <c:v>4.9336568879451939</c:v>
                </c:pt>
                <c:pt idx="136">
                  <c:v>4.9336568879451939</c:v>
                </c:pt>
                <c:pt idx="137">
                  <c:v>4.9336568879451939</c:v>
                </c:pt>
                <c:pt idx="138">
                  <c:v>4.9336568879451939</c:v>
                </c:pt>
                <c:pt idx="139">
                  <c:v>4.9336568879451939</c:v>
                </c:pt>
                <c:pt idx="140">
                  <c:v>4.9336568879451939</c:v>
                </c:pt>
                <c:pt idx="141">
                  <c:v>4.9336568879451939</c:v>
                </c:pt>
                <c:pt idx="142">
                  <c:v>4.9336568879451939</c:v>
                </c:pt>
                <c:pt idx="143">
                  <c:v>4.9336568879451939</c:v>
                </c:pt>
                <c:pt idx="144">
                  <c:v>4.9336568879451939</c:v>
                </c:pt>
                <c:pt idx="145">
                  <c:v>4.9336568879451939</c:v>
                </c:pt>
                <c:pt idx="146">
                  <c:v>4.9336568879451939</c:v>
                </c:pt>
                <c:pt idx="147">
                  <c:v>4.9336568879451939</c:v>
                </c:pt>
                <c:pt idx="148">
                  <c:v>4.9336568879451939</c:v>
                </c:pt>
                <c:pt idx="149">
                  <c:v>4.9336568879451939</c:v>
                </c:pt>
                <c:pt idx="150">
                  <c:v>4.9336568879451939</c:v>
                </c:pt>
                <c:pt idx="151">
                  <c:v>4.9336568879451939</c:v>
                </c:pt>
                <c:pt idx="152">
                  <c:v>4.9336568879451939</c:v>
                </c:pt>
                <c:pt idx="153">
                  <c:v>4.9336568879451939</c:v>
                </c:pt>
                <c:pt idx="154">
                  <c:v>4.9336568879451939</c:v>
                </c:pt>
                <c:pt idx="155">
                  <c:v>4.9336568879451939</c:v>
                </c:pt>
                <c:pt idx="156">
                  <c:v>4.9336568879451939</c:v>
                </c:pt>
                <c:pt idx="157">
                  <c:v>4.9336568879451939</c:v>
                </c:pt>
                <c:pt idx="158">
                  <c:v>4.9336568879451939</c:v>
                </c:pt>
                <c:pt idx="159">
                  <c:v>4.9336568879451939</c:v>
                </c:pt>
                <c:pt idx="160">
                  <c:v>4.9336568879451939</c:v>
                </c:pt>
                <c:pt idx="161">
                  <c:v>4.9336568879451939</c:v>
                </c:pt>
                <c:pt idx="162">
                  <c:v>4.9336568879451939</c:v>
                </c:pt>
                <c:pt idx="163">
                  <c:v>4.9336568879451939</c:v>
                </c:pt>
                <c:pt idx="164">
                  <c:v>4.9336568879451939</c:v>
                </c:pt>
                <c:pt idx="165">
                  <c:v>4.9336568879451939</c:v>
                </c:pt>
                <c:pt idx="166">
                  <c:v>4.9336568879451939</c:v>
                </c:pt>
                <c:pt idx="167">
                  <c:v>4.9336568879451939</c:v>
                </c:pt>
                <c:pt idx="168">
                  <c:v>4.9336568879451939</c:v>
                </c:pt>
                <c:pt idx="169">
                  <c:v>4.9336568879451939</c:v>
                </c:pt>
                <c:pt idx="170">
                  <c:v>4.9336568879451939</c:v>
                </c:pt>
                <c:pt idx="171">
                  <c:v>4.9336568879451939</c:v>
                </c:pt>
                <c:pt idx="172">
                  <c:v>4.9336568879451939</c:v>
                </c:pt>
                <c:pt idx="173">
                  <c:v>4.9336568879451939</c:v>
                </c:pt>
                <c:pt idx="174">
                  <c:v>4.9336568879451939</c:v>
                </c:pt>
                <c:pt idx="175">
                  <c:v>4.9336568879451939</c:v>
                </c:pt>
                <c:pt idx="176">
                  <c:v>4.9336568879451939</c:v>
                </c:pt>
                <c:pt idx="177">
                  <c:v>4.9336568879451939</c:v>
                </c:pt>
                <c:pt idx="178">
                  <c:v>4.9336568879451939</c:v>
                </c:pt>
                <c:pt idx="179">
                  <c:v>4.9336568879451939</c:v>
                </c:pt>
                <c:pt idx="180">
                  <c:v>4.9336568879451939</c:v>
                </c:pt>
                <c:pt idx="181">
                  <c:v>4.9336568879451939</c:v>
                </c:pt>
                <c:pt idx="182">
                  <c:v>4.9336568879451939</c:v>
                </c:pt>
                <c:pt idx="183">
                  <c:v>4.9336568879451939</c:v>
                </c:pt>
                <c:pt idx="184">
                  <c:v>4.9336568879451939</c:v>
                </c:pt>
                <c:pt idx="185">
                  <c:v>4.9336568879451939</c:v>
                </c:pt>
                <c:pt idx="186">
                  <c:v>4.9336568879451939</c:v>
                </c:pt>
                <c:pt idx="187">
                  <c:v>4.9336568879451939</c:v>
                </c:pt>
                <c:pt idx="188">
                  <c:v>4.9336568879451939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3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2,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Results!$R$4:$R$192</c:f>
              <c:numCache>
                <c:formatCode>0.00</c:formatCode>
                <c:ptCount val="189"/>
                <c:pt idx="0">
                  <c:v>6.8627450980392082</c:v>
                </c:pt>
                <c:pt idx="1">
                  <c:v>5.5555555555555536</c:v>
                </c:pt>
                <c:pt idx="2">
                  <c:v>3.636363636363646</c:v>
                </c:pt>
                <c:pt idx="3">
                  <c:v>0</c:v>
                </c:pt>
                <c:pt idx="4">
                  <c:v>1.2195121951219439</c:v>
                </c:pt>
                <c:pt idx="5">
                  <c:v>2.6315789473684261</c:v>
                </c:pt>
                <c:pt idx="6">
                  <c:v>-5.3045186640471487</c:v>
                </c:pt>
                <c:pt idx="7">
                  <c:v>1.7292126563649881</c:v>
                </c:pt>
                <c:pt idx="8">
                  <c:v>-0.31815470272420876</c:v>
                </c:pt>
                <c:pt idx="9">
                  <c:v>8.9285714285714377</c:v>
                </c:pt>
                <c:pt idx="10">
                  <c:v>11.711711711711704</c:v>
                </c:pt>
                <c:pt idx="11">
                  <c:v>-0.83333333333332826</c:v>
                </c:pt>
                <c:pt idx="12">
                  <c:v>-0.88105726872247692</c:v>
                </c:pt>
                <c:pt idx="13">
                  <c:v>3.039513677811553</c:v>
                </c:pt>
                <c:pt idx="14">
                  <c:v>2.9880478087649429</c:v>
                </c:pt>
                <c:pt idx="15">
                  <c:v>1.6010673782521585</c:v>
                </c:pt>
                <c:pt idx="16">
                  <c:v>0.28078620136382115</c:v>
                </c:pt>
                <c:pt idx="17">
                  <c:v>0.17825311942959238</c:v>
                </c:pt>
                <c:pt idx="21">
                  <c:v>13.333333333333341</c:v>
                </c:pt>
                <c:pt idx="22">
                  <c:v>3.1161473087818807</c:v>
                </c:pt>
                <c:pt idx="24">
                  <c:v>-0.46449900464499411</c:v>
                </c:pt>
                <c:pt idx="25">
                  <c:v>2.8180039138943189</c:v>
                </c:pt>
                <c:pt idx="26">
                  <c:v>-0.20153164046755356</c:v>
                </c:pt>
                <c:pt idx="27">
                  <c:v>-100</c:v>
                </c:pt>
                <c:pt idx="28">
                  <c:v>-81.304347826086968</c:v>
                </c:pt>
                <c:pt idx="29">
                  <c:v>-94.553571428571431</c:v>
                </c:pt>
                <c:pt idx="30">
                  <c:v>-81.310043668122276</c:v>
                </c:pt>
                <c:pt idx="31">
                  <c:v>-87.888198757763973</c:v>
                </c:pt>
                <c:pt idx="32">
                  <c:v>-59.15789473684211</c:v>
                </c:pt>
                <c:pt idx="33">
                  <c:v>-63.295378432685865</c:v>
                </c:pt>
                <c:pt idx="34">
                  <c:v>-49.589683470105513</c:v>
                </c:pt>
                <c:pt idx="35">
                  <c:v>-60.201005025125632</c:v>
                </c:pt>
                <c:pt idx="36">
                  <c:v>6.6666666666666652</c:v>
                </c:pt>
                <c:pt idx="37">
                  <c:v>-10.791366906474819</c:v>
                </c:pt>
                <c:pt idx="38">
                  <c:v>-89.719626168224295</c:v>
                </c:pt>
                <c:pt idx="39">
                  <c:v>-25.48076923076923</c:v>
                </c:pt>
                <c:pt idx="40">
                  <c:v>1.2944983818770259</c:v>
                </c:pt>
                <c:pt idx="41">
                  <c:v>-2.8455284552845495</c:v>
                </c:pt>
                <c:pt idx="42">
                  <c:v>-0.98814229249011942</c:v>
                </c:pt>
                <c:pt idx="43">
                  <c:v>4.9940071913703372</c:v>
                </c:pt>
                <c:pt idx="44">
                  <c:v>2.5733815842380334</c:v>
                </c:pt>
                <c:pt idx="45">
                  <c:v>0.85470085470084955</c:v>
                </c:pt>
                <c:pt idx="46">
                  <c:v>0.91743119266054496</c:v>
                </c:pt>
                <c:pt idx="47">
                  <c:v>4.1095890410958891</c:v>
                </c:pt>
                <c:pt idx="48">
                  <c:v>3.9024390243902372</c:v>
                </c:pt>
                <c:pt idx="49">
                  <c:v>0.61538461538461164</c:v>
                </c:pt>
                <c:pt idx="50">
                  <c:v>-1.0141987829614474</c:v>
                </c:pt>
                <c:pt idx="51">
                  <c:v>2.5033829499323472</c:v>
                </c:pt>
                <c:pt idx="52">
                  <c:v>2.2440944881889697</c:v>
                </c:pt>
                <c:pt idx="53">
                  <c:v>1.2665862484921648</c:v>
                </c:pt>
                <c:pt idx="54">
                  <c:v>1.869158878504678</c:v>
                </c:pt>
                <c:pt idx="55">
                  <c:v>5.1282051282051269</c:v>
                </c:pt>
                <c:pt idx="56">
                  <c:v>1.0752688172043132</c:v>
                </c:pt>
                <c:pt idx="57">
                  <c:v>5.0000000000000018</c:v>
                </c:pt>
                <c:pt idx="58">
                  <c:v>1.8808777429467189</c:v>
                </c:pt>
                <c:pt idx="59">
                  <c:v>0.95238095238095333</c:v>
                </c:pt>
                <c:pt idx="60">
                  <c:v>0.46635576282476904</c:v>
                </c:pt>
                <c:pt idx="61">
                  <c:v>0.44697277529459156</c:v>
                </c:pt>
                <c:pt idx="62">
                  <c:v>1.1422845691382844</c:v>
                </c:pt>
                <c:pt idx="66">
                  <c:v>-93.518518518518519</c:v>
                </c:pt>
                <c:pt idx="67">
                  <c:v>-19.14191419141914</c:v>
                </c:pt>
                <c:pt idx="68">
                  <c:v>-11.798839458413928</c:v>
                </c:pt>
                <c:pt idx="69">
                  <c:v>-21.686746987951803</c:v>
                </c:pt>
                <c:pt idx="70">
                  <c:v>-8.2018927444794905</c:v>
                </c:pt>
                <c:pt idx="71">
                  <c:v>-0.68686868686868974</c:v>
                </c:pt>
                <c:pt idx="72">
                  <c:v>8.7378640776699008</c:v>
                </c:pt>
                <c:pt idx="73">
                  <c:v>-1.9417475728155391</c:v>
                </c:pt>
                <c:pt idx="74">
                  <c:v>8.3333333333333304</c:v>
                </c:pt>
                <c:pt idx="75">
                  <c:v>-1.9230769230769114</c:v>
                </c:pt>
                <c:pt idx="76">
                  <c:v>7.9734219269103086</c:v>
                </c:pt>
                <c:pt idx="77">
                  <c:v>2.3354564755838574</c:v>
                </c:pt>
                <c:pt idx="78">
                  <c:v>0.80591000671592117</c:v>
                </c:pt>
                <c:pt idx="79">
                  <c:v>4.5864366914935273</c:v>
                </c:pt>
                <c:pt idx="80">
                  <c:v>1.8126888217522563</c:v>
                </c:pt>
                <c:pt idx="81">
                  <c:v>20.202020202020201</c:v>
                </c:pt>
                <c:pt idx="82">
                  <c:v>9.677419354838726</c:v>
                </c:pt>
                <c:pt idx="83">
                  <c:v>9.5744680851063801</c:v>
                </c:pt>
                <c:pt idx="84">
                  <c:v>2.0833333333333393</c:v>
                </c:pt>
                <c:pt idx="85">
                  <c:v>4.7169811320754755</c:v>
                </c:pt>
                <c:pt idx="86">
                  <c:v>2.4640657084188904</c:v>
                </c:pt>
                <c:pt idx="87">
                  <c:v>0.85865257595772493</c:v>
                </c:pt>
                <c:pt idx="88">
                  <c:v>1.29240710823911</c:v>
                </c:pt>
                <c:pt idx="89">
                  <c:v>0.43938486119432391</c:v>
                </c:pt>
                <c:pt idx="90">
                  <c:v>3.846153846153856</c:v>
                </c:pt>
                <c:pt idx="91">
                  <c:v>-3.0612244897959178</c:v>
                </c:pt>
                <c:pt idx="92">
                  <c:v>-17.171717171717169</c:v>
                </c:pt>
                <c:pt idx="93">
                  <c:v>-2.5125628140703538</c:v>
                </c:pt>
                <c:pt idx="94">
                  <c:v>1.5974440894568702</c:v>
                </c:pt>
                <c:pt idx="95">
                  <c:v>-3.1683168316831765</c:v>
                </c:pt>
                <c:pt idx="96">
                  <c:v>-8.3168316831683171</c:v>
                </c:pt>
                <c:pt idx="97">
                  <c:v>0.4401760704281672</c:v>
                </c:pt>
                <c:pt idx="98">
                  <c:v>0.23771790808240467</c:v>
                </c:pt>
                <c:pt idx="108">
                  <c:v>-15.624999999999996</c:v>
                </c:pt>
                <c:pt idx="109">
                  <c:v>-43.382352941176464</c:v>
                </c:pt>
                <c:pt idx="110">
                  <c:v>-33.018867924528301</c:v>
                </c:pt>
                <c:pt idx="111">
                  <c:v>-30.845771144278611</c:v>
                </c:pt>
                <c:pt idx="112">
                  <c:v>-18.380062305295937</c:v>
                </c:pt>
                <c:pt idx="113">
                  <c:v>-14.37632135306554</c:v>
                </c:pt>
                <c:pt idx="114">
                  <c:v>-3.3440514469453437</c:v>
                </c:pt>
                <c:pt idx="115">
                  <c:v>1.8130539887187653</c:v>
                </c:pt>
                <c:pt idx="116">
                  <c:v>-0.83732057416268679</c:v>
                </c:pt>
                <c:pt idx="117">
                  <c:v>-7.2164948453608355</c:v>
                </c:pt>
                <c:pt idx="118">
                  <c:v>-1.7094017094017138</c:v>
                </c:pt>
                <c:pt idx="119">
                  <c:v>-4.7169811320754764</c:v>
                </c:pt>
                <c:pt idx="120">
                  <c:v>0.98522167487685841</c:v>
                </c:pt>
                <c:pt idx="121">
                  <c:v>3.1948881789137404</c:v>
                </c:pt>
                <c:pt idx="122">
                  <c:v>2.4096385542168668</c:v>
                </c:pt>
                <c:pt idx="123">
                  <c:v>3.9867109634551534</c:v>
                </c:pt>
                <c:pt idx="124">
                  <c:v>-0.19447685725398697</c:v>
                </c:pt>
                <c:pt idx="125">
                  <c:v>1.6419703644373329</c:v>
                </c:pt>
                <c:pt idx="153">
                  <c:v>-6.0606060606060757</c:v>
                </c:pt>
                <c:pt idx="154">
                  <c:v>14.130434782608706</c:v>
                </c:pt>
                <c:pt idx="155">
                  <c:v>2.7522935779816504</c:v>
                </c:pt>
                <c:pt idx="156">
                  <c:v>-2.7777777777777768</c:v>
                </c:pt>
                <c:pt idx="157">
                  <c:v>-2.6946107784431081</c:v>
                </c:pt>
                <c:pt idx="158">
                  <c:v>-19.624217118997912</c:v>
                </c:pt>
                <c:pt idx="159">
                  <c:v>-6.2046204620461998</c:v>
                </c:pt>
                <c:pt idx="160">
                  <c:v>-4.7372611464968024</c:v>
                </c:pt>
                <c:pt idx="161">
                  <c:v>-18.599518459069024</c:v>
                </c:pt>
                <c:pt idx="171">
                  <c:v>4.1237113402061789</c:v>
                </c:pt>
                <c:pt idx="172">
                  <c:v>10.000000000000018</c:v>
                </c:pt>
                <c:pt idx="173">
                  <c:v>4.0404040404040327</c:v>
                </c:pt>
                <c:pt idx="174">
                  <c:v>4.4776119402985151</c:v>
                </c:pt>
                <c:pt idx="175">
                  <c:v>0.33003300330032803</c:v>
                </c:pt>
                <c:pt idx="176">
                  <c:v>2.9761904761904789</c:v>
                </c:pt>
                <c:pt idx="177">
                  <c:v>-0.6720430107526888</c:v>
                </c:pt>
                <c:pt idx="178">
                  <c:v>-1.2409927942353851</c:v>
                </c:pt>
                <c:pt idx="179">
                  <c:v>-0.47253396337863135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(0.46%)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Results!$AA$4:$AA$192</c:f>
              <c:numCache>
                <c:formatCode>0.00</c:formatCode>
                <c:ptCount val="189"/>
                <c:pt idx="0">
                  <c:v>0.45666426905968027</c:v>
                </c:pt>
                <c:pt idx="1">
                  <c:v>0.45666426905968027</c:v>
                </c:pt>
                <c:pt idx="2">
                  <c:v>0.45666426905968027</c:v>
                </c:pt>
                <c:pt idx="3">
                  <c:v>0.45666426905968027</c:v>
                </c:pt>
                <c:pt idx="4">
                  <c:v>0.45666426905968027</c:v>
                </c:pt>
                <c:pt idx="5">
                  <c:v>0.45666426905968027</c:v>
                </c:pt>
                <c:pt idx="6">
                  <c:v>0.45666426905968027</c:v>
                </c:pt>
                <c:pt idx="7">
                  <c:v>0.45666426905968027</c:v>
                </c:pt>
                <c:pt idx="8">
                  <c:v>0.45666426905968027</c:v>
                </c:pt>
                <c:pt idx="9">
                  <c:v>0.45666426905968027</c:v>
                </c:pt>
                <c:pt idx="10">
                  <c:v>0.45666426905968027</c:v>
                </c:pt>
                <c:pt idx="11">
                  <c:v>0.45666426905968027</c:v>
                </c:pt>
                <c:pt idx="12">
                  <c:v>0.45666426905968027</c:v>
                </c:pt>
                <c:pt idx="13">
                  <c:v>0.45666426905968027</c:v>
                </c:pt>
                <c:pt idx="14">
                  <c:v>0.45666426905968027</c:v>
                </c:pt>
                <c:pt idx="15">
                  <c:v>0.45666426905968027</c:v>
                </c:pt>
                <c:pt idx="16">
                  <c:v>0.45666426905968027</c:v>
                </c:pt>
                <c:pt idx="17">
                  <c:v>0.45666426905968027</c:v>
                </c:pt>
                <c:pt idx="18">
                  <c:v>0.45666426905968027</c:v>
                </c:pt>
                <c:pt idx="19">
                  <c:v>0.45666426905968027</c:v>
                </c:pt>
                <c:pt idx="20">
                  <c:v>0.45666426905968027</c:v>
                </c:pt>
                <c:pt idx="21">
                  <c:v>0.45666426905968027</c:v>
                </c:pt>
                <c:pt idx="22">
                  <c:v>0.45666426905968027</c:v>
                </c:pt>
                <c:pt idx="23">
                  <c:v>0.45666426905968027</c:v>
                </c:pt>
                <c:pt idx="24">
                  <c:v>0.45666426905968027</c:v>
                </c:pt>
                <c:pt idx="25">
                  <c:v>0.45666426905968027</c:v>
                </c:pt>
                <c:pt idx="26">
                  <c:v>0.45666426905968027</c:v>
                </c:pt>
                <c:pt idx="27">
                  <c:v>0.45666426905968027</c:v>
                </c:pt>
                <c:pt idx="28">
                  <c:v>0.45666426905968027</c:v>
                </c:pt>
                <c:pt idx="29">
                  <c:v>0.45666426905968027</c:v>
                </c:pt>
                <c:pt idx="30">
                  <c:v>0.45666426905968027</c:v>
                </c:pt>
                <c:pt idx="31">
                  <c:v>0.45666426905968027</c:v>
                </c:pt>
                <c:pt idx="32">
                  <c:v>0.45666426905968027</c:v>
                </c:pt>
                <c:pt idx="33">
                  <c:v>0.45666426905968027</c:v>
                </c:pt>
                <c:pt idx="34">
                  <c:v>0.45666426905968027</c:v>
                </c:pt>
                <c:pt idx="35">
                  <c:v>0.45666426905968027</c:v>
                </c:pt>
                <c:pt idx="36">
                  <c:v>0.45666426905968027</c:v>
                </c:pt>
                <c:pt idx="37">
                  <c:v>0.45666426905968027</c:v>
                </c:pt>
                <c:pt idx="38">
                  <c:v>0.45666426905968027</c:v>
                </c:pt>
                <c:pt idx="39">
                  <c:v>0.45666426905968027</c:v>
                </c:pt>
                <c:pt idx="40">
                  <c:v>0.45666426905968027</c:v>
                </c:pt>
                <c:pt idx="41">
                  <c:v>0.45666426905968027</c:v>
                </c:pt>
                <c:pt idx="42">
                  <c:v>0.45666426905968027</c:v>
                </c:pt>
                <c:pt idx="43">
                  <c:v>0.45666426905968027</c:v>
                </c:pt>
                <c:pt idx="44">
                  <c:v>0.45666426905968027</c:v>
                </c:pt>
                <c:pt idx="45">
                  <c:v>0.45666426905968027</c:v>
                </c:pt>
                <c:pt idx="46">
                  <c:v>0.45666426905968027</c:v>
                </c:pt>
                <c:pt idx="47">
                  <c:v>0.45666426905968027</c:v>
                </c:pt>
                <c:pt idx="48">
                  <c:v>0.45666426905968027</c:v>
                </c:pt>
                <c:pt idx="49">
                  <c:v>0.45666426905968027</c:v>
                </c:pt>
                <c:pt idx="50">
                  <c:v>0.45666426905968027</c:v>
                </c:pt>
                <c:pt idx="51">
                  <c:v>0.45666426905968027</c:v>
                </c:pt>
                <c:pt idx="52">
                  <c:v>0.45666426905968027</c:v>
                </c:pt>
                <c:pt idx="53">
                  <c:v>0.45666426905968027</c:v>
                </c:pt>
                <c:pt idx="54">
                  <c:v>0.45666426905968027</c:v>
                </c:pt>
                <c:pt idx="55">
                  <c:v>0.45666426905968027</c:v>
                </c:pt>
                <c:pt idx="56">
                  <c:v>0.45666426905968027</c:v>
                </c:pt>
                <c:pt idx="57">
                  <c:v>0.45666426905968027</c:v>
                </c:pt>
                <c:pt idx="58">
                  <c:v>0.45666426905968027</c:v>
                </c:pt>
                <c:pt idx="59">
                  <c:v>0.45666426905968027</c:v>
                </c:pt>
                <c:pt idx="60">
                  <c:v>0.45666426905968027</c:v>
                </c:pt>
                <c:pt idx="61">
                  <c:v>0.45666426905968027</c:v>
                </c:pt>
                <c:pt idx="62">
                  <c:v>0.45666426905968027</c:v>
                </c:pt>
                <c:pt idx="63">
                  <c:v>0.45666426905968027</c:v>
                </c:pt>
                <c:pt idx="64">
                  <c:v>0.45666426905968027</c:v>
                </c:pt>
                <c:pt idx="65">
                  <c:v>0.45666426905968027</c:v>
                </c:pt>
                <c:pt idx="66">
                  <c:v>0.45666426905968027</c:v>
                </c:pt>
                <c:pt idx="67">
                  <c:v>0.45666426905968027</c:v>
                </c:pt>
                <c:pt idx="68">
                  <c:v>0.45666426905968027</c:v>
                </c:pt>
                <c:pt idx="69">
                  <c:v>0.45666426905968027</c:v>
                </c:pt>
                <c:pt idx="70">
                  <c:v>0.45666426905968027</c:v>
                </c:pt>
                <c:pt idx="71">
                  <c:v>0.45666426905968027</c:v>
                </c:pt>
                <c:pt idx="72">
                  <c:v>0.45666426905968027</c:v>
                </c:pt>
                <c:pt idx="73">
                  <c:v>0.45666426905968027</c:v>
                </c:pt>
                <c:pt idx="74">
                  <c:v>0.45666426905968027</c:v>
                </c:pt>
                <c:pt idx="75">
                  <c:v>0.45666426905968027</c:v>
                </c:pt>
                <c:pt idx="76">
                  <c:v>0.45666426905968027</c:v>
                </c:pt>
                <c:pt idx="77">
                  <c:v>0.45666426905968027</c:v>
                </c:pt>
                <c:pt idx="78">
                  <c:v>0.45666426905968027</c:v>
                </c:pt>
                <c:pt idx="79">
                  <c:v>0.45666426905968027</c:v>
                </c:pt>
                <c:pt idx="80">
                  <c:v>0.45666426905968027</c:v>
                </c:pt>
                <c:pt idx="81">
                  <c:v>0.45666426905968027</c:v>
                </c:pt>
                <c:pt idx="82">
                  <c:v>0.45666426905968027</c:v>
                </c:pt>
                <c:pt idx="83">
                  <c:v>0.45666426905968027</c:v>
                </c:pt>
                <c:pt idx="84">
                  <c:v>0.45666426905968027</c:v>
                </c:pt>
                <c:pt idx="85">
                  <c:v>0.45666426905968027</c:v>
                </c:pt>
                <c:pt idx="86">
                  <c:v>0.45666426905968027</c:v>
                </c:pt>
                <c:pt idx="87">
                  <c:v>0.45666426905968027</c:v>
                </c:pt>
                <c:pt idx="88">
                  <c:v>0.45666426905968027</c:v>
                </c:pt>
                <c:pt idx="89">
                  <c:v>0.45666426905968027</c:v>
                </c:pt>
                <c:pt idx="90">
                  <c:v>0.45666426905968027</c:v>
                </c:pt>
                <c:pt idx="91">
                  <c:v>0.45666426905968027</c:v>
                </c:pt>
                <c:pt idx="92">
                  <c:v>0.45666426905968027</c:v>
                </c:pt>
                <c:pt idx="93">
                  <c:v>0.45666426905968027</c:v>
                </c:pt>
                <c:pt idx="94">
                  <c:v>0.45666426905968027</c:v>
                </c:pt>
                <c:pt idx="95">
                  <c:v>0.45666426905968027</c:v>
                </c:pt>
                <c:pt idx="96">
                  <c:v>0.45666426905968027</c:v>
                </c:pt>
                <c:pt idx="97">
                  <c:v>0.45666426905968027</c:v>
                </c:pt>
                <c:pt idx="98">
                  <c:v>0.45666426905968027</c:v>
                </c:pt>
                <c:pt idx="99">
                  <c:v>0.45666426905968027</c:v>
                </c:pt>
                <c:pt idx="100">
                  <c:v>0.45666426905968027</c:v>
                </c:pt>
                <c:pt idx="101">
                  <c:v>0.45666426905968027</c:v>
                </c:pt>
                <c:pt idx="102">
                  <c:v>0.45666426905968027</c:v>
                </c:pt>
                <c:pt idx="103">
                  <c:v>0.45666426905968027</c:v>
                </c:pt>
                <c:pt idx="104">
                  <c:v>0.45666426905968027</c:v>
                </c:pt>
                <c:pt idx="105">
                  <c:v>0.45666426905968027</c:v>
                </c:pt>
                <c:pt idx="106">
                  <c:v>0.45666426905968027</c:v>
                </c:pt>
                <c:pt idx="107">
                  <c:v>0.45666426905968027</c:v>
                </c:pt>
                <c:pt idx="108">
                  <c:v>0.45666426905968027</c:v>
                </c:pt>
                <c:pt idx="109">
                  <c:v>0.45666426905968027</c:v>
                </c:pt>
                <c:pt idx="110">
                  <c:v>0.45666426905968027</c:v>
                </c:pt>
                <c:pt idx="111">
                  <c:v>0.45666426905968027</c:v>
                </c:pt>
                <c:pt idx="112">
                  <c:v>0.45666426905968027</c:v>
                </c:pt>
                <c:pt idx="113">
                  <c:v>0.45666426905968027</c:v>
                </c:pt>
                <c:pt idx="114">
                  <c:v>0.45666426905968027</c:v>
                </c:pt>
                <c:pt idx="115">
                  <c:v>0.45666426905968027</c:v>
                </c:pt>
                <c:pt idx="116">
                  <c:v>0.45666426905968027</c:v>
                </c:pt>
                <c:pt idx="117">
                  <c:v>0.45666426905968027</c:v>
                </c:pt>
                <c:pt idx="118">
                  <c:v>0.45666426905968027</c:v>
                </c:pt>
                <c:pt idx="119">
                  <c:v>0.45666426905968027</c:v>
                </c:pt>
                <c:pt idx="120">
                  <c:v>0.45666426905968027</c:v>
                </c:pt>
                <c:pt idx="121">
                  <c:v>0.45666426905968027</c:v>
                </c:pt>
                <c:pt idx="122">
                  <c:v>0.45666426905968027</c:v>
                </c:pt>
                <c:pt idx="123">
                  <c:v>0.45666426905968027</c:v>
                </c:pt>
                <c:pt idx="124">
                  <c:v>0.45666426905968027</c:v>
                </c:pt>
                <c:pt idx="125">
                  <c:v>0.45666426905968027</c:v>
                </c:pt>
                <c:pt idx="126">
                  <c:v>0.45666426905968027</c:v>
                </c:pt>
                <c:pt idx="127">
                  <c:v>0.45666426905968027</c:v>
                </c:pt>
                <c:pt idx="128">
                  <c:v>0.45666426905968027</c:v>
                </c:pt>
                <c:pt idx="129">
                  <c:v>0.45666426905968027</c:v>
                </c:pt>
                <c:pt idx="130">
                  <c:v>0.45666426905968027</c:v>
                </c:pt>
                <c:pt idx="131">
                  <c:v>0.45666426905968027</c:v>
                </c:pt>
                <c:pt idx="132">
                  <c:v>0.45666426905968027</c:v>
                </c:pt>
                <c:pt idx="133">
                  <c:v>0.45666426905968027</c:v>
                </c:pt>
                <c:pt idx="134">
                  <c:v>0.45666426905968027</c:v>
                </c:pt>
                <c:pt idx="135">
                  <c:v>0.45666426905968027</c:v>
                </c:pt>
                <c:pt idx="136">
                  <c:v>0.45666426905968027</c:v>
                </c:pt>
                <c:pt idx="137">
                  <c:v>0.45666426905968027</c:v>
                </c:pt>
                <c:pt idx="138">
                  <c:v>0.45666426905968027</c:v>
                </c:pt>
                <c:pt idx="139">
                  <c:v>0.45666426905968027</c:v>
                </c:pt>
                <c:pt idx="140">
                  <c:v>0.45666426905968027</c:v>
                </c:pt>
                <c:pt idx="141">
                  <c:v>0.45666426905968027</c:v>
                </c:pt>
                <c:pt idx="142">
                  <c:v>0.45666426905968027</c:v>
                </c:pt>
                <c:pt idx="143">
                  <c:v>0.45666426905968027</c:v>
                </c:pt>
                <c:pt idx="144">
                  <c:v>0.45666426905968027</c:v>
                </c:pt>
                <c:pt idx="145">
                  <c:v>0.45666426905968027</c:v>
                </c:pt>
                <c:pt idx="146">
                  <c:v>0.45666426905968027</c:v>
                </c:pt>
                <c:pt idx="147">
                  <c:v>0.45666426905968027</c:v>
                </c:pt>
                <c:pt idx="148">
                  <c:v>0.45666426905968027</c:v>
                </c:pt>
                <c:pt idx="149">
                  <c:v>0.45666426905968027</c:v>
                </c:pt>
                <c:pt idx="150">
                  <c:v>0.45666426905968027</c:v>
                </c:pt>
                <c:pt idx="151">
                  <c:v>0.45666426905968027</c:v>
                </c:pt>
                <c:pt idx="152">
                  <c:v>0.45666426905968027</c:v>
                </c:pt>
                <c:pt idx="153">
                  <c:v>0.45666426905968027</c:v>
                </c:pt>
                <c:pt idx="154">
                  <c:v>0.45666426905968027</c:v>
                </c:pt>
                <c:pt idx="155">
                  <c:v>0.45666426905968027</c:v>
                </c:pt>
                <c:pt idx="156">
                  <c:v>0.45666426905968027</c:v>
                </c:pt>
                <c:pt idx="157">
                  <c:v>0.45666426905968027</c:v>
                </c:pt>
                <c:pt idx="158">
                  <c:v>0.45666426905968027</c:v>
                </c:pt>
                <c:pt idx="159">
                  <c:v>0.45666426905968027</c:v>
                </c:pt>
                <c:pt idx="160">
                  <c:v>0.45666426905968027</c:v>
                </c:pt>
                <c:pt idx="161">
                  <c:v>0.45666426905968027</c:v>
                </c:pt>
                <c:pt idx="162">
                  <c:v>0.45666426905968027</c:v>
                </c:pt>
                <c:pt idx="163">
                  <c:v>0.45666426905968027</c:v>
                </c:pt>
                <c:pt idx="164">
                  <c:v>0.45666426905968027</c:v>
                </c:pt>
                <c:pt idx="165">
                  <c:v>0.45666426905968027</c:v>
                </c:pt>
                <c:pt idx="166">
                  <c:v>0.45666426905968027</c:v>
                </c:pt>
                <c:pt idx="167">
                  <c:v>0.45666426905968027</c:v>
                </c:pt>
                <c:pt idx="168">
                  <c:v>0.45666426905968027</c:v>
                </c:pt>
                <c:pt idx="169">
                  <c:v>0.45666426905968027</c:v>
                </c:pt>
                <c:pt idx="170">
                  <c:v>0.45666426905968027</c:v>
                </c:pt>
                <c:pt idx="171">
                  <c:v>0.45666426905968027</c:v>
                </c:pt>
                <c:pt idx="172">
                  <c:v>0.45666426905968027</c:v>
                </c:pt>
                <c:pt idx="173">
                  <c:v>0.45666426905968027</c:v>
                </c:pt>
                <c:pt idx="174">
                  <c:v>0.45666426905968027</c:v>
                </c:pt>
                <c:pt idx="175">
                  <c:v>0.45666426905968027</c:v>
                </c:pt>
                <c:pt idx="176">
                  <c:v>0.45666426905968027</c:v>
                </c:pt>
                <c:pt idx="177">
                  <c:v>0.45666426905968027</c:v>
                </c:pt>
                <c:pt idx="178">
                  <c:v>0.45666426905968027</c:v>
                </c:pt>
                <c:pt idx="179">
                  <c:v>0.45666426905968027</c:v>
                </c:pt>
                <c:pt idx="180">
                  <c:v>0.45666426905968027</c:v>
                </c:pt>
                <c:pt idx="181">
                  <c:v>0.45666426905968027</c:v>
                </c:pt>
                <c:pt idx="182">
                  <c:v>0.45666426905968027</c:v>
                </c:pt>
                <c:pt idx="183">
                  <c:v>0.45666426905968027</c:v>
                </c:pt>
                <c:pt idx="184">
                  <c:v>0.45666426905968027</c:v>
                </c:pt>
                <c:pt idx="185">
                  <c:v>0.45666426905968027</c:v>
                </c:pt>
                <c:pt idx="186">
                  <c:v>0.45666426905968027</c:v>
                </c:pt>
                <c:pt idx="187">
                  <c:v>0.45666426905968027</c:v>
                </c:pt>
                <c:pt idx="188">
                  <c:v>0.45666426905968027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Results!$AB$4:$AB$192</c:f>
              <c:numCache>
                <c:formatCode>0.00</c:formatCode>
                <c:ptCount val="189"/>
                <c:pt idx="0">
                  <c:v>-4.5433357309403197</c:v>
                </c:pt>
                <c:pt idx="1">
                  <c:v>-4.5433357309403197</c:v>
                </c:pt>
                <c:pt idx="2">
                  <c:v>-4.5433357309403197</c:v>
                </c:pt>
                <c:pt idx="3">
                  <c:v>-4.5433357309403197</c:v>
                </c:pt>
                <c:pt idx="4">
                  <c:v>-4.5433357309403197</c:v>
                </c:pt>
                <c:pt idx="5">
                  <c:v>-4.5433357309403197</c:v>
                </c:pt>
                <c:pt idx="6">
                  <c:v>-4.5433357309403197</c:v>
                </c:pt>
                <c:pt idx="7">
                  <c:v>-4.5433357309403197</c:v>
                </c:pt>
                <c:pt idx="8">
                  <c:v>-4.5433357309403197</c:v>
                </c:pt>
                <c:pt idx="9">
                  <c:v>-4.5433357309403197</c:v>
                </c:pt>
                <c:pt idx="10">
                  <c:v>-4.5433357309403197</c:v>
                </c:pt>
                <c:pt idx="11">
                  <c:v>-4.5433357309403197</c:v>
                </c:pt>
                <c:pt idx="12">
                  <c:v>-4.5433357309403197</c:v>
                </c:pt>
                <c:pt idx="13">
                  <c:v>-4.5433357309403197</c:v>
                </c:pt>
                <c:pt idx="14">
                  <c:v>-4.5433357309403197</c:v>
                </c:pt>
                <c:pt idx="15">
                  <c:v>-4.5433357309403197</c:v>
                </c:pt>
                <c:pt idx="16">
                  <c:v>-4.5433357309403197</c:v>
                </c:pt>
                <c:pt idx="17">
                  <c:v>-4.5433357309403197</c:v>
                </c:pt>
                <c:pt idx="18">
                  <c:v>-4.5433357309403197</c:v>
                </c:pt>
                <c:pt idx="19">
                  <c:v>-4.5433357309403197</c:v>
                </c:pt>
                <c:pt idx="20">
                  <c:v>-4.5433357309403197</c:v>
                </c:pt>
                <c:pt idx="21">
                  <c:v>-4.5433357309403197</c:v>
                </c:pt>
                <c:pt idx="22">
                  <c:v>-4.5433357309403197</c:v>
                </c:pt>
                <c:pt idx="23">
                  <c:v>-4.5433357309403197</c:v>
                </c:pt>
                <c:pt idx="24">
                  <c:v>-4.5433357309403197</c:v>
                </c:pt>
                <c:pt idx="25">
                  <c:v>-4.5433357309403197</c:v>
                </c:pt>
                <c:pt idx="26">
                  <c:v>-4.5433357309403197</c:v>
                </c:pt>
                <c:pt idx="27">
                  <c:v>-4.5433357309403197</c:v>
                </c:pt>
                <c:pt idx="28">
                  <c:v>-4.5433357309403197</c:v>
                </c:pt>
                <c:pt idx="29">
                  <c:v>-4.5433357309403197</c:v>
                </c:pt>
                <c:pt idx="30">
                  <c:v>-4.5433357309403197</c:v>
                </c:pt>
                <c:pt idx="31">
                  <c:v>-4.5433357309403197</c:v>
                </c:pt>
                <c:pt idx="32">
                  <c:v>-4.5433357309403197</c:v>
                </c:pt>
                <c:pt idx="33">
                  <c:v>-4.5433357309403197</c:v>
                </c:pt>
                <c:pt idx="34">
                  <c:v>-4.5433357309403197</c:v>
                </c:pt>
                <c:pt idx="35">
                  <c:v>-4.5433357309403197</c:v>
                </c:pt>
                <c:pt idx="36">
                  <c:v>-4.5433357309403197</c:v>
                </c:pt>
                <c:pt idx="37">
                  <c:v>-4.5433357309403197</c:v>
                </c:pt>
                <c:pt idx="38">
                  <c:v>-4.5433357309403197</c:v>
                </c:pt>
                <c:pt idx="39">
                  <c:v>-4.5433357309403197</c:v>
                </c:pt>
                <c:pt idx="40">
                  <c:v>-4.5433357309403197</c:v>
                </c:pt>
                <c:pt idx="41">
                  <c:v>-4.5433357309403197</c:v>
                </c:pt>
                <c:pt idx="42">
                  <c:v>-4.5433357309403197</c:v>
                </c:pt>
                <c:pt idx="43">
                  <c:v>-4.5433357309403197</c:v>
                </c:pt>
                <c:pt idx="44">
                  <c:v>-4.5433357309403197</c:v>
                </c:pt>
                <c:pt idx="45">
                  <c:v>-4.5433357309403197</c:v>
                </c:pt>
                <c:pt idx="46">
                  <c:v>-4.5433357309403197</c:v>
                </c:pt>
                <c:pt idx="47">
                  <c:v>-4.5433357309403197</c:v>
                </c:pt>
                <c:pt idx="48">
                  <c:v>-4.5433357309403197</c:v>
                </c:pt>
                <c:pt idx="49">
                  <c:v>-4.5433357309403197</c:v>
                </c:pt>
                <c:pt idx="50">
                  <c:v>-4.5433357309403197</c:v>
                </c:pt>
                <c:pt idx="51">
                  <c:v>-4.5433357309403197</c:v>
                </c:pt>
                <c:pt idx="52">
                  <c:v>-4.5433357309403197</c:v>
                </c:pt>
                <c:pt idx="53">
                  <c:v>-4.5433357309403197</c:v>
                </c:pt>
                <c:pt idx="54">
                  <c:v>-4.5433357309403197</c:v>
                </c:pt>
                <c:pt idx="55">
                  <c:v>-4.5433357309403197</c:v>
                </c:pt>
                <c:pt idx="56">
                  <c:v>-4.5433357309403197</c:v>
                </c:pt>
                <c:pt idx="57">
                  <c:v>-4.5433357309403197</c:v>
                </c:pt>
                <c:pt idx="58">
                  <c:v>-4.5433357309403197</c:v>
                </c:pt>
                <c:pt idx="59">
                  <c:v>-4.5433357309403197</c:v>
                </c:pt>
                <c:pt idx="60">
                  <c:v>-4.5433357309403197</c:v>
                </c:pt>
                <c:pt idx="61">
                  <c:v>-4.5433357309403197</c:v>
                </c:pt>
                <c:pt idx="62">
                  <c:v>-4.5433357309403197</c:v>
                </c:pt>
                <c:pt idx="63">
                  <c:v>-4.5433357309403197</c:v>
                </c:pt>
                <c:pt idx="64">
                  <c:v>-4.5433357309403197</c:v>
                </c:pt>
                <c:pt idx="65">
                  <c:v>-4.5433357309403197</c:v>
                </c:pt>
                <c:pt idx="66">
                  <c:v>-4.5433357309403197</c:v>
                </c:pt>
                <c:pt idx="67">
                  <c:v>-4.5433357309403197</c:v>
                </c:pt>
                <c:pt idx="68">
                  <c:v>-4.5433357309403197</c:v>
                </c:pt>
                <c:pt idx="69">
                  <c:v>-4.5433357309403197</c:v>
                </c:pt>
                <c:pt idx="70">
                  <c:v>-4.5433357309403197</c:v>
                </c:pt>
                <c:pt idx="71">
                  <c:v>-4.5433357309403197</c:v>
                </c:pt>
                <c:pt idx="72">
                  <c:v>-4.5433357309403197</c:v>
                </c:pt>
                <c:pt idx="73">
                  <c:v>-4.5433357309403197</c:v>
                </c:pt>
                <c:pt idx="74">
                  <c:v>-4.5433357309403197</c:v>
                </c:pt>
                <c:pt idx="75">
                  <c:v>-4.5433357309403197</c:v>
                </c:pt>
                <c:pt idx="76">
                  <c:v>-4.5433357309403197</c:v>
                </c:pt>
                <c:pt idx="77">
                  <c:v>-4.5433357309403197</c:v>
                </c:pt>
                <c:pt idx="78">
                  <c:v>-4.5433357309403197</c:v>
                </c:pt>
                <c:pt idx="79">
                  <c:v>-4.5433357309403197</c:v>
                </c:pt>
                <c:pt idx="80">
                  <c:v>-4.5433357309403197</c:v>
                </c:pt>
                <c:pt idx="81">
                  <c:v>-4.5433357309403197</c:v>
                </c:pt>
                <c:pt idx="82">
                  <c:v>-4.5433357309403197</c:v>
                </c:pt>
                <c:pt idx="83">
                  <c:v>-4.5433357309403197</c:v>
                </c:pt>
                <c:pt idx="84">
                  <c:v>-4.5433357309403197</c:v>
                </c:pt>
                <c:pt idx="85">
                  <c:v>-4.5433357309403197</c:v>
                </c:pt>
                <c:pt idx="86">
                  <c:v>-4.5433357309403197</c:v>
                </c:pt>
                <c:pt idx="87">
                  <c:v>-4.5433357309403197</c:v>
                </c:pt>
                <c:pt idx="88">
                  <c:v>-4.5433357309403197</c:v>
                </c:pt>
                <c:pt idx="89">
                  <c:v>-4.5433357309403197</c:v>
                </c:pt>
                <c:pt idx="90">
                  <c:v>-4.5433357309403197</c:v>
                </c:pt>
                <c:pt idx="91">
                  <c:v>-4.5433357309403197</c:v>
                </c:pt>
                <c:pt idx="92">
                  <c:v>-4.5433357309403197</c:v>
                </c:pt>
                <c:pt idx="93">
                  <c:v>-4.5433357309403197</c:v>
                </c:pt>
                <c:pt idx="94">
                  <c:v>-4.5433357309403197</c:v>
                </c:pt>
                <c:pt idx="95">
                  <c:v>-4.5433357309403197</c:v>
                </c:pt>
                <c:pt idx="96">
                  <c:v>-4.5433357309403197</c:v>
                </c:pt>
                <c:pt idx="97">
                  <c:v>-4.5433357309403197</c:v>
                </c:pt>
                <c:pt idx="98">
                  <c:v>-4.5433357309403197</c:v>
                </c:pt>
                <c:pt idx="99">
                  <c:v>-4.5433357309403197</c:v>
                </c:pt>
                <c:pt idx="100">
                  <c:v>-4.5433357309403197</c:v>
                </c:pt>
                <c:pt idx="101">
                  <c:v>-4.5433357309403197</c:v>
                </c:pt>
                <c:pt idx="102">
                  <c:v>-4.5433357309403197</c:v>
                </c:pt>
                <c:pt idx="103">
                  <c:v>-4.5433357309403197</c:v>
                </c:pt>
                <c:pt idx="104">
                  <c:v>-4.5433357309403197</c:v>
                </c:pt>
                <c:pt idx="105">
                  <c:v>-4.5433357309403197</c:v>
                </c:pt>
                <c:pt idx="106">
                  <c:v>-4.5433357309403197</c:v>
                </c:pt>
                <c:pt idx="107">
                  <c:v>-4.5433357309403197</c:v>
                </c:pt>
                <c:pt idx="108">
                  <c:v>-4.5433357309403197</c:v>
                </c:pt>
                <c:pt idx="109">
                  <c:v>-4.5433357309403197</c:v>
                </c:pt>
                <c:pt idx="110">
                  <c:v>-4.5433357309403197</c:v>
                </c:pt>
                <c:pt idx="111">
                  <c:v>-4.5433357309403197</c:v>
                </c:pt>
                <c:pt idx="112">
                  <c:v>-4.5433357309403197</c:v>
                </c:pt>
                <c:pt idx="113">
                  <c:v>-4.5433357309403197</c:v>
                </c:pt>
                <c:pt idx="114">
                  <c:v>-4.5433357309403197</c:v>
                </c:pt>
                <c:pt idx="115">
                  <c:v>-4.5433357309403197</c:v>
                </c:pt>
                <c:pt idx="116">
                  <c:v>-4.5433357309403197</c:v>
                </c:pt>
                <c:pt idx="117">
                  <c:v>-4.5433357309403197</c:v>
                </c:pt>
                <c:pt idx="118">
                  <c:v>-4.5433357309403197</c:v>
                </c:pt>
                <c:pt idx="119">
                  <c:v>-4.5433357309403197</c:v>
                </c:pt>
                <c:pt idx="120">
                  <c:v>-4.5433357309403197</c:v>
                </c:pt>
                <c:pt idx="121">
                  <c:v>-4.5433357309403197</c:v>
                </c:pt>
                <c:pt idx="122">
                  <c:v>-4.5433357309403197</c:v>
                </c:pt>
                <c:pt idx="123">
                  <c:v>-4.5433357309403197</c:v>
                </c:pt>
                <c:pt idx="124">
                  <c:v>-4.5433357309403197</c:v>
                </c:pt>
                <c:pt idx="125">
                  <c:v>-4.5433357309403197</c:v>
                </c:pt>
                <c:pt idx="126">
                  <c:v>-4.5433357309403197</c:v>
                </c:pt>
                <c:pt idx="127">
                  <c:v>-4.5433357309403197</c:v>
                </c:pt>
                <c:pt idx="128">
                  <c:v>-4.5433357309403197</c:v>
                </c:pt>
                <c:pt idx="129">
                  <c:v>-4.5433357309403197</c:v>
                </c:pt>
                <c:pt idx="130">
                  <c:v>-4.5433357309403197</c:v>
                </c:pt>
                <c:pt idx="131">
                  <c:v>-4.5433357309403197</c:v>
                </c:pt>
                <c:pt idx="132">
                  <c:v>-4.5433357309403197</c:v>
                </c:pt>
                <c:pt idx="133">
                  <c:v>-4.5433357309403197</c:v>
                </c:pt>
                <c:pt idx="134">
                  <c:v>-4.5433357309403197</c:v>
                </c:pt>
                <c:pt idx="135">
                  <c:v>-4.5433357309403197</c:v>
                </c:pt>
                <c:pt idx="136">
                  <c:v>-4.5433357309403197</c:v>
                </c:pt>
                <c:pt idx="137">
                  <c:v>-4.5433357309403197</c:v>
                </c:pt>
                <c:pt idx="138">
                  <c:v>-4.5433357309403197</c:v>
                </c:pt>
                <c:pt idx="139">
                  <c:v>-4.5433357309403197</c:v>
                </c:pt>
                <c:pt idx="140">
                  <c:v>-4.5433357309403197</c:v>
                </c:pt>
                <c:pt idx="141">
                  <c:v>-4.5433357309403197</c:v>
                </c:pt>
                <c:pt idx="142">
                  <c:v>-4.5433357309403197</c:v>
                </c:pt>
                <c:pt idx="143">
                  <c:v>-4.5433357309403197</c:v>
                </c:pt>
                <c:pt idx="144">
                  <c:v>-4.5433357309403197</c:v>
                </c:pt>
                <c:pt idx="145">
                  <c:v>-4.5433357309403197</c:v>
                </c:pt>
                <c:pt idx="146">
                  <c:v>-4.5433357309403197</c:v>
                </c:pt>
                <c:pt idx="147">
                  <c:v>-4.5433357309403197</c:v>
                </c:pt>
                <c:pt idx="148">
                  <c:v>-4.5433357309403197</c:v>
                </c:pt>
                <c:pt idx="149">
                  <c:v>-4.5433357309403197</c:v>
                </c:pt>
                <c:pt idx="150">
                  <c:v>-4.5433357309403197</c:v>
                </c:pt>
                <c:pt idx="151">
                  <c:v>-4.5433357309403197</c:v>
                </c:pt>
                <c:pt idx="152">
                  <c:v>-4.5433357309403197</c:v>
                </c:pt>
                <c:pt idx="153">
                  <c:v>-4.5433357309403197</c:v>
                </c:pt>
                <c:pt idx="154">
                  <c:v>-4.5433357309403197</c:v>
                </c:pt>
                <c:pt idx="155">
                  <c:v>-4.5433357309403197</c:v>
                </c:pt>
                <c:pt idx="156">
                  <c:v>-4.5433357309403197</c:v>
                </c:pt>
                <c:pt idx="157">
                  <c:v>-4.5433357309403197</c:v>
                </c:pt>
                <c:pt idx="158">
                  <c:v>-4.5433357309403197</c:v>
                </c:pt>
                <c:pt idx="159">
                  <c:v>-4.5433357309403197</c:v>
                </c:pt>
                <c:pt idx="160">
                  <c:v>-4.5433357309403197</c:v>
                </c:pt>
                <c:pt idx="161">
                  <c:v>-4.5433357309403197</c:v>
                </c:pt>
                <c:pt idx="162">
                  <c:v>-4.5433357309403197</c:v>
                </c:pt>
                <c:pt idx="163">
                  <c:v>-4.5433357309403197</c:v>
                </c:pt>
                <c:pt idx="164">
                  <c:v>-4.5433357309403197</c:v>
                </c:pt>
                <c:pt idx="165">
                  <c:v>-4.5433357309403197</c:v>
                </c:pt>
                <c:pt idx="166">
                  <c:v>-4.5433357309403197</c:v>
                </c:pt>
                <c:pt idx="167">
                  <c:v>-4.5433357309403197</c:v>
                </c:pt>
                <c:pt idx="168">
                  <c:v>-4.5433357309403197</c:v>
                </c:pt>
                <c:pt idx="169">
                  <c:v>-4.5433357309403197</c:v>
                </c:pt>
                <c:pt idx="170">
                  <c:v>-4.5433357309403197</c:v>
                </c:pt>
                <c:pt idx="171">
                  <c:v>-4.5433357309403197</c:v>
                </c:pt>
                <c:pt idx="172">
                  <c:v>-4.5433357309403197</c:v>
                </c:pt>
                <c:pt idx="173">
                  <c:v>-4.5433357309403197</c:v>
                </c:pt>
                <c:pt idx="174">
                  <c:v>-4.5433357309403197</c:v>
                </c:pt>
                <c:pt idx="175">
                  <c:v>-4.5433357309403197</c:v>
                </c:pt>
                <c:pt idx="176">
                  <c:v>-4.5433357309403197</c:v>
                </c:pt>
                <c:pt idx="177">
                  <c:v>-4.5433357309403197</c:v>
                </c:pt>
                <c:pt idx="178">
                  <c:v>-4.5433357309403197</c:v>
                </c:pt>
                <c:pt idx="179">
                  <c:v>-4.5433357309403197</c:v>
                </c:pt>
                <c:pt idx="180">
                  <c:v>-4.5433357309403197</c:v>
                </c:pt>
                <c:pt idx="181">
                  <c:v>-4.5433357309403197</c:v>
                </c:pt>
                <c:pt idx="182">
                  <c:v>-4.5433357309403197</c:v>
                </c:pt>
                <c:pt idx="183">
                  <c:v>-4.5433357309403197</c:v>
                </c:pt>
                <c:pt idx="184">
                  <c:v>-4.5433357309403197</c:v>
                </c:pt>
                <c:pt idx="185">
                  <c:v>-4.5433357309403197</c:v>
                </c:pt>
                <c:pt idx="186">
                  <c:v>-4.5433357309403197</c:v>
                </c:pt>
                <c:pt idx="187">
                  <c:v>-4.5433357309403197</c:v>
                </c:pt>
                <c:pt idx="188">
                  <c:v>-4.5433357309403197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Results!$AC$4:$AC$192</c:f>
              <c:numCache>
                <c:formatCode>0.00</c:formatCode>
                <c:ptCount val="189"/>
                <c:pt idx="0">
                  <c:v>5.4566642690596803</c:v>
                </c:pt>
                <c:pt idx="1">
                  <c:v>5.4566642690596803</c:v>
                </c:pt>
                <c:pt idx="2">
                  <c:v>5.4566642690596803</c:v>
                </c:pt>
                <c:pt idx="3">
                  <c:v>5.4566642690596803</c:v>
                </c:pt>
                <c:pt idx="4">
                  <c:v>5.4566642690596803</c:v>
                </c:pt>
                <c:pt idx="5">
                  <c:v>5.4566642690596803</c:v>
                </c:pt>
                <c:pt idx="6">
                  <c:v>5.4566642690596803</c:v>
                </c:pt>
                <c:pt idx="7">
                  <c:v>5.4566642690596803</c:v>
                </c:pt>
                <c:pt idx="8">
                  <c:v>5.4566642690596803</c:v>
                </c:pt>
                <c:pt idx="9">
                  <c:v>5.4566642690596803</c:v>
                </c:pt>
                <c:pt idx="10">
                  <c:v>5.4566642690596803</c:v>
                </c:pt>
                <c:pt idx="11">
                  <c:v>5.4566642690596803</c:v>
                </c:pt>
                <c:pt idx="12">
                  <c:v>5.4566642690596803</c:v>
                </c:pt>
                <c:pt idx="13">
                  <c:v>5.4566642690596803</c:v>
                </c:pt>
                <c:pt idx="14">
                  <c:v>5.4566642690596803</c:v>
                </c:pt>
                <c:pt idx="15">
                  <c:v>5.4566642690596803</c:v>
                </c:pt>
                <c:pt idx="16">
                  <c:v>5.4566642690596803</c:v>
                </c:pt>
                <c:pt idx="17">
                  <c:v>5.4566642690596803</c:v>
                </c:pt>
                <c:pt idx="18">
                  <c:v>5.4566642690596803</c:v>
                </c:pt>
                <c:pt idx="19">
                  <c:v>5.4566642690596803</c:v>
                </c:pt>
                <c:pt idx="20">
                  <c:v>5.4566642690596803</c:v>
                </c:pt>
                <c:pt idx="21">
                  <c:v>5.4566642690596803</c:v>
                </c:pt>
                <c:pt idx="22">
                  <c:v>5.4566642690596803</c:v>
                </c:pt>
                <c:pt idx="23">
                  <c:v>5.4566642690596803</c:v>
                </c:pt>
                <c:pt idx="24">
                  <c:v>5.4566642690596803</c:v>
                </c:pt>
                <c:pt idx="25">
                  <c:v>5.4566642690596803</c:v>
                </c:pt>
                <c:pt idx="26">
                  <c:v>5.4566642690596803</c:v>
                </c:pt>
                <c:pt idx="27">
                  <c:v>5.4566642690596803</c:v>
                </c:pt>
                <c:pt idx="28">
                  <c:v>5.4566642690596803</c:v>
                </c:pt>
                <c:pt idx="29">
                  <c:v>5.4566642690596803</c:v>
                </c:pt>
                <c:pt idx="30">
                  <c:v>5.4566642690596803</c:v>
                </c:pt>
                <c:pt idx="31">
                  <c:v>5.4566642690596803</c:v>
                </c:pt>
                <c:pt idx="32">
                  <c:v>5.4566642690596803</c:v>
                </c:pt>
                <c:pt idx="33">
                  <c:v>5.4566642690596803</c:v>
                </c:pt>
                <c:pt idx="34">
                  <c:v>5.4566642690596803</c:v>
                </c:pt>
                <c:pt idx="35">
                  <c:v>5.4566642690596803</c:v>
                </c:pt>
                <c:pt idx="36">
                  <c:v>5.4566642690596803</c:v>
                </c:pt>
                <c:pt idx="37">
                  <c:v>5.4566642690596803</c:v>
                </c:pt>
                <c:pt idx="38">
                  <c:v>5.4566642690596803</c:v>
                </c:pt>
                <c:pt idx="39">
                  <c:v>5.4566642690596803</c:v>
                </c:pt>
                <c:pt idx="40">
                  <c:v>5.4566642690596803</c:v>
                </c:pt>
                <c:pt idx="41">
                  <c:v>5.4566642690596803</c:v>
                </c:pt>
                <c:pt idx="42">
                  <c:v>5.4566642690596803</c:v>
                </c:pt>
                <c:pt idx="43">
                  <c:v>5.4566642690596803</c:v>
                </c:pt>
                <c:pt idx="44">
                  <c:v>5.4566642690596803</c:v>
                </c:pt>
                <c:pt idx="45">
                  <c:v>5.4566642690596803</c:v>
                </c:pt>
                <c:pt idx="46">
                  <c:v>5.4566642690596803</c:v>
                </c:pt>
                <c:pt idx="47">
                  <c:v>5.4566642690596803</c:v>
                </c:pt>
                <c:pt idx="48">
                  <c:v>5.4566642690596803</c:v>
                </c:pt>
                <c:pt idx="49">
                  <c:v>5.4566642690596803</c:v>
                </c:pt>
                <c:pt idx="50">
                  <c:v>5.4566642690596803</c:v>
                </c:pt>
                <c:pt idx="51">
                  <c:v>5.4566642690596803</c:v>
                </c:pt>
                <c:pt idx="52">
                  <c:v>5.4566642690596803</c:v>
                </c:pt>
                <c:pt idx="53">
                  <c:v>5.4566642690596803</c:v>
                </c:pt>
                <c:pt idx="54">
                  <c:v>5.4566642690596803</c:v>
                </c:pt>
                <c:pt idx="55">
                  <c:v>5.4566642690596803</c:v>
                </c:pt>
                <c:pt idx="56">
                  <c:v>5.4566642690596803</c:v>
                </c:pt>
                <c:pt idx="57">
                  <c:v>5.4566642690596803</c:v>
                </c:pt>
                <c:pt idx="58">
                  <c:v>5.4566642690596803</c:v>
                </c:pt>
                <c:pt idx="59">
                  <c:v>5.4566642690596803</c:v>
                </c:pt>
                <c:pt idx="60">
                  <c:v>5.4566642690596803</c:v>
                </c:pt>
                <c:pt idx="61">
                  <c:v>5.4566642690596803</c:v>
                </c:pt>
                <c:pt idx="62">
                  <c:v>5.4566642690596803</c:v>
                </c:pt>
                <c:pt idx="63">
                  <c:v>5.4566642690596803</c:v>
                </c:pt>
                <c:pt idx="64">
                  <c:v>5.4566642690596803</c:v>
                </c:pt>
                <c:pt idx="65">
                  <c:v>5.4566642690596803</c:v>
                </c:pt>
                <c:pt idx="66">
                  <c:v>5.4566642690596803</c:v>
                </c:pt>
                <c:pt idx="67">
                  <c:v>5.4566642690596803</c:v>
                </c:pt>
                <c:pt idx="68">
                  <c:v>5.4566642690596803</c:v>
                </c:pt>
                <c:pt idx="69">
                  <c:v>5.4566642690596803</c:v>
                </c:pt>
                <c:pt idx="70">
                  <c:v>5.4566642690596803</c:v>
                </c:pt>
                <c:pt idx="71">
                  <c:v>5.4566642690596803</c:v>
                </c:pt>
                <c:pt idx="72">
                  <c:v>5.4566642690596803</c:v>
                </c:pt>
                <c:pt idx="73">
                  <c:v>5.4566642690596803</c:v>
                </c:pt>
                <c:pt idx="74">
                  <c:v>5.4566642690596803</c:v>
                </c:pt>
                <c:pt idx="75">
                  <c:v>5.4566642690596803</c:v>
                </c:pt>
                <c:pt idx="76">
                  <c:v>5.4566642690596803</c:v>
                </c:pt>
                <c:pt idx="77">
                  <c:v>5.4566642690596803</c:v>
                </c:pt>
                <c:pt idx="78">
                  <c:v>5.4566642690596803</c:v>
                </c:pt>
                <c:pt idx="79">
                  <c:v>5.4566642690596803</c:v>
                </c:pt>
                <c:pt idx="80">
                  <c:v>5.4566642690596803</c:v>
                </c:pt>
                <c:pt idx="81">
                  <c:v>5.4566642690596803</c:v>
                </c:pt>
                <c:pt idx="82">
                  <c:v>5.4566642690596803</c:v>
                </c:pt>
                <c:pt idx="83">
                  <c:v>5.4566642690596803</c:v>
                </c:pt>
                <c:pt idx="84">
                  <c:v>5.4566642690596803</c:v>
                </c:pt>
                <c:pt idx="85">
                  <c:v>5.4566642690596803</c:v>
                </c:pt>
                <c:pt idx="86">
                  <c:v>5.4566642690596803</c:v>
                </c:pt>
                <c:pt idx="87">
                  <c:v>5.4566642690596803</c:v>
                </c:pt>
                <c:pt idx="88">
                  <c:v>5.4566642690596803</c:v>
                </c:pt>
                <c:pt idx="89">
                  <c:v>5.4566642690596803</c:v>
                </c:pt>
                <c:pt idx="90">
                  <c:v>5.4566642690596803</c:v>
                </c:pt>
                <c:pt idx="91">
                  <c:v>5.4566642690596803</c:v>
                </c:pt>
                <c:pt idx="92">
                  <c:v>5.4566642690596803</c:v>
                </c:pt>
                <c:pt idx="93">
                  <c:v>5.4566642690596803</c:v>
                </c:pt>
                <c:pt idx="94">
                  <c:v>5.4566642690596803</c:v>
                </c:pt>
                <c:pt idx="95">
                  <c:v>5.4566642690596803</c:v>
                </c:pt>
                <c:pt idx="96">
                  <c:v>5.4566642690596803</c:v>
                </c:pt>
                <c:pt idx="97">
                  <c:v>5.4566642690596803</c:v>
                </c:pt>
                <c:pt idx="98">
                  <c:v>5.4566642690596803</c:v>
                </c:pt>
                <c:pt idx="99">
                  <c:v>5.4566642690596803</c:v>
                </c:pt>
                <c:pt idx="100">
                  <c:v>5.4566642690596803</c:v>
                </c:pt>
                <c:pt idx="101">
                  <c:v>5.4566642690596803</c:v>
                </c:pt>
                <c:pt idx="102">
                  <c:v>5.4566642690596803</c:v>
                </c:pt>
                <c:pt idx="103">
                  <c:v>5.4566642690596803</c:v>
                </c:pt>
                <c:pt idx="104">
                  <c:v>5.4566642690596803</c:v>
                </c:pt>
                <c:pt idx="105">
                  <c:v>5.4566642690596803</c:v>
                </c:pt>
                <c:pt idx="106">
                  <c:v>5.4566642690596803</c:v>
                </c:pt>
                <c:pt idx="107">
                  <c:v>5.4566642690596803</c:v>
                </c:pt>
                <c:pt idx="108">
                  <c:v>5.4566642690596803</c:v>
                </c:pt>
                <c:pt idx="109">
                  <c:v>5.4566642690596803</c:v>
                </c:pt>
                <c:pt idx="110">
                  <c:v>5.4566642690596803</c:v>
                </c:pt>
                <c:pt idx="111">
                  <c:v>5.4566642690596803</c:v>
                </c:pt>
                <c:pt idx="112">
                  <c:v>5.4566642690596803</c:v>
                </c:pt>
                <c:pt idx="113">
                  <c:v>5.4566642690596803</c:v>
                </c:pt>
                <c:pt idx="114">
                  <c:v>5.4566642690596803</c:v>
                </c:pt>
                <c:pt idx="115">
                  <c:v>5.4566642690596803</c:v>
                </c:pt>
                <c:pt idx="116">
                  <c:v>5.4566642690596803</c:v>
                </c:pt>
                <c:pt idx="117">
                  <c:v>5.4566642690596803</c:v>
                </c:pt>
                <c:pt idx="118">
                  <c:v>5.4566642690596803</c:v>
                </c:pt>
                <c:pt idx="119">
                  <c:v>5.4566642690596803</c:v>
                </c:pt>
                <c:pt idx="120">
                  <c:v>5.4566642690596803</c:v>
                </c:pt>
                <c:pt idx="121">
                  <c:v>5.4566642690596803</c:v>
                </c:pt>
                <c:pt idx="122">
                  <c:v>5.4566642690596803</c:v>
                </c:pt>
                <c:pt idx="123">
                  <c:v>5.4566642690596803</c:v>
                </c:pt>
                <c:pt idx="124">
                  <c:v>5.4566642690596803</c:v>
                </c:pt>
                <c:pt idx="125">
                  <c:v>5.4566642690596803</c:v>
                </c:pt>
                <c:pt idx="126">
                  <c:v>5.4566642690596803</c:v>
                </c:pt>
                <c:pt idx="127">
                  <c:v>5.4566642690596803</c:v>
                </c:pt>
                <c:pt idx="128">
                  <c:v>5.4566642690596803</c:v>
                </c:pt>
                <c:pt idx="129">
                  <c:v>5.4566642690596803</c:v>
                </c:pt>
                <c:pt idx="130">
                  <c:v>5.4566642690596803</c:v>
                </c:pt>
                <c:pt idx="131">
                  <c:v>5.4566642690596803</c:v>
                </c:pt>
                <c:pt idx="132">
                  <c:v>5.4566642690596803</c:v>
                </c:pt>
                <c:pt idx="133">
                  <c:v>5.4566642690596803</c:v>
                </c:pt>
                <c:pt idx="134">
                  <c:v>5.4566642690596803</c:v>
                </c:pt>
                <c:pt idx="135">
                  <c:v>5.4566642690596803</c:v>
                </c:pt>
                <c:pt idx="136">
                  <c:v>5.4566642690596803</c:v>
                </c:pt>
                <c:pt idx="137">
                  <c:v>5.4566642690596803</c:v>
                </c:pt>
                <c:pt idx="138">
                  <c:v>5.4566642690596803</c:v>
                </c:pt>
                <c:pt idx="139">
                  <c:v>5.4566642690596803</c:v>
                </c:pt>
                <c:pt idx="140">
                  <c:v>5.4566642690596803</c:v>
                </c:pt>
                <c:pt idx="141">
                  <c:v>5.4566642690596803</c:v>
                </c:pt>
                <c:pt idx="142">
                  <c:v>5.4566642690596803</c:v>
                </c:pt>
                <c:pt idx="143">
                  <c:v>5.4566642690596803</c:v>
                </c:pt>
                <c:pt idx="144">
                  <c:v>5.4566642690596803</c:v>
                </c:pt>
                <c:pt idx="145">
                  <c:v>5.4566642690596803</c:v>
                </c:pt>
                <c:pt idx="146">
                  <c:v>5.4566642690596803</c:v>
                </c:pt>
                <c:pt idx="147">
                  <c:v>5.4566642690596803</c:v>
                </c:pt>
                <c:pt idx="148">
                  <c:v>5.4566642690596803</c:v>
                </c:pt>
                <c:pt idx="149">
                  <c:v>5.4566642690596803</c:v>
                </c:pt>
                <c:pt idx="150">
                  <c:v>5.4566642690596803</c:v>
                </c:pt>
                <c:pt idx="151">
                  <c:v>5.4566642690596803</c:v>
                </c:pt>
                <c:pt idx="152">
                  <c:v>5.4566642690596803</c:v>
                </c:pt>
                <c:pt idx="153">
                  <c:v>5.4566642690596803</c:v>
                </c:pt>
                <c:pt idx="154">
                  <c:v>5.4566642690596803</c:v>
                </c:pt>
                <c:pt idx="155">
                  <c:v>5.4566642690596803</c:v>
                </c:pt>
                <c:pt idx="156">
                  <c:v>5.4566642690596803</c:v>
                </c:pt>
                <c:pt idx="157">
                  <c:v>5.4566642690596803</c:v>
                </c:pt>
                <c:pt idx="158">
                  <c:v>5.4566642690596803</c:v>
                </c:pt>
                <c:pt idx="159">
                  <c:v>5.4566642690596803</c:v>
                </c:pt>
                <c:pt idx="160">
                  <c:v>5.4566642690596803</c:v>
                </c:pt>
                <c:pt idx="161">
                  <c:v>5.4566642690596803</c:v>
                </c:pt>
                <c:pt idx="162">
                  <c:v>5.4566642690596803</c:v>
                </c:pt>
                <c:pt idx="163">
                  <c:v>5.4566642690596803</c:v>
                </c:pt>
                <c:pt idx="164">
                  <c:v>5.4566642690596803</c:v>
                </c:pt>
                <c:pt idx="165">
                  <c:v>5.4566642690596803</c:v>
                </c:pt>
                <c:pt idx="166">
                  <c:v>5.4566642690596803</c:v>
                </c:pt>
                <c:pt idx="167">
                  <c:v>5.4566642690596803</c:v>
                </c:pt>
                <c:pt idx="168">
                  <c:v>5.4566642690596803</c:v>
                </c:pt>
                <c:pt idx="169">
                  <c:v>5.4566642690596803</c:v>
                </c:pt>
                <c:pt idx="170">
                  <c:v>5.4566642690596803</c:v>
                </c:pt>
                <c:pt idx="171">
                  <c:v>5.4566642690596803</c:v>
                </c:pt>
                <c:pt idx="172">
                  <c:v>5.4566642690596803</c:v>
                </c:pt>
                <c:pt idx="173">
                  <c:v>5.4566642690596803</c:v>
                </c:pt>
                <c:pt idx="174">
                  <c:v>5.4566642690596803</c:v>
                </c:pt>
                <c:pt idx="175">
                  <c:v>5.4566642690596803</c:v>
                </c:pt>
                <c:pt idx="176">
                  <c:v>5.4566642690596803</c:v>
                </c:pt>
                <c:pt idx="177">
                  <c:v>5.4566642690596803</c:v>
                </c:pt>
                <c:pt idx="178">
                  <c:v>5.4566642690596803</c:v>
                </c:pt>
                <c:pt idx="179">
                  <c:v>5.4566642690596803</c:v>
                </c:pt>
                <c:pt idx="180">
                  <c:v>5.4566642690596803</c:v>
                </c:pt>
                <c:pt idx="181">
                  <c:v>5.4566642690596803</c:v>
                </c:pt>
                <c:pt idx="182">
                  <c:v>5.4566642690596803</c:v>
                </c:pt>
                <c:pt idx="183">
                  <c:v>5.4566642690596803</c:v>
                </c:pt>
                <c:pt idx="184">
                  <c:v>5.4566642690596803</c:v>
                </c:pt>
                <c:pt idx="185">
                  <c:v>5.4566642690596803</c:v>
                </c:pt>
                <c:pt idx="186">
                  <c:v>5.4566642690596803</c:v>
                </c:pt>
                <c:pt idx="187">
                  <c:v>5.4566642690596803</c:v>
                </c:pt>
                <c:pt idx="188">
                  <c:v>5.4566642690596803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Results!$AD$4:$AD$192</c:f>
              <c:numCache>
                <c:formatCode>0.00</c:formatCode>
                <c:ptCount val="189"/>
                <c:pt idx="0">
                  <c:v>-16.399381001842841</c:v>
                </c:pt>
                <c:pt idx="1">
                  <c:v>-16.399381001842841</c:v>
                </c:pt>
                <c:pt idx="2">
                  <c:v>-16.399381001842841</c:v>
                </c:pt>
                <c:pt idx="3">
                  <c:v>-16.399381001842841</c:v>
                </c:pt>
                <c:pt idx="4">
                  <c:v>-16.399381001842841</c:v>
                </c:pt>
                <c:pt idx="5">
                  <c:v>-16.399381001842841</c:v>
                </c:pt>
                <c:pt idx="6">
                  <c:v>-16.399381001842841</c:v>
                </c:pt>
                <c:pt idx="7">
                  <c:v>-16.399381001842841</c:v>
                </c:pt>
                <c:pt idx="8">
                  <c:v>-16.399381001842841</c:v>
                </c:pt>
                <c:pt idx="9">
                  <c:v>-16.399381001842841</c:v>
                </c:pt>
                <c:pt idx="10">
                  <c:v>-16.399381001842841</c:v>
                </c:pt>
                <c:pt idx="11">
                  <c:v>-16.399381001842841</c:v>
                </c:pt>
                <c:pt idx="12">
                  <c:v>-16.399381001842841</c:v>
                </c:pt>
                <c:pt idx="13">
                  <c:v>-16.399381001842841</c:v>
                </c:pt>
                <c:pt idx="14">
                  <c:v>-16.399381001842841</c:v>
                </c:pt>
                <c:pt idx="15">
                  <c:v>-16.399381001842841</c:v>
                </c:pt>
                <c:pt idx="16">
                  <c:v>-16.399381001842841</c:v>
                </c:pt>
                <c:pt idx="17">
                  <c:v>-16.399381001842841</c:v>
                </c:pt>
                <c:pt idx="18">
                  <c:v>-16.399381001842841</c:v>
                </c:pt>
                <c:pt idx="19">
                  <c:v>-16.399381001842841</c:v>
                </c:pt>
                <c:pt idx="20">
                  <c:v>-16.399381001842841</c:v>
                </c:pt>
                <c:pt idx="21">
                  <c:v>-16.399381001842841</c:v>
                </c:pt>
                <c:pt idx="22">
                  <c:v>-16.399381001842841</c:v>
                </c:pt>
                <c:pt idx="23">
                  <c:v>-16.399381001842841</c:v>
                </c:pt>
                <c:pt idx="24">
                  <c:v>-16.399381001842841</c:v>
                </c:pt>
                <c:pt idx="25">
                  <c:v>-16.399381001842841</c:v>
                </c:pt>
                <c:pt idx="26">
                  <c:v>-16.399381001842841</c:v>
                </c:pt>
                <c:pt idx="27">
                  <c:v>-16.399381001842841</c:v>
                </c:pt>
                <c:pt idx="28">
                  <c:v>-16.399381001842841</c:v>
                </c:pt>
                <c:pt idx="29">
                  <c:v>-16.399381001842841</c:v>
                </c:pt>
                <c:pt idx="30">
                  <c:v>-16.399381001842841</c:v>
                </c:pt>
                <c:pt idx="31">
                  <c:v>-16.399381001842841</c:v>
                </c:pt>
                <c:pt idx="32">
                  <c:v>-16.399381001842841</c:v>
                </c:pt>
                <c:pt idx="33">
                  <c:v>-16.399381001842841</c:v>
                </c:pt>
                <c:pt idx="34">
                  <c:v>-16.399381001842841</c:v>
                </c:pt>
                <c:pt idx="35">
                  <c:v>-16.399381001842841</c:v>
                </c:pt>
                <c:pt idx="36">
                  <c:v>-16.399381001842841</c:v>
                </c:pt>
                <c:pt idx="37">
                  <c:v>-16.399381001842841</c:v>
                </c:pt>
                <c:pt idx="38">
                  <c:v>-16.399381001842841</c:v>
                </c:pt>
                <c:pt idx="39">
                  <c:v>-16.399381001842841</c:v>
                </c:pt>
                <c:pt idx="40">
                  <c:v>-16.399381001842841</c:v>
                </c:pt>
                <c:pt idx="41">
                  <c:v>-16.399381001842841</c:v>
                </c:pt>
                <c:pt idx="42">
                  <c:v>-16.399381001842841</c:v>
                </c:pt>
                <c:pt idx="43">
                  <c:v>-16.399381001842841</c:v>
                </c:pt>
                <c:pt idx="44">
                  <c:v>-16.399381001842841</c:v>
                </c:pt>
                <c:pt idx="45">
                  <c:v>-16.399381001842841</c:v>
                </c:pt>
                <c:pt idx="46">
                  <c:v>-16.399381001842841</c:v>
                </c:pt>
                <c:pt idx="47">
                  <c:v>-16.399381001842841</c:v>
                </c:pt>
                <c:pt idx="48">
                  <c:v>-16.399381001842841</c:v>
                </c:pt>
                <c:pt idx="49">
                  <c:v>-16.399381001842841</c:v>
                </c:pt>
                <c:pt idx="50">
                  <c:v>-16.399381001842841</c:v>
                </c:pt>
                <c:pt idx="51">
                  <c:v>-16.399381001842841</c:v>
                </c:pt>
                <c:pt idx="52">
                  <c:v>-16.399381001842841</c:v>
                </c:pt>
                <c:pt idx="53">
                  <c:v>-16.399381001842841</c:v>
                </c:pt>
                <c:pt idx="54">
                  <c:v>-16.399381001842841</c:v>
                </c:pt>
                <c:pt idx="55">
                  <c:v>-16.399381001842841</c:v>
                </c:pt>
                <c:pt idx="56">
                  <c:v>-16.399381001842841</c:v>
                </c:pt>
                <c:pt idx="57">
                  <c:v>-16.399381001842841</c:v>
                </c:pt>
                <c:pt idx="58">
                  <c:v>-16.399381001842841</c:v>
                </c:pt>
                <c:pt idx="59">
                  <c:v>-16.399381001842841</c:v>
                </c:pt>
                <c:pt idx="60">
                  <c:v>-16.399381001842841</c:v>
                </c:pt>
                <c:pt idx="61">
                  <c:v>-16.399381001842841</c:v>
                </c:pt>
                <c:pt idx="62">
                  <c:v>-16.399381001842841</c:v>
                </c:pt>
                <c:pt idx="63">
                  <c:v>-16.399381001842841</c:v>
                </c:pt>
                <c:pt idx="64">
                  <c:v>-16.399381001842841</c:v>
                </c:pt>
                <c:pt idx="65">
                  <c:v>-16.399381001842841</c:v>
                </c:pt>
                <c:pt idx="66">
                  <c:v>-16.399381001842841</c:v>
                </c:pt>
                <c:pt idx="67">
                  <c:v>-16.399381001842841</c:v>
                </c:pt>
                <c:pt idx="68">
                  <c:v>-16.399381001842841</c:v>
                </c:pt>
                <c:pt idx="69">
                  <c:v>-16.399381001842841</c:v>
                </c:pt>
                <c:pt idx="70">
                  <c:v>-16.399381001842841</c:v>
                </c:pt>
                <c:pt idx="71">
                  <c:v>-16.399381001842841</c:v>
                </c:pt>
                <c:pt idx="72">
                  <c:v>-16.399381001842841</c:v>
                </c:pt>
                <c:pt idx="73">
                  <c:v>-16.399381001842841</c:v>
                </c:pt>
                <c:pt idx="74">
                  <c:v>-16.399381001842841</c:v>
                </c:pt>
                <c:pt idx="75">
                  <c:v>-16.399381001842841</c:v>
                </c:pt>
                <c:pt idx="76">
                  <c:v>-16.399381001842841</c:v>
                </c:pt>
                <c:pt idx="77">
                  <c:v>-16.399381001842841</c:v>
                </c:pt>
                <c:pt idx="78">
                  <c:v>-16.399381001842841</c:v>
                </c:pt>
                <c:pt idx="79">
                  <c:v>-16.399381001842841</c:v>
                </c:pt>
                <c:pt idx="80">
                  <c:v>-16.399381001842841</c:v>
                </c:pt>
                <c:pt idx="81">
                  <c:v>-16.399381001842841</c:v>
                </c:pt>
                <c:pt idx="82">
                  <c:v>-16.399381001842841</c:v>
                </c:pt>
                <c:pt idx="83">
                  <c:v>-16.399381001842841</c:v>
                </c:pt>
                <c:pt idx="84">
                  <c:v>-16.399381001842841</c:v>
                </c:pt>
                <c:pt idx="85">
                  <c:v>-16.399381001842841</c:v>
                </c:pt>
                <c:pt idx="86">
                  <c:v>-16.399381001842841</c:v>
                </c:pt>
                <c:pt idx="87">
                  <c:v>-16.399381001842841</c:v>
                </c:pt>
                <c:pt idx="88">
                  <c:v>-16.399381001842841</c:v>
                </c:pt>
                <c:pt idx="89">
                  <c:v>-16.399381001842841</c:v>
                </c:pt>
                <c:pt idx="90">
                  <c:v>-16.399381001842841</c:v>
                </c:pt>
                <c:pt idx="91">
                  <c:v>-16.399381001842841</c:v>
                </c:pt>
                <c:pt idx="92">
                  <c:v>-16.399381001842841</c:v>
                </c:pt>
                <c:pt idx="93">
                  <c:v>-16.399381001842841</c:v>
                </c:pt>
                <c:pt idx="94">
                  <c:v>-16.399381001842841</c:v>
                </c:pt>
                <c:pt idx="95">
                  <c:v>-16.399381001842841</c:v>
                </c:pt>
                <c:pt idx="96">
                  <c:v>-16.399381001842841</c:v>
                </c:pt>
                <c:pt idx="97">
                  <c:v>-16.399381001842841</c:v>
                </c:pt>
                <c:pt idx="98">
                  <c:v>-16.399381001842841</c:v>
                </c:pt>
                <c:pt idx="99">
                  <c:v>-16.399381001842841</c:v>
                </c:pt>
                <c:pt idx="100">
                  <c:v>-16.399381001842841</c:v>
                </c:pt>
                <c:pt idx="101">
                  <c:v>-16.399381001842841</c:v>
                </c:pt>
                <c:pt idx="102">
                  <c:v>-16.399381001842841</c:v>
                </c:pt>
                <c:pt idx="103">
                  <c:v>-16.399381001842841</c:v>
                </c:pt>
                <c:pt idx="104">
                  <c:v>-16.399381001842841</c:v>
                </c:pt>
                <c:pt idx="105">
                  <c:v>-16.399381001842841</c:v>
                </c:pt>
                <c:pt idx="106">
                  <c:v>-16.399381001842841</c:v>
                </c:pt>
                <c:pt idx="107">
                  <c:v>-16.399381001842841</c:v>
                </c:pt>
                <c:pt idx="108">
                  <c:v>-16.399381001842841</c:v>
                </c:pt>
                <c:pt idx="109">
                  <c:v>-16.399381001842841</c:v>
                </c:pt>
                <c:pt idx="110">
                  <c:v>-16.399381001842841</c:v>
                </c:pt>
                <c:pt idx="111">
                  <c:v>-16.399381001842841</c:v>
                </c:pt>
                <c:pt idx="112">
                  <c:v>-16.399381001842841</c:v>
                </c:pt>
                <c:pt idx="113">
                  <c:v>-16.399381001842841</c:v>
                </c:pt>
                <c:pt idx="114">
                  <c:v>-16.399381001842841</c:v>
                </c:pt>
                <c:pt idx="115">
                  <c:v>-16.399381001842841</c:v>
                </c:pt>
                <c:pt idx="116">
                  <c:v>-16.399381001842841</c:v>
                </c:pt>
                <c:pt idx="117">
                  <c:v>-16.399381001842841</c:v>
                </c:pt>
                <c:pt idx="118">
                  <c:v>-16.399381001842841</c:v>
                </c:pt>
                <c:pt idx="119">
                  <c:v>-16.399381001842841</c:v>
                </c:pt>
                <c:pt idx="120">
                  <c:v>-16.399381001842841</c:v>
                </c:pt>
                <c:pt idx="121">
                  <c:v>-16.399381001842841</c:v>
                </c:pt>
                <c:pt idx="122">
                  <c:v>-16.399381001842841</c:v>
                </c:pt>
                <c:pt idx="123">
                  <c:v>-16.399381001842841</c:v>
                </c:pt>
                <c:pt idx="124">
                  <c:v>-16.399381001842841</c:v>
                </c:pt>
                <c:pt idx="125">
                  <c:v>-16.399381001842841</c:v>
                </c:pt>
                <c:pt idx="126">
                  <c:v>-16.399381001842841</c:v>
                </c:pt>
                <c:pt idx="127">
                  <c:v>-16.399381001842841</c:v>
                </c:pt>
                <c:pt idx="128">
                  <c:v>-16.399381001842841</c:v>
                </c:pt>
                <c:pt idx="129">
                  <c:v>-16.399381001842841</c:v>
                </c:pt>
                <c:pt idx="130">
                  <c:v>-16.399381001842841</c:v>
                </c:pt>
                <c:pt idx="131">
                  <c:v>-16.399381001842841</c:v>
                </c:pt>
                <c:pt idx="132">
                  <c:v>-16.399381001842841</c:v>
                </c:pt>
                <c:pt idx="133">
                  <c:v>-16.399381001842841</c:v>
                </c:pt>
                <c:pt idx="134">
                  <c:v>-16.399381001842841</c:v>
                </c:pt>
                <c:pt idx="135">
                  <c:v>-16.399381001842841</c:v>
                </c:pt>
                <c:pt idx="136">
                  <c:v>-16.399381001842841</c:v>
                </c:pt>
                <c:pt idx="137">
                  <c:v>-16.399381001842841</c:v>
                </c:pt>
                <c:pt idx="138">
                  <c:v>-16.399381001842841</c:v>
                </c:pt>
                <c:pt idx="139">
                  <c:v>-16.399381001842841</c:v>
                </c:pt>
                <c:pt idx="140">
                  <c:v>-16.399381001842841</c:v>
                </c:pt>
                <c:pt idx="141">
                  <c:v>-16.399381001842841</c:v>
                </c:pt>
                <c:pt idx="142">
                  <c:v>-16.399381001842841</c:v>
                </c:pt>
                <c:pt idx="143">
                  <c:v>-16.399381001842841</c:v>
                </c:pt>
                <c:pt idx="144">
                  <c:v>-16.399381001842841</c:v>
                </c:pt>
                <c:pt idx="145">
                  <c:v>-16.399381001842841</c:v>
                </c:pt>
                <c:pt idx="146">
                  <c:v>-16.399381001842841</c:v>
                </c:pt>
                <c:pt idx="147">
                  <c:v>-16.399381001842841</c:v>
                </c:pt>
                <c:pt idx="148">
                  <c:v>-16.399381001842841</c:v>
                </c:pt>
                <c:pt idx="149">
                  <c:v>-16.399381001842841</c:v>
                </c:pt>
                <c:pt idx="150">
                  <c:v>-16.399381001842841</c:v>
                </c:pt>
                <c:pt idx="151">
                  <c:v>-16.399381001842841</c:v>
                </c:pt>
                <c:pt idx="152">
                  <c:v>-16.399381001842841</c:v>
                </c:pt>
                <c:pt idx="153">
                  <c:v>-16.399381001842841</c:v>
                </c:pt>
                <c:pt idx="154">
                  <c:v>-16.399381001842841</c:v>
                </c:pt>
                <c:pt idx="155">
                  <c:v>-16.399381001842841</c:v>
                </c:pt>
                <c:pt idx="156">
                  <c:v>-16.399381001842841</c:v>
                </c:pt>
                <c:pt idx="157">
                  <c:v>-16.399381001842841</c:v>
                </c:pt>
                <c:pt idx="158">
                  <c:v>-16.399381001842841</c:v>
                </c:pt>
                <c:pt idx="159">
                  <c:v>-16.399381001842841</c:v>
                </c:pt>
                <c:pt idx="160">
                  <c:v>-16.399381001842841</c:v>
                </c:pt>
                <c:pt idx="161">
                  <c:v>-16.399381001842841</c:v>
                </c:pt>
                <c:pt idx="162">
                  <c:v>-16.399381001842841</c:v>
                </c:pt>
                <c:pt idx="163">
                  <c:v>-16.399381001842841</c:v>
                </c:pt>
                <c:pt idx="164">
                  <c:v>-16.399381001842841</c:v>
                </c:pt>
                <c:pt idx="165">
                  <c:v>-16.399381001842841</c:v>
                </c:pt>
                <c:pt idx="166">
                  <c:v>-16.399381001842841</c:v>
                </c:pt>
                <c:pt idx="167">
                  <c:v>-16.399381001842841</c:v>
                </c:pt>
                <c:pt idx="168">
                  <c:v>-16.399381001842841</c:v>
                </c:pt>
                <c:pt idx="169">
                  <c:v>-16.399381001842841</c:v>
                </c:pt>
                <c:pt idx="170">
                  <c:v>-16.399381001842841</c:v>
                </c:pt>
                <c:pt idx="171">
                  <c:v>-16.399381001842841</c:v>
                </c:pt>
                <c:pt idx="172">
                  <c:v>-16.399381001842841</c:v>
                </c:pt>
                <c:pt idx="173">
                  <c:v>-16.399381001842841</c:v>
                </c:pt>
                <c:pt idx="174">
                  <c:v>-16.399381001842841</c:v>
                </c:pt>
                <c:pt idx="175">
                  <c:v>-16.399381001842841</c:v>
                </c:pt>
                <c:pt idx="176">
                  <c:v>-16.399381001842841</c:v>
                </c:pt>
                <c:pt idx="177">
                  <c:v>-16.399381001842841</c:v>
                </c:pt>
                <c:pt idx="178">
                  <c:v>-16.399381001842841</c:v>
                </c:pt>
                <c:pt idx="179">
                  <c:v>-16.399381001842841</c:v>
                </c:pt>
                <c:pt idx="180">
                  <c:v>-16.399381001842841</c:v>
                </c:pt>
                <c:pt idx="181">
                  <c:v>-16.399381001842841</c:v>
                </c:pt>
                <c:pt idx="182">
                  <c:v>-16.399381001842841</c:v>
                </c:pt>
                <c:pt idx="183">
                  <c:v>-16.399381001842841</c:v>
                </c:pt>
                <c:pt idx="184">
                  <c:v>-16.399381001842841</c:v>
                </c:pt>
                <c:pt idx="185">
                  <c:v>-16.399381001842841</c:v>
                </c:pt>
                <c:pt idx="186">
                  <c:v>-16.399381001842841</c:v>
                </c:pt>
                <c:pt idx="187">
                  <c:v>-16.399381001842841</c:v>
                </c:pt>
                <c:pt idx="188">
                  <c:v>-16.399381001842841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Results!$AE$4:$AE$192</c:f>
              <c:numCache>
                <c:formatCode>0.00</c:formatCode>
                <c:ptCount val="189"/>
                <c:pt idx="0">
                  <c:v>17.312709539962199</c:v>
                </c:pt>
                <c:pt idx="1">
                  <c:v>17.312709539962199</c:v>
                </c:pt>
                <c:pt idx="2">
                  <c:v>17.312709539962199</c:v>
                </c:pt>
                <c:pt idx="3">
                  <c:v>17.312709539962199</c:v>
                </c:pt>
                <c:pt idx="4">
                  <c:v>17.312709539962199</c:v>
                </c:pt>
                <c:pt idx="5">
                  <c:v>17.312709539962199</c:v>
                </c:pt>
                <c:pt idx="6">
                  <c:v>17.312709539962199</c:v>
                </c:pt>
                <c:pt idx="7">
                  <c:v>17.312709539962199</c:v>
                </c:pt>
                <c:pt idx="8">
                  <c:v>17.312709539962199</c:v>
                </c:pt>
                <c:pt idx="9">
                  <c:v>17.312709539962199</c:v>
                </c:pt>
                <c:pt idx="10">
                  <c:v>17.312709539962199</c:v>
                </c:pt>
                <c:pt idx="11">
                  <c:v>17.312709539962199</c:v>
                </c:pt>
                <c:pt idx="12">
                  <c:v>17.312709539962199</c:v>
                </c:pt>
                <c:pt idx="13">
                  <c:v>17.312709539962199</c:v>
                </c:pt>
                <c:pt idx="14">
                  <c:v>17.312709539962199</c:v>
                </c:pt>
                <c:pt idx="15">
                  <c:v>17.312709539962199</c:v>
                </c:pt>
                <c:pt idx="16">
                  <c:v>17.312709539962199</c:v>
                </c:pt>
                <c:pt idx="17">
                  <c:v>17.312709539962199</c:v>
                </c:pt>
                <c:pt idx="18">
                  <c:v>17.312709539962199</c:v>
                </c:pt>
                <c:pt idx="19">
                  <c:v>17.312709539962199</c:v>
                </c:pt>
                <c:pt idx="20">
                  <c:v>17.312709539962199</c:v>
                </c:pt>
                <c:pt idx="21">
                  <c:v>17.312709539962199</c:v>
                </c:pt>
                <c:pt idx="22">
                  <c:v>17.312709539962199</c:v>
                </c:pt>
                <c:pt idx="23">
                  <c:v>17.312709539962199</c:v>
                </c:pt>
                <c:pt idx="24">
                  <c:v>17.312709539962199</c:v>
                </c:pt>
                <c:pt idx="25">
                  <c:v>17.312709539962199</c:v>
                </c:pt>
                <c:pt idx="26">
                  <c:v>17.312709539962199</c:v>
                </c:pt>
                <c:pt idx="27">
                  <c:v>17.312709539962199</c:v>
                </c:pt>
                <c:pt idx="28">
                  <c:v>17.312709539962199</c:v>
                </c:pt>
                <c:pt idx="29">
                  <c:v>17.312709539962199</c:v>
                </c:pt>
                <c:pt idx="30">
                  <c:v>17.312709539962199</c:v>
                </c:pt>
                <c:pt idx="31">
                  <c:v>17.312709539962199</c:v>
                </c:pt>
                <c:pt idx="32">
                  <c:v>17.312709539962199</c:v>
                </c:pt>
                <c:pt idx="33">
                  <c:v>17.312709539962199</c:v>
                </c:pt>
                <c:pt idx="34">
                  <c:v>17.312709539962199</c:v>
                </c:pt>
                <c:pt idx="35">
                  <c:v>17.312709539962199</c:v>
                </c:pt>
                <c:pt idx="36">
                  <c:v>17.312709539962199</c:v>
                </c:pt>
                <c:pt idx="37">
                  <c:v>17.312709539962199</c:v>
                </c:pt>
                <c:pt idx="38">
                  <c:v>17.312709539962199</c:v>
                </c:pt>
                <c:pt idx="39">
                  <c:v>17.312709539962199</c:v>
                </c:pt>
                <c:pt idx="40">
                  <c:v>17.312709539962199</c:v>
                </c:pt>
                <c:pt idx="41">
                  <c:v>17.312709539962199</c:v>
                </c:pt>
                <c:pt idx="42">
                  <c:v>17.312709539962199</c:v>
                </c:pt>
                <c:pt idx="43">
                  <c:v>17.312709539962199</c:v>
                </c:pt>
                <c:pt idx="44">
                  <c:v>17.312709539962199</c:v>
                </c:pt>
                <c:pt idx="45">
                  <c:v>17.312709539962199</c:v>
                </c:pt>
                <c:pt idx="46">
                  <c:v>17.312709539962199</c:v>
                </c:pt>
                <c:pt idx="47">
                  <c:v>17.312709539962199</c:v>
                </c:pt>
                <c:pt idx="48">
                  <c:v>17.312709539962199</c:v>
                </c:pt>
                <c:pt idx="49">
                  <c:v>17.312709539962199</c:v>
                </c:pt>
                <c:pt idx="50">
                  <c:v>17.312709539962199</c:v>
                </c:pt>
                <c:pt idx="51">
                  <c:v>17.312709539962199</c:v>
                </c:pt>
                <c:pt idx="52">
                  <c:v>17.312709539962199</c:v>
                </c:pt>
                <c:pt idx="53">
                  <c:v>17.312709539962199</c:v>
                </c:pt>
                <c:pt idx="54">
                  <c:v>17.312709539962199</c:v>
                </c:pt>
                <c:pt idx="55">
                  <c:v>17.312709539962199</c:v>
                </c:pt>
                <c:pt idx="56">
                  <c:v>17.312709539962199</c:v>
                </c:pt>
                <c:pt idx="57">
                  <c:v>17.312709539962199</c:v>
                </c:pt>
                <c:pt idx="58">
                  <c:v>17.312709539962199</c:v>
                </c:pt>
                <c:pt idx="59">
                  <c:v>17.312709539962199</c:v>
                </c:pt>
                <c:pt idx="60">
                  <c:v>17.312709539962199</c:v>
                </c:pt>
                <c:pt idx="61">
                  <c:v>17.312709539962199</c:v>
                </c:pt>
                <c:pt idx="62">
                  <c:v>17.312709539962199</c:v>
                </c:pt>
                <c:pt idx="63">
                  <c:v>17.312709539962199</c:v>
                </c:pt>
                <c:pt idx="64">
                  <c:v>17.312709539962199</c:v>
                </c:pt>
                <c:pt idx="65">
                  <c:v>17.312709539962199</c:v>
                </c:pt>
                <c:pt idx="66">
                  <c:v>17.312709539962199</c:v>
                </c:pt>
                <c:pt idx="67">
                  <c:v>17.312709539962199</c:v>
                </c:pt>
                <c:pt idx="68">
                  <c:v>17.312709539962199</c:v>
                </c:pt>
                <c:pt idx="69">
                  <c:v>17.312709539962199</c:v>
                </c:pt>
                <c:pt idx="70">
                  <c:v>17.312709539962199</c:v>
                </c:pt>
                <c:pt idx="71">
                  <c:v>17.312709539962199</c:v>
                </c:pt>
                <c:pt idx="72">
                  <c:v>17.312709539962199</c:v>
                </c:pt>
                <c:pt idx="73">
                  <c:v>17.312709539962199</c:v>
                </c:pt>
                <c:pt idx="74">
                  <c:v>17.312709539962199</c:v>
                </c:pt>
                <c:pt idx="75">
                  <c:v>17.312709539962199</c:v>
                </c:pt>
                <c:pt idx="76">
                  <c:v>17.312709539962199</c:v>
                </c:pt>
                <c:pt idx="77">
                  <c:v>17.312709539962199</c:v>
                </c:pt>
                <c:pt idx="78">
                  <c:v>17.312709539962199</c:v>
                </c:pt>
                <c:pt idx="79">
                  <c:v>17.312709539962199</c:v>
                </c:pt>
                <c:pt idx="80">
                  <c:v>17.312709539962199</c:v>
                </c:pt>
                <c:pt idx="81">
                  <c:v>17.312709539962199</c:v>
                </c:pt>
                <c:pt idx="82">
                  <c:v>17.312709539962199</c:v>
                </c:pt>
                <c:pt idx="83">
                  <c:v>17.312709539962199</c:v>
                </c:pt>
                <c:pt idx="84">
                  <c:v>17.312709539962199</c:v>
                </c:pt>
                <c:pt idx="85">
                  <c:v>17.312709539962199</c:v>
                </c:pt>
                <c:pt idx="86">
                  <c:v>17.312709539962199</c:v>
                </c:pt>
                <c:pt idx="87">
                  <c:v>17.312709539962199</c:v>
                </c:pt>
                <c:pt idx="88">
                  <c:v>17.312709539962199</c:v>
                </c:pt>
                <c:pt idx="89">
                  <c:v>17.312709539962199</c:v>
                </c:pt>
                <c:pt idx="90">
                  <c:v>17.312709539962199</c:v>
                </c:pt>
                <c:pt idx="91">
                  <c:v>17.312709539962199</c:v>
                </c:pt>
                <c:pt idx="92">
                  <c:v>17.312709539962199</c:v>
                </c:pt>
                <c:pt idx="93">
                  <c:v>17.312709539962199</c:v>
                </c:pt>
                <c:pt idx="94">
                  <c:v>17.312709539962199</c:v>
                </c:pt>
                <c:pt idx="95">
                  <c:v>17.312709539962199</c:v>
                </c:pt>
                <c:pt idx="96">
                  <c:v>17.312709539962199</c:v>
                </c:pt>
                <c:pt idx="97">
                  <c:v>17.312709539962199</c:v>
                </c:pt>
                <c:pt idx="98">
                  <c:v>17.312709539962199</c:v>
                </c:pt>
                <c:pt idx="99">
                  <c:v>17.312709539962199</c:v>
                </c:pt>
                <c:pt idx="100">
                  <c:v>17.312709539962199</c:v>
                </c:pt>
                <c:pt idx="101">
                  <c:v>17.312709539962199</c:v>
                </c:pt>
                <c:pt idx="102">
                  <c:v>17.312709539962199</c:v>
                </c:pt>
                <c:pt idx="103">
                  <c:v>17.312709539962199</c:v>
                </c:pt>
                <c:pt idx="104">
                  <c:v>17.312709539962199</c:v>
                </c:pt>
                <c:pt idx="105">
                  <c:v>17.312709539962199</c:v>
                </c:pt>
                <c:pt idx="106">
                  <c:v>17.312709539962199</c:v>
                </c:pt>
                <c:pt idx="107">
                  <c:v>17.312709539962199</c:v>
                </c:pt>
                <c:pt idx="108">
                  <c:v>17.312709539962199</c:v>
                </c:pt>
                <c:pt idx="109">
                  <c:v>17.312709539962199</c:v>
                </c:pt>
                <c:pt idx="110">
                  <c:v>17.312709539962199</c:v>
                </c:pt>
                <c:pt idx="111">
                  <c:v>17.312709539962199</c:v>
                </c:pt>
                <c:pt idx="112">
                  <c:v>17.312709539962199</c:v>
                </c:pt>
                <c:pt idx="113">
                  <c:v>17.312709539962199</c:v>
                </c:pt>
                <c:pt idx="114">
                  <c:v>17.312709539962199</c:v>
                </c:pt>
                <c:pt idx="115">
                  <c:v>17.312709539962199</c:v>
                </c:pt>
                <c:pt idx="116">
                  <c:v>17.312709539962199</c:v>
                </c:pt>
                <c:pt idx="117">
                  <c:v>17.312709539962199</c:v>
                </c:pt>
                <c:pt idx="118">
                  <c:v>17.312709539962199</c:v>
                </c:pt>
                <c:pt idx="119">
                  <c:v>17.312709539962199</c:v>
                </c:pt>
                <c:pt idx="120">
                  <c:v>17.312709539962199</c:v>
                </c:pt>
                <c:pt idx="121">
                  <c:v>17.312709539962199</c:v>
                </c:pt>
                <c:pt idx="122">
                  <c:v>17.312709539962199</c:v>
                </c:pt>
                <c:pt idx="123">
                  <c:v>17.312709539962199</c:v>
                </c:pt>
                <c:pt idx="124">
                  <c:v>17.312709539962199</c:v>
                </c:pt>
                <c:pt idx="125">
                  <c:v>17.312709539962199</c:v>
                </c:pt>
                <c:pt idx="126">
                  <c:v>17.312709539962199</c:v>
                </c:pt>
                <c:pt idx="127">
                  <c:v>17.312709539962199</c:v>
                </c:pt>
                <c:pt idx="128">
                  <c:v>17.312709539962199</c:v>
                </c:pt>
                <c:pt idx="129">
                  <c:v>17.312709539962199</c:v>
                </c:pt>
                <c:pt idx="130">
                  <c:v>17.312709539962199</c:v>
                </c:pt>
                <c:pt idx="131">
                  <c:v>17.312709539962199</c:v>
                </c:pt>
                <c:pt idx="132">
                  <c:v>17.312709539962199</c:v>
                </c:pt>
                <c:pt idx="133">
                  <c:v>17.312709539962199</c:v>
                </c:pt>
                <c:pt idx="134">
                  <c:v>17.312709539962199</c:v>
                </c:pt>
                <c:pt idx="135">
                  <c:v>17.312709539962199</c:v>
                </c:pt>
                <c:pt idx="136">
                  <c:v>17.312709539962199</c:v>
                </c:pt>
                <c:pt idx="137">
                  <c:v>17.312709539962199</c:v>
                </c:pt>
                <c:pt idx="138">
                  <c:v>17.312709539962199</c:v>
                </c:pt>
                <c:pt idx="139">
                  <c:v>17.312709539962199</c:v>
                </c:pt>
                <c:pt idx="140">
                  <c:v>17.312709539962199</c:v>
                </c:pt>
                <c:pt idx="141">
                  <c:v>17.312709539962199</c:v>
                </c:pt>
                <c:pt idx="142">
                  <c:v>17.312709539962199</c:v>
                </c:pt>
                <c:pt idx="143">
                  <c:v>17.312709539962199</c:v>
                </c:pt>
                <c:pt idx="144">
                  <c:v>17.312709539962199</c:v>
                </c:pt>
                <c:pt idx="145">
                  <c:v>17.312709539962199</c:v>
                </c:pt>
                <c:pt idx="146">
                  <c:v>17.312709539962199</c:v>
                </c:pt>
                <c:pt idx="147">
                  <c:v>17.312709539962199</c:v>
                </c:pt>
                <c:pt idx="148">
                  <c:v>17.312709539962199</c:v>
                </c:pt>
                <c:pt idx="149">
                  <c:v>17.312709539962199</c:v>
                </c:pt>
                <c:pt idx="150">
                  <c:v>17.312709539962199</c:v>
                </c:pt>
                <c:pt idx="151">
                  <c:v>17.312709539962199</c:v>
                </c:pt>
                <c:pt idx="152">
                  <c:v>17.312709539962199</c:v>
                </c:pt>
                <c:pt idx="153">
                  <c:v>17.312709539962199</c:v>
                </c:pt>
                <c:pt idx="154">
                  <c:v>17.312709539962199</c:v>
                </c:pt>
                <c:pt idx="155">
                  <c:v>17.312709539962199</c:v>
                </c:pt>
                <c:pt idx="156">
                  <c:v>17.312709539962199</c:v>
                </c:pt>
                <c:pt idx="157">
                  <c:v>17.312709539962199</c:v>
                </c:pt>
                <c:pt idx="158">
                  <c:v>17.312709539962199</c:v>
                </c:pt>
                <c:pt idx="159">
                  <c:v>17.312709539962199</c:v>
                </c:pt>
                <c:pt idx="160">
                  <c:v>17.312709539962199</c:v>
                </c:pt>
                <c:pt idx="161">
                  <c:v>17.312709539962199</c:v>
                </c:pt>
                <c:pt idx="162">
                  <c:v>17.312709539962199</c:v>
                </c:pt>
                <c:pt idx="163">
                  <c:v>17.312709539962199</c:v>
                </c:pt>
                <c:pt idx="164">
                  <c:v>17.312709539962199</c:v>
                </c:pt>
                <c:pt idx="165">
                  <c:v>17.312709539962199</c:v>
                </c:pt>
                <c:pt idx="166">
                  <c:v>17.312709539962199</c:v>
                </c:pt>
                <c:pt idx="167">
                  <c:v>17.312709539962199</c:v>
                </c:pt>
                <c:pt idx="168">
                  <c:v>17.312709539962199</c:v>
                </c:pt>
                <c:pt idx="169">
                  <c:v>17.312709539962199</c:v>
                </c:pt>
                <c:pt idx="170">
                  <c:v>17.312709539962199</c:v>
                </c:pt>
                <c:pt idx="171">
                  <c:v>17.312709539962199</c:v>
                </c:pt>
                <c:pt idx="172">
                  <c:v>17.312709539962199</c:v>
                </c:pt>
                <c:pt idx="173">
                  <c:v>17.312709539962199</c:v>
                </c:pt>
                <c:pt idx="174">
                  <c:v>17.312709539962199</c:v>
                </c:pt>
                <c:pt idx="175">
                  <c:v>17.312709539962199</c:v>
                </c:pt>
                <c:pt idx="176">
                  <c:v>17.312709539962199</c:v>
                </c:pt>
                <c:pt idx="177">
                  <c:v>17.312709539962199</c:v>
                </c:pt>
                <c:pt idx="178">
                  <c:v>17.312709539962199</c:v>
                </c:pt>
                <c:pt idx="179">
                  <c:v>17.312709539962199</c:v>
                </c:pt>
                <c:pt idx="180">
                  <c:v>17.312709539962199</c:v>
                </c:pt>
                <c:pt idx="181">
                  <c:v>17.312709539962199</c:v>
                </c:pt>
                <c:pt idx="182">
                  <c:v>17.312709539962199</c:v>
                </c:pt>
                <c:pt idx="183">
                  <c:v>17.312709539962199</c:v>
                </c:pt>
                <c:pt idx="184">
                  <c:v>17.312709539962199</c:v>
                </c:pt>
                <c:pt idx="185">
                  <c:v>17.312709539962199</c:v>
                </c:pt>
                <c:pt idx="186">
                  <c:v>17.312709539962199</c:v>
                </c:pt>
                <c:pt idx="187">
                  <c:v>17.312709539962199</c:v>
                </c:pt>
                <c:pt idx="188">
                  <c:v>17.312709539962199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3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2019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Results!$S$4:$S$192</c:f>
              <c:numCache>
                <c:formatCode>0.00</c:formatCode>
                <c:ptCount val="189"/>
                <c:pt idx="0">
                  <c:v>0.76628352490420981</c:v>
                </c:pt>
                <c:pt idx="1">
                  <c:v>-0.28328611898015843</c:v>
                </c:pt>
                <c:pt idx="2">
                  <c:v>-5.2272727272727195</c:v>
                </c:pt>
                <c:pt idx="3">
                  <c:v>-3.4210526315789358</c:v>
                </c:pt>
                <c:pt idx="4">
                  <c:v>-2.7141645462256219</c:v>
                </c:pt>
                <c:pt idx="5">
                  <c:v>-2.0045819014891197</c:v>
                </c:pt>
                <c:pt idx="6">
                  <c:v>-3.8905515177426233</c:v>
                </c:pt>
                <c:pt idx="7">
                  <c:v>-1.4285714285714155</c:v>
                </c:pt>
                <c:pt idx="8">
                  <c:v>-1.152858565215114</c:v>
                </c:pt>
                <c:pt idx="9">
                  <c:v>1.1963610179150396E-14</c:v>
                </c:pt>
                <c:pt idx="10">
                  <c:v>2.2613065326633115</c:v>
                </c:pt>
                <c:pt idx="11">
                  <c:v>-1.9867549668874278</c:v>
                </c:pt>
                <c:pt idx="12">
                  <c:v>-2.2486772486772577</c:v>
                </c:pt>
                <c:pt idx="13">
                  <c:v>-1.4693171996542724</c:v>
                </c:pt>
                <c:pt idx="14">
                  <c:v>-1.1567379988432629</c:v>
                </c:pt>
                <c:pt idx="15">
                  <c:v>-1.2652608213096643</c:v>
                </c:pt>
                <c:pt idx="16">
                  <c:v>-2.1688355021688315</c:v>
                </c:pt>
                <c:pt idx="17">
                  <c:v>-0.86120884314447255</c:v>
                </c:pt>
                <c:pt idx="18">
                  <c:v>11.194029850746265</c:v>
                </c:pt>
                <c:pt idx="19">
                  <c:v>6.4788732394366093</c:v>
                </c:pt>
                <c:pt idx="20">
                  <c:v>-4.059829059829057</c:v>
                </c:pt>
                <c:pt idx="21">
                  <c:v>6.2586926286508904</c:v>
                </c:pt>
                <c:pt idx="22">
                  <c:v>0.40387722132471765</c:v>
                </c:pt>
                <c:pt idx="24">
                  <c:v>-2.4281577188683494</c:v>
                </c:pt>
                <c:pt idx="25">
                  <c:v>-1.4354066985645921</c:v>
                </c:pt>
                <c:pt idx="26">
                  <c:v>-1.2077422076894637</c:v>
                </c:pt>
                <c:pt idx="27">
                  <c:v>14.644351464435159</c:v>
                </c:pt>
                <c:pt idx="28">
                  <c:v>-7.9575596816976013</c:v>
                </c:pt>
                <c:pt idx="29">
                  <c:v>-21.786492374727672</c:v>
                </c:pt>
                <c:pt idx="30">
                  <c:v>-29.473684210526311</c:v>
                </c:pt>
                <c:pt idx="31">
                  <c:v>-25.627705627705623</c:v>
                </c:pt>
                <c:pt idx="32">
                  <c:v>-12.778366914103914</c:v>
                </c:pt>
                <c:pt idx="33">
                  <c:v>-18.356409111210361</c:v>
                </c:pt>
                <c:pt idx="34">
                  <c:v>-5.6145004420866567</c:v>
                </c:pt>
                <c:pt idx="35">
                  <c:v>-5.0355918797785471</c:v>
                </c:pt>
                <c:pt idx="36">
                  <c:v>8.0769230769230678</c:v>
                </c:pt>
                <c:pt idx="37">
                  <c:v>-7.1428571428571352</c:v>
                </c:pt>
                <c:pt idx="38">
                  <c:v>-0.91116173120729949</c:v>
                </c:pt>
                <c:pt idx="39">
                  <c:v>-1.3642564802182822</c:v>
                </c:pt>
                <c:pt idx="40">
                  <c:v>-2.1145374449339198</c:v>
                </c:pt>
                <c:pt idx="41">
                  <c:v>-2.280501710376285</c:v>
                </c:pt>
                <c:pt idx="42">
                  <c:v>-9.1731537976015201</c:v>
                </c:pt>
                <c:pt idx="43">
                  <c:v>-4.2288003561095069</c:v>
                </c:pt>
                <c:pt idx="44">
                  <c:v>-2.9295745016567656</c:v>
                </c:pt>
                <c:pt idx="45">
                  <c:v>-9.842519685039365</c:v>
                </c:pt>
                <c:pt idx="46">
                  <c:v>-6.3768115942028993</c:v>
                </c:pt>
                <c:pt idx="47">
                  <c:v>-4.9689440993788807</c:v>
                </c:pt>
                <c:pt idx="48">
                  <c:v>-2.8493894165536018</c:v>
                </c:pt>
                <c:pt idx="49">
                  <c:v>-3.3955857385399009</c:v>
                </c:pt>
                <c:pt idx="50">
                  <c:v>-4.3885313048566452</c:v>
                </c:pt>
                <c:pt idx="51">
                  <c:v>-2.3669972948602362</c:v>
                </c:pt>
                <c:pt idx="52">
                  <c:v>-1.0568316618138716</c:v>
                </c:pt>
                <c:pt idx="53">
                  <c:v>-1.9508594326689939</c:v>
                </c:pt>
                <c:pt idx="54">
                  <c:v>-6.9387755102040813</c:v>
                </c:pt>
                <c:pt idx="55">
                  <c:v>-3.359173126614976</c:v>
                </c:pt>
                <c:pt idx="56">
                  <c:v>-3.8647342995168859</c:v>
                </c:pt>
                <c:pt idx="57">
                  <c:v>10.592686002522074</c:v>
                </c:pt>
                <c:pt idx="58">
                  <c:v>-6.0946271050521226</c:v>
                </c:pt>
                <c:pt idx="59">
                  <c:v>-5.7594579333709852</c:v>
                </c:pt>
                <c:pt idx="60">
                  <c:v>2.9936165529385743</c:v>
                </c:pt>
                <c:pt idx="61">
                  <c:v>0.75698541689858934</c:v>
                </c:pt>
                <c:pt idx="62">
                  <c:v>0.15741420925594979</c:v>
                </c:pt>
                <c:pt idx="63">
                  <c:v>-28.512396694214875</c:v>
                </c:pt>
                <c:pt idx="64">
                  <c:v>-10.588235294117654</c:v>
                </c:pt>
                <c:pt idx="65">
                  <c:v>-4.8888888888888902</c:v>
                </c:pt>
                <c:pt idx="66">
                  <c:v>-33.604336043360433</c:v>
                </c:pt>
                <c:pt idx="67">
                  <c:v>-8.7673611111111089</c:v>
                </c:pt>
                <c:pt idx="68">
                  <c:v>-6.93766937669377</c:v>
                </c:pt>
                <c:pt idx="69">
                  <c:v>-10.080733144228676</c:v>
                </c:pt>
                <c:pt idx="70">
                  <c:v>-4.0363597013310129</c:v>
                </c:pt>
                <c:pt idx="71">
                  <c:v>-1.5284072941920592</c:v>
                </c:pt>
                <c:pt idx="72">
                  <c:v>1.556420233463039</c:v>
                </c:pt>
                <c:pt idx="73">
                  <c:v>-5.3977272727272503</c:v>
                </c:pt>
                <c:pt idx="74">
                  <c:v>-2.3554603854389797</c:v>
                </c:pt>
                <c:pt idx="75">
                  <c:v>-3.1165311653116667</c:v>
                </c:pt>
                <c:pt idx="76">
                  <c:v>-0.25597269624572927</c:v>
                </c:pt>
                <c:pt idx="77">
                  <c:v>-3.2941176470588203</c:v>
                </c:pt>
                <c:pt idx="78">
                  <c:v>-2.6893769610040485</c:v>
                </c:pt>
                <c:pt idx="79">
                  <c:v>-1.5960374243258073</c:v>
                </c:pt>
                <c:pt idx="80">
                  <c:v>-1.1702350965575141</c:v>
                </c:pt>
                <c:pt idx="81">
                  <c:v>8.2304526748971103</c:v>
                </c:pt>
                <c:pt idx="82">
                  <c:v>2.0289163461717044E-14</c:v>
                </c:pt>
                <c:pt idx="83">
                  <c:v>-1.201923076923078</c:v>
                </c:pt>
                <c:pt idx="84">
                  <c:v>-2.2440392706872427</c:v>
                </c:pt>
                <c:pt idx="85">
                  <c:v>-1.9230769230769298</c:v>
                </c:pt>
                <c:pt idx="86">
                  <c:v>-2.1839080459770104</c:v>
                </c:pt>
                <c:pt idx="87">
                  <c:v>-2.321946863139086</c:v>
                </c:pt>
                <c:pt idx="88">
                  <c:v>-1.5700483091787536</c:v>
                </c:pt>
                <c:pt idx="89">
                  <c:v>-1.1245899932316374</c:v>
                </c:pt>
                <c:pt idx="90">
                  <c:v>-4.9792531120331942</c:v>
                </c:pt>
                <c:pt idx="91">
                  <c:v>-9.9706744868035102</c:v>
                </c:pt>
                <c:pt idx="92">
                  <c:v>-12.500000000000004</c:v>
                </c:pt>
                <c:pt idx="93">
                  <c:v>-7.1236559139784941</c:v>
                </c:pt>
                <c:pt idx="94">
                  <c:v>-6.9527896995708121</c:v>
                </c:pt>
                <c:pt idx="95">
                  <c:v>-6.45345516847516</c:v>
                </c:pt>
                <c:pt idx="96">
                  <c:v>-5.6243213897937103</c:v>
                </c:pt>
                <c:pt idx="97">
                  <c:v>-1.3330395505122958</c:v>
                </c:pt>
                <c:pt idx="98">
                  <c:v>-0.7661038148843109</c:v>
                </c:pt>
                <c:pt idx="99">
                  <c:v>-0.88105726872246171</c:v>
                </c:pt>
                <c:pt idx="100">
                  <c:v>-12.244897959183671</c:v>
                </c:pt>
                <c:pt idx="101">
                  <c:v>-6.8807339449541347</c:v>
                </c:pt>
                <c:pt idx="102">
                  <c:v>-11.080711354309161</c:v>
                </c:pt>
                <c:pt idx="103">
                  <c:v>-2.0480854853072099</c:v>
                </c:pt>
                <c:pt idx="104">
                  <c:v>-3.7121644774414655</c:v>
                </c:pt>
                <c:pt idx="105">
                  <c:v>-1.8510356985456067</c:v>
                </c:pt>
                <c:pt idx="106">
                  <c:v>-1.0314995563442741</c:v>
                </c:pt>
                <c:pt idx="107">
                  <c:v>-0.41261882377520204</c:v>
                </c:pt>
                <c:pt idx="108">
                  <c:v>-22.123893805309724</c:v>
                </c:pt>
                <c:pt idx="109">
                  <c:v>-16.71159029649596</c:v>
                </c:pt>
                <c:pt idx="110">
                  <c:v>-9.8823529411764603</c:v>
                </c:pt>
                <c:pt idx="111">
                  <c:v>-12.121212121212121</c:v>
                </c:pt>
                <c:pt idx="112">
                  <c:v>-6.8815331010452878</c:v>
                </c:pt>
                <c:pt idx="113">
                  <c:v>-3.7892243931320242</c:v>
                </c:pt>
                <c:pt idx="114">
                  <c:v>-1.2056115738711224</c:v>
                </c:pt>
                <c:pt idx="115">
                  <c:v>-0.38503850385039151</c:v>
                </c:pt>
                <c:pt idx="116">
                  <c:v>-0.48849989822919054</c:v>
                </c:pt>
                <c:pt idx="117">
                  <c:v>-2.4096385542168668</c:v>
                </c:pt>
                <c:pt idx="118">
                  <c:v>-3.342618384401113</c:v>
                </c:pt>
                <c:pt idx="119">
                  <c:v>-4.3378995433789935</c:v>
                </c:pt>
                <c:pt idx="120">
                  <c:v>-1.7808219178082132</c:v>
                </c:pt>
                <c:pt idx="121">
                  <c:v>-3.2506415739948653</c:v>
                </c:pt>
                <c:pt idx="122">
                  <c:v>-1.8317115054378825</c:v>
                </c:pt>
                <c:pt idx="123">
                  <c:v>-1.2787723785166143</c:v>
                </c:pt>
                <c:pt idx="124">
                  <c:v>-2.0186505759736666</c:v>
                </c:pt>
                <c:pt idx="125">
                  <c:v>-0.70269984677973729</c:v>
                </c:pt>
                <c:pt idx="126">
                  <c:v>-40.637450199203187</c:v>
                </c:pt>
                <c:pt idx="127">
                  <c:v>-18.694362017804153</c:v>
                </c:pt>
                <c:pt idx="128">
                  <c:v>-20.950323974082075</c:v>
                </c:pt>
                <c:pt idx="129">
                  <c:v>-25.383542538354252</c:v>
                </c:pt>
                <c:pt idx="130">
                  <c:v>-14.297945205479456</c:v>
                </c:pt>
                <c:pt idx="131">
                  <c:v>-13.290513833992099</c:v>
                </c:pt>
                <c:pt idx="132">
                  <c:v>-8.0436720142602418</c:v>
                </c:pt>
                <c:pt idx="133">
                  <c:v>-11.096404147363767</c:v>
                </c:pt>
                <c:pt idx="134">
                  <c:v>-5.6357244057301745</c:v>
                </c:pt>
                <c:pt idx="135">
                  <c:v>-4.7999999999999989</c:v>
                </c:pt>
                <c:pt idx="136">
                  <c:v>-8.5227272727272627</c:v>
                </c:pt>
                <c:pt idx="137">
                  <c:v>-2.2831050228310676</c:v>
                </c:pt>
                <c:pt idx="138">
                  <c:v>-5.8670143415906182</c:v>
                </c:pt>
                <c:pt idx="139">
                  <c:v>-3.9518900343642671</c:v>
                </c:pt>
                <c:pt idx="140">
                  <c:v>-3.6353771025501955</c:v>
                </c:pt>
                <c:pt idx="141">
                  <c:v>-2.4064171122994598</c:v>
                </c:pt>
                <c:pt idx="142">
                  <c:v>-2.6685859816188695</c:v>
                </c:pt>
                <c:pt idx="143">
                  <c:v>-0.79532286948278275</c:v>
                </c:pt>
                <c:pt idx="144">
                  <c:v>-31.730769230769223</c:v>
                </c:pt>
                <c:pt idx="145">
                  <c:v>-6.7692307692307701</c:v>
                </c:pt>
                <c:pt idx="146">
                  <c:v>-9.0047393364928876</c:v>
                </c:pt>
                <c:pt idx="147">
                  <c:v>-4.2465753424657606</c:v>
                </c:pt>
                <c:pt idx="148">
                  <c:v>-2.6634382566586043</c:v>
                </c:pt>
                <c:pt idx="149">
                  <c:v>-2.6439482961222116</c:v>
                </c:pt>
                <c:pt idx="150">
                  <c:v>-2.1824530772588409</c:v>
                </c:pt>
                <c:pt idx="151">
                  <c:v>-1.3210611802923649</c:v>
                </c:pt>
                <c:pt idx="152">
                  <c:v>-1.051801209571392</c:v>
                </c:pt>
                <c:pt idx="153">
                  <c:v>-8.9795918367346967</c:v>
                </c:pt>
                <c:pt idx="154">
                  <c:v>-1.2383900928792495</c:v>
                </c:pt>
                <c:pt idx="155">
                  <c:v>-8.8937093275488053</c:v>
                </c:pt>
                <c:pt idx="156">
                  <c:v>-7.9837618403247488</c:v>
                </c:pt>
                <c:pt idx="157">
                  <c:v>-4.5197740112994298</c:v>
                </c:pt>
                <c:pt idx="158">
                  <c:v>-12.169919632606199</c:v>
                </c:pt>
                <c:pt idx="159">
                  <c:v>-5.5715871254162064</c:v>
                </c:pt>
                <c:pt idx="160">
                  <c:v>-3.3248646857395356</c:v>
                </c:pt>
                <c:pt idx="161">
                  <c:v>-2.0927780706378529</c:v>
                </c:pt>
                <c:pt idx="162">
                  <c:v>18.02575107296137</c:v>
                </c:pt>
                <c:pt idx="163">
                  <c:v>-3.1884057971014594</c:v>
                </c:pt>
                <c:pt idx="164">
                  <c:v>-6.088992974238872</c:v>
                </c:pt>
                <c:pt idx="165">
                  <c:v>-3.8512616201859222</c:v>
                </c:pt>
                <c:pt idx="166">
                  <c:v>-11.993097497842976</c:v>
                </c:pt>
                <c:pt idx="167">
                  <c:v>-5.9116022099447445</c:v>
                </c:pt>
                <c:pt idx="168">
                  <c:v>-2.9094115054000418</c:v>
                </c:pt>
                <c:pt idx="169">
                  <c:v>-3.5566952837551611</c:v>
                </c:pt>
                <c:pt idx="170">
                  <c:v>-2.2452594290477137</c:v>
                </c:pt>
                <c:pt idx="171">
                  <c:v>-2.643171806167385</c:v>
                </c:pt>
                <c:pt idx="172">
                  <c:v>-5.4878048780487889</c:v>
                </c:pt>
                <c:pt idx="173">
                  <c:v>-6.1032863849765215</c:v>
                </c:pt>
                <c:pt idx="174">
                  <c:v>-3.2697547683923704</c:v>
                </c:pt>
                <c:pt idx="175">
                  <c:v>-4.1556145004420948</c:v>
                </c:pt>
                <c:pt idx="176">
                  <c:v>-1.9586507072905288</c:v>
                </c:pt>
                <c:pt idx="177">
                  <c:v>-2.5791855203619956</c:v>
                </c:pt>
                <c:pt idx="178">
                  <c:v>-1.8535060294774517</c:v>
                </c:pt>
                <c:pt idx="179">
                  <c:v>-1.1438165695996547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(-3.19%)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Results!$AF$4:$AF$192</c:f>
              <c:numCache>
                <c:formatCode>0.00</c:formatCode>
                <c:ptCount val="189"/>
                <c:pt idx="0">
                  <c:v>-3.1884057971014594</c:v>
                </c:pt>
                <c:pt idx="1">
                  <c:v>-3.1884057971014594</c:v>
                </c:pt>
                <c:pt idx="2">
                  <c:v>-3.1884057971014594</c:v>
                </c:pt>
                <c:pt idx="3">
                  <c:v>-3.1884057971014594</c:v>
                </c:pt>
                <c:pt idx="4">
                  <c:v>-3.1884057971014594</c:v>
                </c:pt>
                <c:pt idx="5">
                  <c:v>-3.1884057971014594</c:v>
                </c:pt>
                <c:pt idx="6">
                  <c:v>-3.1884057971014594</c:v>
                </c:pt>
                <c:pt idx="7">
                  <c:v>-3.1884057971014594</c:v>
                </c:pt>
                <c:pt idx="8">
                  <c:v>-3.1884057971014594</c:v>
                </c:pt>
                <c:pt idx="9">
                  <c:v>-3.1884057971014594</c:v>
                </c:pt>
                <c:pt idx="10">
                  <c:v>-3.1884057971014594</c:v>
                </c:pt>
                <c:pt idx="11">
                  <c:v>-3.1884057971014594</c:v>
                </c:pt>
                <c:pt idx="12">
                  <c:v>-3.1884057971014594</c:v>
                </c:pt>
                <c:pt idx="13">
                  <c:v>-3.1884057971014594</c:v>
                </c:pt>
                <c:pt idx="14">
                  <c:v>-3.1884057971014594</c:v>
                </c:pt>
                <c:pt idx="15">
                  <c:v>-3.1884057971014594</c:v>
                </c:pt>
                <c:pt idx="16">
                  <c:v>-3.1884057971014594</c:v>
                </c:pt>
                <c:pt idx="17">
                  <c:v>-3.1884057971014594</c:v>
                </c:pt>
                <c:pt idx="18">
                  <c:v>-3.1884057971014594</c:v>
                </c:pt>
                <c:pt idx="19">
                  <c:v>-3.1884057971014594</c:v>
                </c:pt>
                <c:pt idx="20">
                  <c:v>-3.1884057971014594</c:v>
                </c:pt>
                <c:pt idx="21">
                  <c:v>-3.1884057971014594</c:v>
                </c:pt>
                <c:pt idx="22">
                  <c:v>-3.1884057971014594</c:v>
                </c:pt>
                <c:pt idx="23">
                  <c:v>-3.1884057971014594</c:v>
                </c:pt>
                <c:pt idx="24">
                  <c:v>-3.1884057971014594</c:v>
                </c:pt>
                <c:pt idx="25">
                  <c:v>-3.1884057971014594</c:v>
                </c:pt>
                <c:pt idx="26">
                  <c:v>-3.1884057971014594</c:v>
                </c:pt>
                <c:pt idx="27">
                  <c:v>-3.1884057971014594</c:v>
                </c:pt>
                <c:pt idx="28">
                  <c:v>-3.1884057971014594</c:v>
                </c:pt>
                <c:pt idx="29">
                  <c:v>-3.1884057971014594</c:v>
                </c:pt>
                <c:pt idx="30">
                  <c:v>-3.1884057971014594</c:v>
                </c:pt>
                <c:pt idx="31">
                  <c:v>-3.1884057971014594</c:v>
                </c:pt>
                <c:pt idx="32">
                  <c:v>-3.1884057971014594</c:v>
                </c:pt>
                <c:pt idx="33">
                  <c:v>-3.1884057971014594</c:v>
                </c:pt>
                <c:pt idx="34">
                  <c:v>-3.1884057971014594</c:v>
                </c:pt>
                <c:pt idx="35">
                  <c:v>-3.1884057971014594</c:v>
                </c:pt>
                <c:pt idx="36">
                  <c:v>-3.1884057971014594</c:v>
                </c:pt>
                <c:pt idx="37">
                  <c:v>-3.1884057971014594</c:v>
                </c:pt>
                <c:pt idx="38">
                  <c:v>-3.1884057971014594</c:v>
                </c:pt>
                <c:pt idx="39">
                  <c:v>-3.1884057971014594</c:v>
                </c:pt>
                <c:pt idx="40">
                  <c:v>-3.1884057971014594</c:v>
                </c:pt>
                <c:pt idx="41">
                  <c:v>-3.1884057971014594</c:v>
                </c:pt>
                <c:pt idx="42">
                  <c:v>-3.1884057971014594</c:v>
                </c:pt>
                <c:pt idx="43">
                  <c:v>-3.1884057971014594</c:v>
                </c:pt>
                <c:pt idx="44">
                  <c:v>-3.1884057971014594</c:v>
                </c:pt>
                <c:pt idx="45">
                  <c:v>-3.1884057971014594</c:v>
                </c:pt>
                <c:pt idx="46">
                  <c:v>-3.1884057971014594</c:v>
                </c:pt>
                <c:pt idx="47">
                  <c:v>-3.1884057971014594</c:v>
                </c:pt>
                <c:pt idx="48">
                  <c:v>-3.1884057971014594</c:v>
                </c:pt>
                <c:pt idx="49">
                  <c:v>-3.1884057971014594</c:v>
                </c:pt>
                <c:pt idx="50">
                  <c:v>-3.1884057971014594</c:v>
                </c:pt>
                <c:pt idx="51">
                  <c:v>-3.1884057971014594</c:v>
                </c:pt>
                <c:pt idx="52">
                  <c:v>-3.1884057971014594</c:v>
                </c:pt>
                <c:pt idx="53">
                  <c:v>-3.1884057971014594</c:v>
                </c:pt>
                <c:pt idx="54">
                  <c:v>-3.1884057971014594</c:v>
                </c:pt>
                <c:pt idx="55">
                  <c:v>-3.1884057971014594</c:v>
                </c:pt>
                <c:pt idx="56">
                  <c:v>-3.1884057971014594</c:v>
                </c:pt>
                <c:pt idx="57">
                  <c:v>-3.1884057971014594</c:v>
                </c:pt>
                <c:pt idx="58">
                  <c:v>-3.1884057971014594</c:v>
                </c:pt>
                <c:pt idx="59">
                  <c:v>-3.1884057971014594</c:v>
                </c:pt>
                <c:pt idx="60">
                  <c:v>-3.1884057971014594</c:v>
                </c:pt>
                <c:pt idx="61">
                  <c:v>-3.1884057971014594</c:v>
                </c:pt>
                <c:pt idx="62">
                  <c:v>-3.1884057971014594</c:v>
                </c:pt>
                <c:pt idx="63">
                  <c:v>-3.1884057971014594</c:v>
                </c:pt>
                <c:pt idx="64">
                  <c:v>-3.1884057971014594</c:v>
                </c:pt>
                <c:pt idx="65">
                  <c:v>-3.1884057971014594</c:v>
                </c:pt>
                <c:pt idx="66">
                  <c:v>-3.1884057971014594</c:v>
                </c:pt>
                <c:pt idx="67">
                  <c:v>-3.1884057971014594</c:v>
                </c:pt>
                <c:pt idx="68">
                  <c:v>-3.1884057971014594</c:v>
                </c:pt>
                <c:pt idx="69">
                  <c:v>-3.1884057971014594</c:v>
                </c:pt>
                <c:pt idx="70">
                  <c:v>-3.1884057971014594</c:v>
                </c:pt>
                <c:pt idx="71">
                  <c:v>-3.1884057971014594</c:v>
                </c:pt>
                <c:pt idx="72">
                  <c:v>-3.1884057971014594</c:v>
                </c:pt>
                <c:pt idx="73">
                  <c:v>-3.1884057971014594</c:v>
                </c:pt>
                <c:pt idx="74">
                  <c:v>-3.1884057971014594</c:v>
                </c:pt>
                <c:pt idx="75">
                  <c:v>-3.1884057971014594</c:v>
                </c:pt>
                <c:pt idx="76">
                  <c:v>-3.1884057971014594</c:v>
                </c:pt>
                <c:pt idx="77">
                  <c:v>-3.1884057971014594</c:v>
                </c:pt>
                <c:pt idx="78">
                  <c:v>-3.1884057971014594</c:v>
                </c:pt>
                <c:pt idx="79">
                  <c:v>-3.1884057971014594</c:v>
                </c:pt>
                <c:pt idx="80">
                  <c:v>-3.1884057971014594</c:v>
                </c:pt>
                <c:pt idx="81">
                  <c:v>-3.1884057971014594</c:v>
                </c:pt>
                <c:pt idx="82">
                  <c:v>-3.1884057971014594</c:v>
                </c:pt>
                <c:pt idx="83">
                  <c:v>-3.1884057971014594</c:v>
                </c:pt>
                <c:pt idx="84">
                  <c:v>-3.1884057971014594</c:v>
                </c:pt>
                <c:pt idx="85">
                  <c:v>-3.1884057971014594</c:v>
                </c:pt>
                <c:pt idx="86">
                  <c:v>-3.1884057971014594</c:v>
                </c:pt>
                <c:pt idx="87">
                  <c:v>-3.1884057971014594</c:v>
                </c:pt>
                <c:pt idx="88">
                  <c:v>-3.1884057971014594</c:v>
                </c:pt>
                <c:pt idx="89">
                  <c:v>-3.1884057971014594</c:v>
                </c:pt>
                <c:pt idx="90">
                  <c:v>-3.1884057971014594</c:v>
                </c:pt>
                <c:pt idx="91">
                  <c:v>-3.1884057971014594</c:v>
                </c:pt>
                <c:pt idx="92">
                  <c:v>-3.1884057971014594</c:v>
                </c:pt>
                <c:pt idx="93">
                  <c:v>-3.1884057971014594</c:v>
                </c:pt>
                <c:pt idx="94">
                  <c:v>-3.1884057971014594</c:v>
                </c:pt>
                <c:pt idx="95">
                  <c:v>-3.1884057971014594</c:v>
                </c:pt>
                <c:pt idx="96">
                  <c:v>-3.1884057971014594</c:v>
                </c:pt>
                <c:pt idx="97">
                  <c:v>-3.1884057971014594</c:v>
                </c:pt>
                <c:pt idx="98">
                  <c:v>-3.1884057971014594</c:v>
                </c:pt>
                <c:pt idx="99">
                  <c:v>-3.1884057971014594</c:v>
                </c:pt>
                <c:pt idx="100">
                  <c:v>-3.1884057971014594</c:v>
                </c:pt>
                <c:pt idx="101">
                  <c:v>-3.1884057971014594</c:v>
                </c:pt>
                <c:pt idx="102">
                  <c:v>-3.1884057971014594</c:v>
                </c:pt>
                <c:pt idx="103">
                  <c:v>-3.1884057971014594</c:v>
                </c:pt>
                <c:pt idx="104">
                  <c:v>-3.1884057971014594</c:v>
                </c:pt>
                <c:pt idx="105">
                  <c:v>-3.1884057971014594</c:v>
                </c:pt>
                <c:pt idx="106">
                  <c:v>-3.1884057971014594</c:v>
                </c:pt>
                <c:pt idx="107">
                  <c:v>-3.1884057971014594</c:v>
                </c:pt>
                <c:pt idx="108">
                  <c:v>-3.1884057971014594</c:v>
                </c:pt>
                <c:pt idx="109">
                  <c:v>-3.1884057971014594</c:v>
                </c:pt>
                <c:pt idx="110">
                  <c:v>-3.1884057971014594</c:v>
                </c:pt>
                <c:pt idx="111">
                  <c:v>-3.1884057971014594</c:v>
                </c:pt>
                <c:pt idx="112">
                  <c:v>-3.1884057971014594</c:v>
                </c:pt>
                <c:pt idx="113">
                  <c:v>-3.1884057971014594</c:v>
                </c:pt>
                <c:pt idx="114">
                  <c:v>-3.1884057971014594</c:v>
                </c:pt>
                <c:pt idx="115">
                  <c:v>-3.1884057971014594</c:v>
                </c:pt>
                <c:pt idx="116">
                  <c:v>-3.1884057971014594</c:v>
                </c:pt>
                <c:pt idx="117">
                  <c:v>-3.1884057971014594</c:v>
                </c:pt>
                <c:pt idx="118">
                  <c:v>-3.1884057971014594</c:v>
                </c:pt>
                <c:pt idx="119">
                  <c:v>-3.1884057971014594</c:v>
                </c:pt>
                <c:pt idx="120">
                  <c:v>-3.1884057971014594</c:v>
                </c:pt>
                <c:pt idx="121">
                  <c:v>-3.1884057971014594</c:v>
                </c:pt>
                <c:pt idx="122">
                  <c:v>-3.1884057971014594</c:v>
                </c:pt>
                <c:pt idx="123">
                  <c:v>-3.1884057971014594</c:v>
                </c:pt>
                <c:pt idx="124">
                  <c:v>-3.1884057971014594</c:v>
                </c:pt>
                <c:pt idx="125">
                  <c:v>-3.1884057971014594</c:v>
                </c:pt>
                <c:pt idx="126">
                  <c:v>-3.1884057971014594</c:v>
                </c:pt>
                <c:pt idx="127">
                  <c:v>-3.1884057971014594</c:v>
                </c:pt>
                <c:pt idx="128">
                  <c:v>-3.1884057971014594</c:v>
                </c:pt>
                <c:pt idx="129">
                  <c:v>-3.1884057971014594</c:v>
                </c:pt>
                <c:pt idx="130">
                  <c:v>-3.1884057971014594</c:v>
                </c:pt>
                <c:pt idx="131">
                  <c:v>-3.1884057971014594</c:v>
                </c:pt>
                <c:pt idx="132">
                  <c:v>-3.1884057971014594</c:v>
                </c:pt>
                <c:pt idx="133">
                  <c:v>-3.1884057971014594</c:v>
                </c:pt>
                <c:pt idx="134">
                  <c:v>-3.1884057971014594</c:v>
                </c:pt>
                <c:pt idx="135">
                  <c:v>-3.1884057971014594</c:v>
                </c:pt>
                <c:pt idx="136">
                  <c:v>-3.1884057971014594</c:v>
                </c:pt>
                <c:pt idx="137">
                  <c:v>-3.1884057971014594</c:v>
                </c:pt>
                <c:pt idx="138">
                  <c:v>-3.1884057971014594</c:v>
                </c:pt>
                <c:pt idx="139">
                  <c:v>-3.1884057971014594</c:v>
                </c:pt>
                <c:pt idx="140">
                  <c:v>-3.1884057971014594</c:v>
                </c:pt>
                <c:pt idx="141">
                  <c:v>-3.1884057971014594</c:v>
                </c:pt>
                <c:pt idx="142">
                  <c:v>-3.1884057971014594</c:v>
                </c:pt>
                <c:pt idx="143">
                  <c:v>-3.1884057971014594</c:v>
                </c:pt>
                <c:pt idx="144">
                  <c:v>-3.1884057971014594</c:v>
                </c:pt>
                <c:pt idx="145">
                  <c:v>-3.1884057971014594</c:v>
                </c:pt>
                <c:pt idx="146">
                  <c:v>-3.1884057971014594</c:v>
                </c:pt>
                <c:pt idx="147">
                  <c:v>-3.1884057971014594</c:v>
                </c:pt>
                <c:pt idx="148">
                  <c:v>-3.1884057971014594</c:v>
                </c:pt>
                <c:pt idx="149">
                  <c:v>-3.1884057971014594</c:v>
                </c:pt>
                <c:pt idx="150">
                  <c:v>-3.1884057971014594</c:v>
                </c:pt>
                <c:pt idx="151">
                  <c:v>-3.1884057971014594</c:v>
                </c:pt>
                <c:pt idx="152">
                  <c:v>-3.1884057971014594</c:v>
                </c:pt>
                <c:pt idx="153">
                  <c:v>-3.1884057971014594</c:v>
                </c:pt>
                <c:pt idx="154">
                  <c:v>-3.1884057971014594</c:v>
                </c:pt>
                <c:pt idx="155">
                  <c:v>-3.1884057971014594</c:v>
                </c:pt>
                <c:pt idx="156">
                  <c:v>-3.1884057971014594</c:v>
                </c:pt>
                <c:pt idx="157">
                  <c:v>-3.1884057971014594</c:v>
                </c:pt>
                <c:pt idx="158">
                  <c:v>-3.1884057971014594</c:v>
                </c:pt>
                <c:pt idx="159">
                  <c:v>-3.1884057971014594</c:v>
                </c:pt>
                <c:pt idx="160">
                  <c:v>-3.1884057971014594</c:v>
                </c:pt>
                <c:pt idx="161">
                  <c:v>-3.1884057971014594</c:v>
                </c:pt>
                <c:pt idx="162">
                  <c:v>-3.1884057971014594</c:v>
                </c:pt>
                <c:pt idx="163">
                  <c:v>-3.1884057971014594</c:v>
                </c:pt>
                <c:pt idx="164">
                  <c:v>-3.1884057971014594</c:v>
                </c:pt>
                <c:pt idx="165">
                  <c:v>-3.1884057971014594</c:v>
                </c:pt>
                <c:pt idx="166">
                  <c:v>-3.1884057971014594</c:v>
                </c:pt>
                <c:pt idx="167">
                  <c:v>-3.1884057971014594</c:v>
                </c:pt>
                <c:pt idx="168">
                  <c:v>-3.1884057971014594</c:v>
                </c:pt>
                <c:pt idx="169">
                  <c:v>-3.1884057971014594</c:v>
                </c:pt>
                <c:pt idx="170">
                  <c:v>-3.1884057971014594</c:v>
                </c:pt>
                <c:pt idx="171">
                  <c:v>-3.1884057971014594</c:v>
                </c:pt>
                <c:pt idx="172">
                  <c:v>-3.1884057971014594</c:v>
                </c:pt>
                <c:pt idx="173">
                  <c:v>-3.1884057971014594</c:v>
                </c:pt>
                <c:pt idx="174">
                  <c:v>-3.1884057971014594</c:v>
                </c:pt>
                <c:pt idx="175">
                  <c:v>-3.1884057971014594</c:v>
                </c:pt>
                <c:pt idx="176">
                  <c:v>-3.1884057971014594</c:v>
                </c:pt>
                <c:pt idx="177">
                  <c:v>-3.1884057971014594</c:v>
                </c:pt>
                <c:pt idx="178">
                  <c:v>-3.1884057971014594</c:v>
                </c:pt>
                <c:pt idx="179">
                  <c:v>-3.1884057971014594</c:v>
                </c:pt>
                <c:pt idx="180">
                  <c:v>-3.1884057971014594</c:v>
                </c:pt>
                <c:pt idx="181">
                  <c:v>-3.1884057971014594</c:v>
                </c:pt>
                <c:pt idx="182">
                  <c:v>-3.1884057971014594</c:v>
                </c:pt>
                <c:pt idx="183">
                  <c:v>-3.1884057971014594</c:v>
                </c:pt>
                <c:pt idx="184">
                  <c:v>-3.1884057971014594</c:v>
                </c:pt>
                <c:pt idx="185">
                  <c:v>-3.1884057971014594</c:v>
                </c:pt>
                <c:pt idx="186">
                  <c:v>-3.1884057971014594</c:v>
                </c:pt>
                <c:pt idx="187">
                  <c:v>-3.1884057971014594</c:v>
                </c:pt>
                <c:pt idx="188">
                  <c:v>-3.1884057971014594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Results!$AG$4:$AG$192</c:f>
              <c:numCache>
                <c:formatCode>0.00</c:formatCode>
                <c:ptCount val="189"/>
                <c:pt idx="0">
                  <c:v>-8.1884057971014599</c:v>
                </c:pt>
                <c:pt idx="1">
                  <c:v>-8.1884057971014599</c:v>
                </c:pt>
                <c:pt idx="2">
                  <c:v>-8.1884057971014599</c:v>
                </c:pt>
                <c:pt idx="3">
                  <c:v>-8.1884057971014599</c:v>
                </c:pt>
                <c:pt idx="4">
                  <c:v>-8.1884057971014599</c:v>
                </c:pt>
                <c:pt idx="5">
                  <c:v>-8.1884057971014599</c:v>
                </c:pt>
                <c:pt idx="6">
                  <c:v>-8.1884057971014599</c:v>
                </c:pt>
                <c:pt idx="7">
                  <c:v>-8.1884057971014599</c:v>
                </c:pt>
                <c:pt idx="8">
                  <c:v>-8.1884057971014599</c:v>
                </c:pt>
                <c:pt idx="9">
                  <c:v>-8.1884057971014599</c:v>
                </c:pt>
                <c:pt idx="10">
                  <c:v>-8.1884057971014599</c:v>
                </c:pt>
                <c:pt idx="11">
                  <c:v>-8.1884057971014599</c:v>
                </c:pt>
                <c:pt idx="12">
                  <c:v>-8.1884057971014599</c:v>
                </c:pt>
                <c:pt idx="13">
                  <c:v>-8.1884057971014599</c:v>
                </c:pt>
                <c:pt idx="14">
                  <c:v>-8.1884057971014599</c:v>
                </c:pt>
                <c:pt idx="15">
                  <c:v>-8.1884057971014599</c:v>
                </c:pt>
                <c:pt idx="16">
                  <c:v>-8.1884057971014599</c:v>
                </c:pt>
                <c:pt idx="17">
                  <c:v>-8.1884057971014599</c:v>
                </c:pt>
                <c:pt idx="18">
                  <c:v>-8.1884057971014599</c:v>
                </c:pt>
                <c:pt idx="19">
                  <c:v>-8.1884057971014599</c:v>
                </c:pt>
                <c:pt idx="20">
                  <c:v>-8.1884057971014599</c:v>
                </c:pt>
                <c:pt idx="21">
                  <c:v>-8.1884057971014599</c:v>
                </c:pt>
                <c:pt idx="22">
                  <c:v>-8.1884057971014599</c:v>
                </c:pt>
                <c:pt idx="23">
                  <c:v>-8.1884057971014599</c:v>
                </c:pt>
                <c:pt idx="24">
                  <c:v>-8.1884057971014599</c:v>
                </c:pt>
                <c:pt idx="25">
                  <c:v>-8.1884057971014599</c:v>
                </c:pt>
                <c:pt idx="26">
                  <c:v>-8.1884057971014599</c:v>
                </c:pt>
                <c:pt idx="27">
                  <c:v>-8.1884057971014599</c:v>
                </c:pt>
                <c:pt idx="28">
                  <c:v>-8.1884057971014599</c:v>
                </c:pt>
                <c:pt idx="29">
                  <c:v>-8.1884057971014599</c:v>
                </c:pt>
                <c:pt idx="30">
                  <c:v>-8.1884057971014599</c:v>
                </c:pt>
                <c:pt idx="31">
                  <c:v>-8.1884057971014599</c:v>
                </c:pt>
                <c:pt idx="32">
                  <c:v>-8.1884057971014599</c:v>
                </c:pt>
                <c:pt idx="33">
                  <c:v>-8.1884057971014599</c:v>
                </c:pt>
                <c:pt idx="34">
                  <c:v>-8.1884057971014599</c:v>
                </c:pt>
                <c:pt idx="35">
                  <c:v>-8.1884057971014599</c:v>
                </c:pt>
                <c:pt idx="36">
                  <c:v>-8.1884057971014599</c:v>
                </c:pt>
                <c:pt idx="37">
                  <c:v>-8.1884057971014599</c:v>
                </c:pt>
                <c:pt idx="38">
                  <c:v>-8.1884057971014599</c:v>
                </c:pt>
                <c:pt idx="39">
                  <c:v>-8.1884057971014599</c:v>
                </c:pt>
                <c:pt idx="40">
                  <c:v>-8.1884057971014599</c:v>
                </c:pt>
                <c:pt idx="41">
                  <c:v>-8.1884057971014599</c:v>
                </c:pt>
                <c:pt idx="42">
                  <c:v>-8.1884057971014599</c:v>
                </c:pt>
                <c:pt idx="43">
                  <c:v>-8.1884057971014599</c:v>
                </c:pt>
                <c:pt idx="44">
                  <c:v>-8.1884057971014599</c:v>
                </c:pt>
                <c:pt idx="45">
                  <c:v>-8.1884057971014599</c:v>
                </c:pt>
                <c:pt idx="46">
                  <c:v>-8.1884057971014599</c:v>
                </c:pt>
                <c:pt idx="47">
                  <c:v>-8.1884057971014599</c:v>
                </c:pt>
                <c:pt idx="48">
                  <c:v>-8.1884057971014599</c:v>
                </c:pt>
                <c:pt idx="49">
                  <c:v>-8.1884057971014599</c:v>
                </c:pt>
                <c:pt idx="50">
                  <c:v>-8.1884057971014599</c:v>
                </c:pt>
                <c:pt idx="51">
                  <c:v>-8.1884057971014599</c:v>
                </c:pt>
                <c:pt idx="52">
                  <c:v>-8.1884057971014599</c:v>
                </c:pt>
                <c:pt idx="53">
                  <c:v>-8.1884057971014599</c:v>
                </c:pt>
                <c:pt idx="54">
                  <c:v>-8.1884057971014599</c:v>
                </c:pt>
                <c:pt idx="55">
                  <c:v>-8.1884057971014599</c:v>
                </c:pt>
                <c:pt idx="56">
                  <c:v>-8.1884057971014599</c:v>
                </c:pt>
                <c:pt idx="57">
                  <c:v>-8.1884057971014599</c:v>
                </c:pt>
                <c:pt idx="58">
                  <c:v>-8.1884057971014599</c:v>
                </c:pt>
                <c:pt idx="59">
                  <c:v>-8.1884057971014599</c:v>
                </c:pt>
                <c:pt idx="60">
                  <c:v>-8.1884057971014599</c:v>
                </c:pt>
                <c:pt idx="61">
                  <c:v>-8.1884057971014599</c:v>
                </c:pt>
                <c:pt idx="62">
                  <c:v>-8.1884057971014599</c:v>
                </c:pt>
                <c:pt idx="63">
                  <c:v>-8.1884057971014599</c:v>
                </c:pt>
                <c:pt idx="64">
                  <c:v>-8.1884057971014599</c:v>
                </c:pt>
                <c:pt idx="65">
                  <c:v>-8.1884057971014599</c:v>
                </c:pt>
                <c:pt idx="66">
                  <c:v>-8.1884057971014599</c:v>
                </c:pt>
                <c:pt idx="67">
                  <c:v>-8.1884057971014599</c:v>
                </c:pt>
                <c:pt idx="68">
                  <c:v>-8.1884057971014599</c:v>
                </c:pt>
                <c:pt idx="69">
                  <c:v>-8.1884057971014599</c:v>
                </c:pt>
                <c:pt idx="70">
                  <c:v>-8.1884057971014599</c:v>
                </c:pt>
                <c:pt idx="71">
                  <c:v>-8.1884057971014599</c:v>
                </c:pt>
                <c:pt idx="72">
                  <c:v>-8.1884057971014599</c:v>
                </c:pt>
                <c:pt idx="73">
                  <c:v>-8.1884057971014599</c:v>
                </c:pt>
                <c:pt idx="74">
                  <c:v>-8.1884057971014599</c:v>
                </c:pt>
                <c:pt idx="75">
                  <c:v>-8.1884057971014599</c:v>
                </c:pt>
                <c:pt idx="76">
                  <c:v>-8.1884057971014599</c:v>
                </c:pt>
                <c:pt idx="77">
                  <c:v>-8.1884057971014599</c:v>
                </c:pt>
                <c:pt idx="78">
                  <c:v>-8.1884057971014599</c:v>
                </c:pt>
                <c:pt idx="79">
                  <c:v>-8.1884057971014599</c:v>
                </c:pt>
                <c:pt idx="80">
                  <c:v>-8.1884057971014599</c:v>
                </c:pt>
                <c:pt idx="81">
                  <c:v>-8.1884057971014599</c:v>
                </c:pt>
                <c:pt idx="82">
                  <c:v>-8.1884057971014599</c:v>
                </c:pt>
                <c:pt idx="83">
                  <c:v>-8.1884057971014599</c:v>
                </c:pt>
                <c:pt idx="84">
                  <c:v>-8.1884057971014599</c:v>
                </c:pt>
                <c:pt idx="85">
                  <c:v>-8.1884057971014599</c:v>
                </c:pt>
                <c:pt idx="86">
                  <c:v>-8.1884057971014599</c:v>
                </c:pt>
                <c:pt idx="87">
                  <c:v>-8.1884057971014599</c:v>
                </c:pt>
                <c:pt idx="88">
                  <c:v>-8.1884057971014599</c:v>
                </c:pt>
                <c:pt idx="89">
                  <c:v>-8.1884057971014599</c:v>
                </c:pt>
                <c:pt idx="90">
                  <c:v>-8.1884057971014599</c:v>
                </c:pt>
                <c:pt idx="91">
                  <c:v>-8.1884057971014599</c:v>
                </c:pt>
                <c:pt idx="92">
                  <c:v>-8.1884057971014599</c:v>
                </c:pt>
                <c:pt idx="93">
                  <c:v>-8.1884057971014599</c:v>
                </c:pt>
                <c:pt idx="94">
                  <c:v>-8.1884057971014599</c:v>
                </c:pt>
                <c:pt idx="95">
                  <c:v>-8.1884057971014599</c:v>
                </c:pt>
                <c:pt idx="96">
                  <c:v>-8.1884057971014599</c:v>
                </c:pt>
                <c:pt idx="97">
                  <c:v>-8.1884057971014599</c:v>
                </c:pt>
                <c:pt idx="98">
                  <c:v>-8.1884057971014599</c:v>
                </c:pt>
                <c:pt idx="99">
                  <c:v>-8.1884057971014599</c:v>
                </c:pt>
                <c:pt idx="100">
                  <c:v>-8.1884057971014599</c:v>
                </c:pt>
                <c:pt idx="101">
                  <c:v>-8.1884057971014599</c:v>
                </c:pt>
                <c:pt idx="102">
                  <c:v>-8.1884057971014599</c:v>
                </c:pt>
                <c:pt idx="103">
                  <c:v>-8.1884057971014599</c:v>
                </c:pt>
                <c:pt idx="104">
                  <c:v>-8.1884057971014599</c:v>
                </c:pt>
                <c:pt idx="105">
                  <c:v>-8.1884057971014599</c:v>
                </c:pt>
                <c:pt idx="106">
                  <c:v>-8.1884057971014599</c:v>
                </c:pt>
                <c:pt idx="107">
                  <c:v>-8.1884057971014599</c:v>
                </c:pt>
                <c:pt idx="108">
                  <c:v>-8.1884057971014599</c:v>
                </c:pt>
                <c:pt idx="109">
                  <c:v>-8.1884057971014599</c:v>
                </c:pt>
                <c:pt idx="110">
                  <c:v>-8.1884057971014599</c:v>
                </c:pt>
                <c:pt idx="111">
                  <c:v>-8.1884057971014599</c:v>
                </c:pt>
                <c:pt idx="112">
                  <c:v>-8.1884057971014599</c:v>
                </c:pt>
                <c:pt idx="113">
                  <c:v>-8.1884057971014599</c:v>
                </c:pt>
                <c:pt idx="114">
                  <c:v>-8.1884057971014599</c:v>
                </c:pt>
                <c:pt idx="115">
                  <c:v>-8.1884057971014599</c:v>
                </c:pt>
                <c:pt idx="116">
                  <c:v>-8.1884057971014599</c:v>
                </c:pt>
                <c:pt idx="117">
                  <c:v>-8.1884057971014599</c:v>
                </c:pt>
                <c:pt idx="118">
                  <c:v>-8.1884057971014599</c:v>
                </c:pt>
                <c:pt idx="119">
                  <c:v>-8.1884057971014599</c:v>
                </c:pt>
                <c:pt idx="120">
                  <c:v>-8.1884057971014599</c:v>
                </c:pt>
                <c:pt idx="121">
                  <c:v>-8.1884057971014599</c:v>
                </c:pt>
                <c:pt idx="122">
                  <c:v>-8.1884057971014599</c:v>
                </c:pt>
                <c:pt idx="123">
                  <c:v>-8.1884057971014599</c:v>
                </c:pt>
                <c:pt idx="124">
                  <c:v>-8.1884057971014599</c:v>
                </c:pt>
                <c:pt idx="125">
                  <c:v>-8.1884057971014599</c:v>
                </c:pt>
                <c:pt idx="126">
                  <c:v>-8.1884057971014599</c:v>
                </c:pt>
                <c:pt idx="127">
                  <c:v>-8.1884057971014599</c:v>
                </c:pt>
                <c:pt idx="128">
                  <c:v>-8.1884057971014599</c:v>
                </c:pt>
                <c:pt idx="129">
                  <c:v>-8.1884057971014599</c:v>
                </c:pt>
                <c:pt idx="130">
                  <c:v>-8.1884057971014599</c:v>
                </c:pt>
                <c:pt idx="131">
                  <c:v>-8.1884057971014599</c:v>
                </c:pt>
                <c:pt idx="132">
                  <c:v>-8.1884057971014599</c:v>
                </c:pt>
                <c:pt idx="133">
                  <c:v>-8.1884057971014599</c:v>
                </c:pt>
                <c:pt idx="134">
                  <c:v>-8.1884057971014599</c:v>
                </c:pt>
                <c:pt idx="135">
                  <c:v>-8.1884057971014599</c:v>
                </c:pt>
                <c:pt idx="136">
                  <c:v>-8.1884057971014599</c:v>
                </c:pt>
                <c:pt idx="137">
                  <c:v>-8.1884057971014599</c:v>
                </c:pt>
                <c:pt idx="138">
                  <c:v>-8.1884057971014599</c:v>
                </c:pt>
                <c:pt idx="139">
                  <c:v>-8.1884057971014599</c:v>
                </c:pt>
                <c:pt idx="140">
                  <c:v>-8.1884057971014599</c:v>
                </c:pt>
                <c:pt idx="141">
                  <c:v>-8.1884057971014599</c:v>
                </c:pt>
                <c:pt idx="142">
                  <c:v>-8.1884057971014599</c:v>
                </c:pt>
                <c:pt idx="143">
                  <c:v>-8.1884057971014599</c:v>
                </c:pt>
                <c:pt idx="144">
                  <c:v>-8.1884057971014599</c:v>
                </c:pt>
                <c:pt idx="145">
                  <c:v>-8.1884057971014599</c:v>
                </c:pt>
                <c:pt idx="146">
                  <c:v>-8.1884057971014599</c:v>
                </c:pt>
                <c:pt idx="147">
                  <c:v>-8.1884057971014599</c:v>
                </c:pt>
                <c:pt idx="148">
                  <c:v>-8.1884057971014599</c:v>
                </c:pt>
                <c:pt idx="149">
                  <c:v>-8.1884057971014599</c:v>
                </c:pt>
                <c:pt idx="150">
                  <c:v>-8.1884057971014599</c:v>
                </c:pt>
                <c:pt idx="151">
                  <c:v>-8.1884057971014599</c:v>
                </c:pt>
                <c:pt idx="152">
                  <c:v>-8.1884057971014599</c:v>
                </c:pt>
                <c:pt idx="153">
                  <c:v>-8.1884057971014599</c:v>
                </c:pt>
                <c:pt idx="154">
                  <c:v>-8.1884057971014599</c:v>
                </c:pt>
                <c:pt idx="155">
                  <c:v>-8.1884057971014599</c:v>
                </c:pt>
                <c:pt idx="156">
                  <c:v>-8.1884057971014599</c:v>
                </c:pt>
                <c:pt idx="157">
                  <c:v>-8.1884057971014599</c:v>
                </c:pt>
                <c:pt idx="158">
                  <c:v>-8.1884057971014599</c:v>
                </c:pt>
                <c:pt idx="159">
                  <c:v>-8.1884057971014599</c:v>
                </c:pt>
                <c:pt idx="160">
                  <c:v>-8.1884057971014599</c:v>
                </c:pt>
                <c:pt idx="161">
                  <c:v>-8.1884057971014599</c:v>
                </c:pt>
                <c:pt idx="162">
                  <c:v>-8.1884057971014599</c:v>
                </c:pt>
                <c:pt idx="163">
                  <c:v>-8.1884057971014599</c:v>
                </c:pt>
                <c:pt idx="164">
                  <c:v>-8.1884057971014599</c:v>
                </c:pt>
                <c:pt idx="165">
                  <c:v>-8.1884057971014599</c:v>
                </c:pt>
                <c:pt idx="166">
                  <c:v>-8.1884057971014599</c:v>
                </c:pt>
                <c:pt idx="167">
                  <c:v>-8.1884057971014599</c:v>
                </c:pt>
                <c:pt idx="168">
                  <c:v>-8.1884057971014599</c:v>
                </c:pt>
                <c:pt idx="169">
                  <c:v>-8.1884057971014599</c:v>
                </c:pt>
                <c:pt idx="170">
                  <c:v>-8.1884057971014599</c:v>
                </c:pt>
                <c:pt idx="171">
                  <c:v>-8.1884057971014599</c:v>
                </c:pt>
                <c:pt idx="172">
                  <c:v>-8.1884057971014599</c:v>
                </c:pt>
                <c:pt idx="173">
                  <c:v>-8.1884057971014599</c:v>
                </c:pt>
                <c:pt idx="174">
                  <c:v>-8.1884057971014599</c:v>
                </c:pt>
                <c:pt idx="175">
                  <c:v>-8.1884057971014599</c:v>
                </c:pt>
                <c:pt idx="176">
                  <c:v>-8.1884057971014599</c:v>
                </c:pt>
                <c:pt idx="177">
                  <c:v>-8.1884057971014599</c:v>
                </c:pt>
                <c:pt idx="178">
                  <c:v>-8.1884057971014599</c:v>
                </c:pt>
                <c:pt idx="179">
                  <c:v>-8.1884057971014599</c:v>
                </c:pt>
                <c:pt idx="180">
                  <c:v>-8.1884057971014599</c:v>
                </c:pt>
                <c:pt idx="181">
                  <c:v>-8.1884057971014599</c:v>
                </c:pt>
                <c:pt idx="182">
                  <c:v>-8.1884057971014599</c:v>
                </c:pt>
                <c:pt idx="183">
                  <c:v>-8.1884057971014599</c:v>
                </c:pt>
                <c:pt idx="184">
                  <c:v>-8.1884057971014599</c:v>
                </c:pt>
                <c:pt idx="185">
                  <c:v>-8.1884057971014599</c:v>
                </c:pt>
                <c:pt idx="186">
                  <c:v>-8.1884057971014599</c:v>
                </c:pt>
                <c:pt idx="187">
                  <c:v>-8.1884057971014599</c:v>
                </c:pt>
                <c:pt idx="188">
                  <c:v>-8.1884057971014599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Results!$AH$4:$AH$192</c:f>
              <c:numCache>
                <c:formatCode>0.00</c:formatCode>
                <c:ptCount val="189"/>
                <c:pt idx="0">
                  <c:v>1.8115942028985406</c:v>
                </c:pt>
                <c:pt idx="1">
                  <c:v>1.8115942028985406</c:v>
                </c:pt>
                <c:pt idx="2">
                  <c:v>1.8115942028985406</c:v>
                </c:pt>
                <c:pt idx="3">
                  <c:v>1.8115942028985406</c:v>
                </c:pt>
                <c:pt idx="4">
                  <c:v>1.8115942028985406</c:v>
                </c:pt>
                <c:pt idx="5">
                  <c:v>1.8115942028985406</c:v>
                </c:pt>
                <c:pt idx="6">
                  <c:v>1.8115942028985406</c:v>
                </c:pt>
                <c:pt idx="7">
                  <c:v>1.8115942028985406</c:v>
                </c:pt>
                <c:pt idx="8">
                  <c:v>1.8115942028985406</c:v>
                </c:pt>
                <c:pt idx="9">
                  <c:v>1.8115942028985406</c:v>
                </c:pt>
                <c:pt idx="10">
                  <c:v>1.8115942028985406</c:v>
                </c:pt>
                <c:pt idx="11">
                  <c:v>1.8115942028985406</c:v>
                </c:pt>
                <c:pt idx="12">
                  <c:v>1.8115942028985406</c:v>
                </c:pt>
                <c:pt idx="13">
                  <c:v>1.8115942028985406</c:v>
                </c:pt>
                <c:pt idx="14">
                  <c:v>1.8115942028985406</c:v>
                </c:pt>
                <c:pt idx="15">
                  <c:v>1.8115942028985406</c:v>
                </c:pt>
                <c:pt idx="16">
                  <c:v>1.8115942028985406</c:v>
                </c:pt>
                <c:pt idx="17">
                  <c:v>1.8115942028985406</c:v>
                </c:pt>
                <c:pt idx="18">
                  <c:v>1.8115942028985406</c:v>
                </c:pt>
                <c:pt idx="19">
                  <c:v>1.8115942028985406</c:v>
                </c:pt>
                <c:pt idx="20">
                  <c:v>1.8115942028985406</c:v>
                </c:pt>
                <c:pt idx="21">
                  <c:v>1.8115942028985406</c:v>
                </c:pt>
                <c:pt idx="22">
                  <c:v>1.8115942028985406</c:v>
                </c:pt>
                <c:pt idx="23">
                  <c:v>1.8115942028985406</c:v>
                </c:pt>
                <c:pt idx="24">
                  <c:v>1.8115942028985406</c:v>
                </c:pt>
                <c:pt idx="25">
                  <c:v>1.8115942028985406</c:v>
                </c:pt>
                <c:pt idx="26">
                  <c:v>1.8115942028985406</c:v>
                </c:pt>
                <c:pt idx="27">
                  <c:v>1.8115942028985406</c:v>
                </c:pt>
                <c:pt idx="28">
                  <c:v>1.8115942028985406</c:v>
                </c:pt>
                <c:pt idx="29">
                  <c:v>1.8115942028985406</c:v>
                </c:pt>
                <c:pt idx="30">
                  <c:v>1.8115942028985406</c:v>
                </c:pt>
                <c:pt idx="31">
                  <c:v>1.8115942028985406</c:v>
                </c:pt>
                <c:pt idx="32">
                  <c:v>1.8115942028985406</c:v>
                </c:pt>
                <c:pt idx="33">
                  <c:v>1.8115942028985406</c:v>
                </c:pt>
                <c:pt idx="34">
                  <c:v>1.8115942028985406</c:v>
                </c:pt>
                <c:pt idx="35">
                  <c:v>1.8115942028985406</c:v>
                </c:pt>
                <c:pt idx="36">
                  <c:v>1.8115942028985406</c:v>
                </c:pt>
                <c:pt idx="37">
                  <c:v>1.8115942028985406</c:v>
                </c:pt>
                <c:pt idx="38">
                  <c:v>1.8115942028985406</c:v>
                </c:pt>
                <c:pt idx="39">
                  <c:v>1.8115942028985406</c:v>
                </c:pt>
                <c:pt idx="40">
                  <c:v>1.8115942028985406</c:v>
                </c:pt>
                <c:pt idx="41">
                  <c:v>1.8115942028985406</c:v>
                </c:pt>
                <c:pt idx="42">
                  <c:v>1.8115942028985406</c:v>
                </c:pt>
                <c:pt idx="43">
                  <c:v>1.8115942028985406</c:v>
                </c:pt>
                <c:pt idx="44">
                  <c:v>1.8115942028985406</c:v>
                </c:pt>
                <c:pt idx="45">
                  <c:v>1.8115942028985406</c:v>
                </c:pt>
                <c:pt idx="46">
                  <c:v>1.8115942028985406</c:v>
                </c:pt>
                <c:pt idx="47">
                  <c:v>1.8115942028985406</c:v>
                </c:pt>
                <c:pt idx="48">
                  <c:v>1.8115942028985406</c:v>
                </c:pt>
                <c:pt idx="49">
                  <c:v>1.8115942028985406</c:v>
                </c:pt>
                <c:pt idx="50">
                  <c:v>1.8115942028985406</c:v>
                </c:pt>
                <c:pt idx="51">
                  <c:v>1.8115942028985406</c:v>
                </c:pt>
                <c:pt idx="52">
                  <c:v>1.8115942028985406</c:v>
                </c:pt>
                <c:pt idx="53">
                  <c:v>1.8115942028985406</c:v>
                </c:pt>
                <c:pt idx="54">
                  <c:v>1.8115942028985406</c:v>
                </c:pt>
                <c:pt idx="55">
                  <c:v>1.8115942028985406</c:v>
                </c:pt>
                <c:pt idx="56">
                  <c:v>1.8115942028985406</c:v>
                </c:pt>
                <c:pt idx="57">
                  <c:v>1.8115942028985406</c:v>
                </c:pt>
                <c:pt idx="58">
                  <c:v>1.8115942028985406</c:v>
                </c:pt>
                <c:pt idx="59">
                  <c:v>1.8115942028985406</c:v>
                </c:pt>
                <c:pt idx="60">
                  <c:v>1.8115942028985406</c:v>
                </c:pt>
                <c:pt idx="61">
                  <c:v>1.8115942028985406</c:v>
                </c:pt>
                <c:pt idx="62">
                  <c:v>1.8115942028985406</c:v>
                </c:pt>
                <c:pt idx="63">
                  <c:v>1.8115942028985406</c:v>
                </c:pt>
                <c:pt idx="64">
                  <c:v>1.8115942028985406</c:v>
                </c:pt>
                <c:pt idx="65">
                  <c:v>1.8115942028985406</c:v>
                </c:pt>
                <c:pt idx="66">
                  <c:v>1.8115942028985406</c:v>
                </c:pt>
                <c:pt idx="67">
                  <c:v>1.8115942028985406</c:v>
                </c:pt>
                <c:pt idx="68">
                  <c:v>1.8115942028985406</c:v>
                </c:pt>
                <c:pt idx="69">
                  <c:v>1.8115942028985406</c:v>
                </c:pt>
                <c:pt idx="70">
                  <c:v>1.8115942028985406</c:v>
                </c:pt>
                <c:pt idx="71">
                  <c:v>1.8115942028985406</c:v>
                </c:pt>
                <c:pt idx="72">
                  <c:v>1.8115942028985406</c:v>
                </c:pt>
                <c:pt idx="73">
                  <c:v>1.8115942028985406</c:v>
                </c:pt>
                <c:pt idx="74">
                  <c:v>1.8115942028985406</c:v>
                </c:pt>
                <c:pt idx="75">
                  <c:v>1.8115942028985406</c:v>
                </c:pt>
                <c:pt idx="76">
                  <c:v>1.8115942028985406</c:v>
                </c:pt>
                <c:pt idx="77">
                  <c:v>1.8115942028985406</c:v>
                </c:pt>
                <c:pt idx="78">
                  <c:v>1.8115942028985406</c:v>
                </c:pt>
                <c:pt idx="79">
                  <c:v>1.8115942028985406</c:v>
                </c:pt>
                <c:pt idx="80">
                  <c:v>1.8115942028985406</c:v>
                </c:pt>
                <c:pt idx="81">
                  <c:v>1.8115942028985406</c:v>
                </c:pt>
                <c:pt idx="82">
                  <c:v>1.8115942028985406</c:v>
                </c:pt>
                <c:pt idx="83">
                  <c:v>1.8115942028985406</c:v>
                </c:pt>
                <c:pt idx="84">
                  <c:v>1.8115942028985406</c:v>
                </c:pt>
                <c:pt idx="85">
                  <c:v>1.8115942028985406</c:v>
                </c:pt>
                <c:pt idx="86">
                  <c:v>1.8115942028985406</c:v>
                </c:pt>
                <c:pt idx="87">
                  <c:v>1.8115942028985406</c:v>
                </c:pt>
                <c:pt idx="88">
                  <c:v>1.8115942028985406</c:v>
                </c:pt>
                <c:pt idx="89">
                  <c:v>1.8115942028985406</c:v>
                </c:pt>
                <c:pt idx="90">
                  <c:v>1.8115942028985406</c:v>
                </c:pt>
                <c:pt idx="91">
                  <c:v>1.8115942028985406</c:v>
                </c:pt>
                <c:pt idx="92">
                  <c:v>1.8115942028985406</c:v>
                </c:pt>
                <c:pt idx="93">
                  <c:v>1.8115942028985406</c:v>
                </c:pt>
                <c:pt idx="94">
                  <c:v>1.8115942028985406</c:v>
                </c:pt>
                <c:pt idx="95">
                  <c:v>1.8115942028985406</c:v>
                </c:pt>
                <c:pt idx="96">
                  <c:v>1.8115942028985406</c:v>
                </c:pt>
                <c:pt idx="97">
                  <c:v>1.8115942028985406</c:v>
                </c:pt>
                <c:pt idx="98">
                  <c:v>1.8115942028985406</c:v>
                </c:pt>
                <c:pt idx="99">
                  <c:v>1.8115942028985406</c:v>
                </c:pt>
                <c:pt idx="100">
                  <c:v>1.8115942028985406</c:v>
                </c:pt>
                <c:pt idx="101">
                  <c:v>1.8115942028985406</c:v>
                </c:pt>
                <c:pt idx="102">
                  <c:v>1.8115942028985406</c:v>
                </c:pt>
                <c:pt idx="103">
                  <c:v>1.8115942028985406</c:v>
                </c:pt>
                <c:pt idx="104">
                  <c:v>1.8115942028985406</c:v>
                </c:pt>
                <c:pt idx="105">
                  <c:v>1.8115942028985406</c:v>
                </c:pt>
                <c:pt idx="106">
                  <c:v>1.8115942028985406</c:v>
                </c:pt>
                <c:pt idx="107">
                  <c:v>1.8115942028985406</c:v>
                </c:pt>
                <c:pt idx="108">
                  <c:v>1.8115942028985406</c:v>
                </c:pt>
                <c:pt idx="109">
                  <c:v>1.8115942028985406</c:v>
                </c:pt>
                <c:pt idx="110">
                  <c:v>1.8115942028985406</c:v>
                </c:pt>
                <c:pt idx="111">
                  <c:v>1.8115942028985406</c:v>
                </c:pt>
                <c:pt idx="112">
                  <c:v>1.8115942028985406</c:v>
                </c:pt>
                <c:pt idx="113">
                  <c:v>1.8115942028985406</c:v>
                </c:pt>
                <c:pt idx="114">
                  <c:v>1.8115942028985406</c:v>
                </c:pt>
                <c:pt idx="115">
                  <c:v>1.8115942028985406</c:v>
                </c:pt>
                <c:pt idx="116">
                  <c:v>1.8115942028985406</c:v>
                </c:pt>
                <c:pt idx="117">
                  <c:v>1.8115942028985406</c:v>
                </c:pt>
                <c:pt idx="118">
                  <c:v>1.8115942028985406</c:v>
                </c:pt>
                <c:pt idx="119">
                  <c:v>1.8115942028985406</c:v>
                </c:pt>
                <c:pt idx="120">
                  <c:v>1.8115942028985406</c:v>
                </c:pt>
                <c:pt idx="121">
                  <c:v>1.8115942028985406</c:v>
                </c:pt>
                <c:pt idx="122">
                  <c:v>1.8115942028985406</c:v>
                </c:pt>
                <c:pt idx="123">
                  <c:v>1.8115942028985406</c:v>
                </c:pt>
                <c:pt idx="124">
                  <c:v>1.8115942028985406</c:v>
                </c:pt>
                <c:pt idx="125">
                  <c:v>1.8115942028985406</c:v>
                </c:pt>
                <c:pt idx="126">
                  <c:v>1.8115942028985406</c:v>
                </c:pt>
                <c:pt idx="127">
                  <c:v>1.8115942028985406</c:v>
                </c:pt>
                <c:pt idx="128">
                  <c:v>1.8115942028985406</c:v>
                </c:pt>
                <c:pt idx="129">
                  <c:v>1.8115942028985406</c:v>
                </c:pt>
                <c:pt idx="130">
                  <c:v>1.8115942028985406</c:v>
                </c:pt>
                <c:pt idx="131">
                  <c:v>1.8115942028985406</c:v>
                </c:pt>
                <c:pt idx="132">
                  <c:v>1.8115942028985406</c:v>
                </c:pt>
                <c:pt idx="133">
                  <c:v>1.8115942028985406</c:v>
                </c:pt>
                <c:pt idx="134">
                  <c:v>1.8115942028985406</c:v>
                </c:pt>
                <c:pt idx="135">
                  <c:v>1.8115942028985406</c:v>
                </c:pt>
                <c:pt idx="136">
                  <c:v>1.8115942028985406</c:v>
                </c:pt>
                <c:pt idx="137">
                  <c:v>1.8115942028985406</c:v>
                </c:pt>
                <c:pt idx="138">
                  <c:v>1.8115942028985406</c:v>
                </c:pt>
                <c:pt idx="139">
                  <c:v>1.8115942028985406</c:v>
                </c:pt>
                <c:pt idx="140">
                  <c:v>1.8115942028985406</c:v>
                </c:pt>
                <c:pt idx="141">
                  <c:v>1.8115942028985406</c:v>
                </c:pt>
                <c:pt idx="142">
                  <c:v>1.8115942028985406</c:v>
                </c:pt>
                <c:pt idx="143">
                  <c:v>1.8115942028985406</c:v>
                </c:pt>
                <c:pt idx="144">
                  <c:v>1.8115942028985406</c:v>
                </c:pt>
                <c:pt idx="145">
                  <c:v>1.8115942028985406</c:v>
                </c:pt>
                <c:pt idx="146">
                  <c:v>1.8115942028985406</c:v>
                </c:pt>
                <c:pt idx="147">
                  <c:v>1.8115942028985406</c:v>
                </c:pt>
                <c:pt idx="148">
                  <c:v>1.8115942028985406</c:v>
                </c:pt>
                <c:pt idx="149">
                  <c:v>1.8115942028985406</c:v>
                </c:pt>
                <c:pt idx="150">
                  <c:v>1.8115942028985406</c:v>
                </c:pt>
                <c:pt idx="151">
                  <c:v>1.8115942028985406</c:v>
                </c:pt>
                <c:pt idx="152">
                  <c:v>1.8115942028985406</c:v>
                </c:pt>
                <c:pt idx="153">
                  <c:v>1.8115942028985406</c:v>
                </c:pt>
                <c:pt idx="154">
                  <c:v>1.8115942028985406</c:v>
                </c:pt>
                <c:pt idx="155">
                  <c:v>1.8115942028985406</c:v>
                </c:pt>
                <c:pt idx="156">
                  <c:v>1.8115942028985406</c:v>
                </c:pt>
                <c:pt idx="157">
                  <c:v>1.8115942028985406</c:v>
                </c:pt>
                <c:pt idx="158">
                  <c:v>1.8115942028985406</c:v>
                </c:pt>
                <c:pt idx="159">
                  <c:v>1.8115942028985406</c:v>
                </c:pt>
                <c:pt idx="160">
                  <c:v>1.8115942028985406</c:v>
                </c:pt>
                <c:pt idx="161">
                  <c:v>1.8115942028985406</c:v>
                </c:pt>
                <c:pt idx="162">
                  <c:v>1.8115942028985406</c:v>
                </c:pt>
                <c:pt idx="163">
                  <c:v>1.8115942028985406</c:v>
                </c:pt>
                <c:pt idx="164">
                  <c:v>1.8115942028985406</c:v>
                </c:pt>
                <c:pt idx="165">
                  <c:v>1.8115942028985406</c:v>
                </c:pt>
                <c:pt idx="166">
                  <c:v>1.8115942028985406</c:v>
                </c:pt>
                <c:pt idx="167">
                  <c:v>1.8115942028985406</c:v>
                </c:pt>
                <c:pt idx="168">
                  <c:v>1.8115942028985406</c:v>
                </c:pt>
                <c:pt idx="169">
                  <c:v>1.8115942028985406</c:v>
                </c:pt>
                <c:pt idx="170">
                  <c:v>1.8115942028985406</c:v>
                </c:pt>
                <c:pt idx="171">
                  <c:v>1.8115942028985406</c:v>
                </c:pt>
                <c:pt idx="172">
                  <c:v>1.8115942028985406</c:v>
                </c:pt>
                <c:pt idx="173">
                  <c:v>1.8115942028985406</c:v>
                </c:pt>
                <c:pt idx="174">
                  <c:v>1.8115942028985406</c:v>
                </c:pt>
                <c:pt idx="175">
                  <c:v>1.8115942028985406</c:v>
                </c:pt>
                <c:pt idx="176">
                  <c:v>1.8115942028985406</c:v>
                </c:pt>
                <c:pt idx="177">
                  <c:v>1.8115942028985406</c:v>
                </c:pt>
                <c:pt idx="178">
                  <c:v>1.8115942028985406</c:v>
                </c:pt>
                <c:pt idx="179">
                  <c:v>1.8115942028985406</c:v>
                </c:pt>
                <c:pt idx="180">
                  <c:v>1.8115942028985406</c:v>
                </c:pt>
                <c:pt idx="181">
                  <c:v>1.8115942028985406</c:v>
                </c:pt>
                <c:pt idx="182">
                  <c:v>1.8115942028985406</c:v>
                </c:pt>
                <c:pt idx="183">
                  <c:v>1.8115942028985406</c:v>
                </c:pt>
                <c:pt idx="184">
                  <c:v>1.8115942028985406</c:v>
                </c:pt>
                <c:pt idx="185">
                  <c:v>1.8115942028985406</c:v>
                </c:pt>
                <c:pt idx="186">
                  <c:v>1.8115942028985406</c:v>
                </c:pt>
                <c:pt idx="187">
                  <c:v>1.8115942028985406</c:v>
                </c:pt>
                <c:pt idx="188">
                  <c:v>1.8115942028985406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Results!$AI$4:$AI$192</c:f>
              <c:numCache>
                <c:formatCode>0.00</c:formatCode>
                <c:ptCount val="189"/>
                <c:pt idx="0">
                  <c:v>-14.785727549046863</c:v>
                </c:pt>
                <c:pt idx="1">
                  <c:v>-14.785727549046863</c:v>
                </c:pt>
                <c:pt idx="2">
                  <c:v>-14.785727549046863</c:v>
                </c:pt>
                <c:pt idx="3">
                  <c:v>-14.785727549046863</c:v>
                </c:pt>
                <c:pt idx="4">
                  <c:v>-14.785727549046863</c:v>
                </c:pt>
                <c:pt idx="5">
                  <c:v>-14.785727549046863</c:v>
                </c:pt>
                <c:pt idx="6">
                  <c:v>-14.785727549046863</c:v>
                </c:pt>
                <c:pt idx="7">
                  <c:v>-14.785727549046863</c:v>
                </c:pt>
                <c:pt idx="8">
                  <c:v>-14.785727549046863</c:v>
                </c:pt>
                <c:pt idx="9">
                  <c:v>-14.785727549046863</c:v>
                </c:pt>
                <c:pt idx="10">
                  <c:v>-14.785727549046863</c:v>
                </c:pt>
                <c:pt idx="11">
                  <c:v>-14.785727549046863</c:v>
                </c:pt>
                <c:pt idx="12">
                  <c:v>-14.785727549046863</c:v>
                </c:pt>
                <c:pt idx="13">
                  <c:v>-14.785727549046863</c:v>
                </c:pt>
                <c:pt idx="14">
                  <c:v>-14.785727549046863</c:v>
                </c:pt>
                <c:pt idx="15">
                  <c:v>-14.785727549046863</c:v>
                </c:pt>
                <c:pt idx="16">
                  <c:v>-14.785727549046863</c:v>
                </c:pt>
                <c:pt idx="17">
                  <c:v>-14.785727549046863</c:v>
                </c:pt>
                <c:pt idx="18">
                  <c:v>-14.785727549046863</c:v>
                </c:pt>
                <c:pt idx="19">
                  <c:v>-14.785727549046863</c:v>
                </c:pt>
                <c:pt idx="20">
                  <c:v>-14.785727549046863</c:v>
                </c:pt>
                <c:pt idx="21">
                  <c:v>-14.785727549046863</c:v>
                </c:pt>
                <c:pt idx="22">
                  <c:v>-14.785727549046863</c:v>
                </c:pt>
                <c:pt idx="23">
                  <c:v>-14.785727549046863</c:v>
                </c:pt>
                <c:pt idx="24">
                  <c:v>-14.785727549046863</c:v>
                </c:pt>
                <c:pt idx="25">
                  <c:v>-14.785727549046863</c:v>
                </c:pt>
                <c:pt idx="26">
                  <c:v>-14.785727549046863</c:v>
                </c:pt>
                <c:pt idx="27">
                  <c:v>-14.785727549046863</c:v>
                </c:pt>
                <c:pt idx="28">
                  <c:v>-14.785727549046863</c:v>
                </c:pt>
                <c:pt idx="29">
                  <c:v>-14.785727549046863</c:v>
                </c:pt>
                <c:pt idx="30">
                  <c:v>-14.785727549046863</c:v>
                </c:pt>
                <c:pt idx="31">
                  <c:v>-14.785727549046863</c:v>
                </c:pt>
                <c:pt idx="32">
                  <c:v>-14.785727549046863</c:v>
                </c:pt>
                <c:pt idx="33">
                  <c:v>-14.785727549046863</c:v>
                </c:pt>
                <c:pt idx="34">
                  <c:v>-14.785727549046863</c:v>
                </c:pt>
                <c:pt idx="35">
                  <c:v>-14.785727549046863</c:v>
                </c:pt>
                <c:pt idx="36">
                  <c:v>-14.785727549046863</c:v>
                </c:pt>
                <c:pt idx="37">
                  <c:v>-14.785727549046863</c:v>
                </c:pt>
                <c:pt idx="38">
                  <c:v>-14.785727549046863</c:v>
                </c:pt>
                <c:pt idx="39">
                  <c:v>-14.785727549046863</c:v>
                </c:pt>
                <c:pt idx="40">
                  <c:v>-14.785727549046863</c:v>
                </c:pt>
                <c:pt idx="41">
                  <c:v>-14.785727549046863</c:v>
                </c:pt>
                <c:pt idx="42">
                  <c:v>-14.785727549046863</c:v>
                </c:pt>
                <c:pt idx="43">
                  <c:v>-14.785727549046863</c:v>
                </c:pt>
                <c:pt idx="44">
                  <c:v>-14.785727549046863</c:v>
                </c:pt>
                <c:pt idx="45">
                  <c:v>-14.785727549046863</c:v>
                </c:pt>
                <c:pt idx="46">
                  <c:v>-14.785727549046863</c:v>
                </c:pt>
                <c:pt idx="47">
                  <c:v>-14.785727549046863</c:v>
                </c:pt>
                <c:pt idx="48">
                  <c:v>-14.785727549046863</c:v>
                </c:pt>
                <c:pt idx="49">
                  <c:v>-14.785727549046863</c:v>
                </c:pt>
                <c:pt idx="50">
                  <c:v>-14.785727549046863</c:v>
                </c:pt>
                <c:pt idx="51">
                  <c:v>-14.785727549046863</c:v>
                </c:pt>
                <c:pt idx="52">
                  <c:v>-14.785727549046863</c:v>
                </c:pt>
                <c:pt idx="53">
                  <c:v>-14.785727549046863</c:v>
                </c:pt>
                <c:pt idx="54">
                  <c:v>-14.785727549046863</c:v>
                </c:pt>
                <c:pt idx="55">
                  <c:v>-14.785727549046863</c:v>
                </c:pt>
                <c:pt idx="56">
                  <c:v>-14.785727549046863</c:v>
                </c:pt>
                <c:pt idx="57">
                  <c:v>-14.785727549046863</c:v>
                </c:pt>
                <c:pt idx="58">
                  <c:v>-14.785727549046863</c:v>
                </c:pt>
                <c:pt idx="59">
                  <c:v>-14.785727549046863</c:v>
                </c:pt>
                <c:pt idx="60">
                  <c:v>-14.785727549046863</c:v>
                </c:pt>
                <c:pt idx="61">
                  <c:v>-14.785727549046863</c:v>
                </c:pt>
                <c:pt idx="62">
                  <c:v>-14.785727549046863</c:v>
                </c:pt>
                <c:pt idx="63">
                  <c:v>-14.785727549046863</c:v>
                </c:pt>
                <c:pt idx="64">
                  <c:v>-14.785727549046863</c:v>
                </c:pt>
                <c:pt idx="65">
                  <c:v>-14.785727549046863</c:v>
                </c:pt>
                <c:pt idx="66">
                  <c:v>-14.785727549046863</c:v>
                </c:pt>
                <c:pt idx="67">
                  <c:v>-14.785727549046863</c:v>
                </c:pt>
                <c:pt idx="68">
                  <c:v>-14.785727549046863</c:v>
                </c:pt>
                <c:pt idx="69">
                  <c:v>-14.785727549046863</c:v>
                </c:pt>
                <c:pt idx="70">
                  <c:v>-14.785727549046863</c:v>
                </c:pt>
                <c:pt idx="71">
                  <c:v>-14.785727549046863</c:v>
                </c:pt>
                <c:pt idx="72">
                  <c:v>-14.785727549046863</c:v>
                </c:pt>
                <c:pt idx="73">
                  <c:v>-14.785727549046863</c:v>
                </c:pt>
                <c:pt idx="74">
                  <c:v>-14.785727549046863</c:v>
                </c:pt>
                <c:pt idx="75">
                  <c:v>-14.785727549046863</c:v>
                </c:pt>
                <c:pt idx="76">
                  <c:v>-14.785727549046863</c:v>
                </c:pt>
                <c:pt idx="77">
                  <c:v>-14.785727549046863</c:v>
                </c:pt>
                <c:pt idx="78">
                  <c:v>-14.785727549046863</c:v>
                </c:pt>
                <c:pt idx="79">
                  <c:v>-14.785727549046863</c:v>
                </c:pt>
                <c:pt idx="80">
                  <c:v>-14.785727549046863</c:v>
                </c:pt>
                <c:pt idx="81">
                  <c:v>-14.785727549046863</c:v>
                </c:pt>
                <c:pt idx="82">
                  <c:v>-14.785727549046863</c:v>
                </c:pt>
                <c:pt idx="83">
                  <c:v>-14.785727549046863</c:v>
                </c:pt>
                <c:pt idx="84">
                  <c:v>-14.785727549046863</c:v>
                </c:pt>
                <c:pt idx="85">
                  <c:v>-14.785727549046863</c:v>
                </c:pt>
                <c:pt idx="86">
                  <c:v>-14.785727549046863</c:v>
                </c:pt>
                <c:pt idx="87">
                  <c:v>-14.785727549046863</c:v>
                </c:pt>
                <c:pt idx="88">
                  <c:v>-14.785727549046863</c:v>
                </c:pt>
                <c:pt idx="89">
                  <c:v>-14.785727549046863</c:v>
                </c:pt>
                <c:pt idx="90">
                  <c:v>-14.785727549046863</c:v>
                </c:pt>
                <c:pt idx="91">
                  <c:v>-14.785727549046863</c:v>
                </c:pt>
                <c:pt idx="92">
                  <c:v>-14.785727549046863</c:v>
                </c:pt>
                <c:pt idx="93">
                  <c:v>-14.785727549046863</c:v>
                </c:pt>
                <c:pt idx="94">
                  <c:v>-14.785727549046863</c:v>
                </c:pt>
                <c:pt idx="95">
                  <c:v>-14.785727549046863</c:v>
                </c:pt>
                <c:pt idx="96">
                  <c:v>-14.785727549046863</c:v>
                </c:pt>
                <c:pt idx="97">
                  <c:v>-14.785727549046863</c:v>
                </c:pt>
                <c:pt idx="98">
                  <c:v>-14.785727549046863</c:v>
                </c:pt>
                <c:pt idx="99">
                  <c:v>-14.785727549046863</c:v>
                </c:pt>
                <c:pt idx="100">
                  <c:v>-14.785727549046863</c:v>
                </c:pt>
                <c:pt idx="101">
                  <c:v>-14.785727549046863</c:v>
                </c:pt>
                <c:pt idx="102">
                  <c:v>-14.785727549046863</c:v>
                </c:pt>
                <c:pt idx="103">
                  <c:v>-14.785727549046863</c:v>
                </c:pt>
                <c:pt idx="104">
                  <c:v>-14.785727549046863</c:v>
                </c:pt>
                <c:pt idx="105">
                  <c:v>-14.785727549046863</c:v>
                </c:pt>
                <c:pt idx="106">
                  <c:v>-14.785727549046863</c:v>
                </c:pt>
                <c:pt idx="107">
                  <c:v>-14.785727549046863</c:v>
                </c:pt>
                <c:pt idx="108">
                  <c:v>-14.785727549046863</c:v>
                </c:pt>
                <c:pt idx="109">
                  <c:v>-14.785727549046863</c:v>
                </c:pt>
                <c:pt idx="110">
                  <c:v>-14.785727549046863</c:v>
                </c:pt>
                <c:pt idx="111">
                  <c:v>-14.785727549046863</c:v>
                </c:pt>
                <c:pt idx="112">
                  <c:v>-14.785727549046863</c:v>
                </c:pt>
                <c:pt idx="113">
                  <c:v>-14.785727549046863</c:v>
                </c:pt>
                <c:pt idx="114">
                  <c:v>-14.785727549046863</c:v>
                </c:pt>
                <c:pt idx="115">
                  <c:v>-14.785727549046863</c:v>
                </c:pt>
                <c:pt idx="116">
                  <c:v>-14.785727549046863</c:v>
                </c:pt>
                <c:pt idx="117">
                  <c:v>-14.785727549046863</c:v>
                </c:pt>
                <c:pt idx="118">
                  <c:v>-14.785727549046863</c:v>
                </c:pt>
                <c:pt idx="119">
                  <c:v>-14.785727549046863</c:v>
                </c:pt>
                <c:pt idx="120">
                  <c:v>-14.785727549046863</c:v>
                </c:pt>
                <c:pt idx="121">
                  <c:v>-14.785727549046863</c:v>
                </c:pt>
                <c:pt idx="122">
                  <c:v>-14.785727549046863</c:v>
                </c:pt>
                <c:pt idx="123">
                  <c:v>-14.785727549046863</c:v>
                </c:pt>
                <c:pt idx="124">
                  <c:v>-14.785727549046863</c:v>
                </c:pt>
                <c:pt idx="125">
                  <c:v>-14.785727549046863</c:v>
                </c:pt>
                <c:pt idx="126">
                  <c:v>-14.785727549046863</c:v>
                </c:pt>
                <c:pt idx="127">
                  <c:v>-14.785727549046863</c:v>
                </c:pt>
                <c:pt idx="128">
                  <c:v>-14.785727549046863</c:v>
                </c:pt>
                <c:pt idx="129">
                  <c:v>-14.785727549046863</c:v>
                </c:pt>
                <c:pt idx="130">
                  <c:v>-14.785727549046863</c:v>
                </c:pt>
                <c:pt idx="131">
                  <c:v>-14.785727549046863</c:v>
                </c:pt>
                <c:pt idx="132">
                  <c:v>-14.785727549046863</c:v>
                </c:pt>
                <c:pt idx="133">
                  <c:v>-14.785727549046863</c:v>
                </c:pt>
                <c:pt idx="134">
                  <c:v>-14.785727549046863</c:v>
                </c:pt>
                <c:pt idx="135">
                  <c:v>-14.785727549046863</c:v>
                </c:pt>
                <c:pt idx="136">
                  <c:v>-14.785727549046863</c:v>
                </c:pt>
                <c:pt idx="137">
                  <c:v>-14.785727549046863</c:v>
                </c:pt>
                <c:pt idx="138">
                  <c:v>-14.785727549046863</c:v>
                </c:pt>
                <c:pt idx="139">
                  <c:v>-14.785727549046863</c:v>
                </c:pt>
                <c:pt idx="140">
                  <c:v>-14.785727549046863</c:v>
                </c:pt>
                <c:pt idx="141">
                  <c:v>-14.785727549046863</c:v>
                </c:pt>
                <c:pt idx="142">
                  <c:v>-14.785727549046863</c:v>
                </c:pt>
                <c:pt idx="143">
                  <c:v>-14.785727549046863</c:v>
                </c:pt>
                <c:pt idx="144">
                  <c:v>-14.785727549046863</c:v>
                </c:pt>
                <c:pt idx="145">
                  <c:v>-14.785727549046863</c:v>
                </c:pt>
                <c:pt idx="146">
                  <c:v>-14.785727549046863</c:v>
                </c:pt>
                <c:pt idx="147">
                  <c:v>-14.785727549046863</c:v>
                </c:pt>
                <c:pt idx="148">
                  <c:v>-14.785727549046863</c:v>
                </c:pt>
                <c:pt idx="149">
                  <c:v>-14.785727549046863</c:v>
                </c:pt>
                <c:pt idx="150">
                  <c:v>-14.785727549046863</c:v>
                </c:pt>
                <c:pt idx="151">
                  <c:v>-14.785727549046863</c:v>
                </c:pt>
                <c:pt idx="152">
                  <c:v>-14.785727549046863</c:v>
                </c:pt>
                <c:pt idx="153">
                  <c:v>-14.785727549046863</c:v>
                </c:pt>
                <c:pt idx="154">
                  <c:v>-14.785727549046863</c:v>
                </c:pt>
                <c:pt idx="155">
                  <c:v>-14.785727549046863</c:v>
                </c:pt>
                <c:pt idx="156">
                  <c:v>-14.785727549046863</c:v>
                </c:pt>
                <c:pt idx="157">
                  <c:v>-14.785727549046863</c:v>
                </c:pt>
                <c:pt idx="158">
                  <c:v>-14.785727549046863</c:v>
                </c:pt>
                <c:pt idx="159">
                  <c:v>-14.785727549046863</c:v>
                </c:pt>
                <c:pt idx="160">
                  <c:v>-14.785727549046863</c:v>
                </c:pt>
                <c:pt idx="161">
                  <c:v>-14.785727549046863</c:v>
                </c:pt>
                <c:pt idx="162">
                  <c:v>-14.785727549046863</c:v>
                </c:pt>
                <c:pt idx="163">
                  <c:v>-14.785727549046863</c:v>
                </c:pt>
                <c:pt idx="164">
                  <c:v>-14.785727549046863</c:v>
                </c:pt>
                <c:pt idx="165">
                  <c:v>-14.785727549046863</c:v>
                </c:pt>
                <c:pt idx="166">
                  <c:v>-14.785727549046863</c:v>
                </c:pt>
                <c:pt idx="167">
                  <c:v>-14.785727549046863</c:v>
                </c:pt>
                <c:pt idx="168">
                  <c:v>-14.785727549046863</c:v>
                </c:pt>
                <c:pt idx="169">
                  <c:v>-14.785727549046863</c:v>
                </c:pt>
                <c:pt idx="170">
                  <c:v>-14.785727549046863</c:v>
                </c:pt>
                <c:pt idx="171">
                  <c:v>-14.785727549046863</c:v>
                </c:pt>
                <c:pt idx="172">
                  <c:v>-14.785727549046863</c:v>
                </c:pt>
                <c:pt idx="173">
                  <c:v>-14.785727549046863</c:v>
                </c:pt>
                <c:pt idx="174">
                  <c:v>-14.785727549046863</c:v>
                </c:pt>
                <c:pt idx="175">
                  <c:v>-14.785727549046863</c:v>
                </c:pt>
                <c:pt idx="176">
                  <c:v>-14.785727549046863</c:v>
                </c:pt>
                <c:pt idx="177">
                  <c:v>-14.785727549046863</c:v>
                </c:pt>
                <c:pt idx="178">
                  <c:v>-14.785727549046863</c:v>
                </c:pt>
                <c:pt idx="179">
                  <c:v>-14.785727549046863</c:v>
                </c:pt>
                <c:pt idx="180">
                  <c:v>-14.785727549046863</c:v>
                </c:pt>
                <c:pt idx="181">
                  <c:v>-14.785727549046863</c:v>
                </c:pt>
                <c:pt idx="182">
                  <c:v>-14.785727549046863</c:v>
                </c:pt>
                <c:pt idx="183">
                  <c:v>-14.785727549046863</c:v>
                </c:pt>
                <c:pt idx="184">
                  <c:v>-14.785727549046863</c:v>
                </c:pt>
                <c:pt idx="185">
                  <c:v>-14.785727549046863</c:v>
                </c:pt>
                <c:pt idx="186">
                  <c:v>-14.785727549046863</c:v>
                </c:pt>
                <c:pt idx="187">
                  <c:v>-14.785727549046863</c:v>
                </c:pt>
                <c:pt idx="188">
                  <c:v>-14.785727549046863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Results!$AJ$4:$AJ$192</c:f>
              <c:numCache>
                <c:formatCode>0.00</c:formatCode>
                <c:ptCount val="189"/>
                <c:pt idx="0">
                  <c:v>8.4089159548439429</c:v>
                </c:pt>
                <c:pt idx="1">
                  <c:v>8.4089159548439429</c:v>
                </c:pt>
                <c:pt idx="2">
                  <c:v>8.4089159548439429</c:v>
                </c:pt>
                <c:pt idx="3">
                  <c:v>8.4089159548439429</c:v>
                </c:pt>
                <c:pt idx="4">
                  <c:v>8.4089159548439429</c:v>
                </c:pt>
                <c:pt idx="5">
                  <c:v>8.4089159548439429</c:v>
                </c:pt>
                <c:pt idx="6">
                  <c:v>8.4089159548439429</c:v>
                </c:pt>
                <c:pt idx="7">
                  <c:v>8.4089159548439429</c:v>
                </c:pt>
                <c:pt idx="8">
                  <c:v>8.4089159548439429</c:v>
                </c:pt>
                <c:pt idx="9">
                  <c:v>8.4089159548439429</c:v>
                </c:pt>
                <c:pt idx="10">
                  <c:v>8.4089159548439429</c:v>
                </c:pt>
                <c:pt idx="11">
                  <c:v>8.4089159548439429</c:v>
                </c:pt>
                <c:pt idx="12">
                  <c:v>8.4089159548439429</c:v>
                </c:pt>
                <c:pt idx="13">
                  <c:v>8.4089159548439429</c:v>
                </c:pt>
                <c:pt idx="14">
                  <c:v>8.4089159548439429</c:v>
                </c:pt>
                <c:pt idx="15">
                  <c:v>8.4089159548439429</c:v>
                </c:pt>
                <c:pt idx="16">
                  <c:v>8.4089159548439429</c:v>
                </c:pt>
                <c:pt idx="17">
                  <c:v>8.4089159548439429</c:v>
                </c:pt>
                <c:pt idx="18">
                  <c:v>8.4089159548439429</c:v>
                </c:pt>
                <c:pt idx="19">
                  <c:v>8.4089159548439429</c:v>
                </c:pt>
                <c:pt idx="20">
                  <c:v>8.4089159548439429</c:v>
                </c:pt>
                <c:pt idx="21">
                  <c:v>8.4089159548439429</c:v>
                </c:pt>
                <c:pt idx="22">
                  <c:v>8.4089159548439429</c:v>
                </c:pt>
                <c:pt idx="23">
                  <c:v>8.4089159548439429</c:v>
                </c:pt>
                <c:pt idx="24">
                  <c:v>8.4089159548439429</c:v>
                </c:pt>
                <c:pt idx="25">
                  <c:v>8.4089159548439429</c:v>
                </c:pt>
                <c:pt idx="26">
                  <c:v>8.4089159548439429</c:v>
                </c:pt>
                <c:pt idx="27">
                  <c:v>8.4089159548439429</c:v>
                </c:pt>
                <c:pt idx="28">
                  <c:v>8.4089159548439429</c:v>
                </c:pt>
                <c:pt idx="29">
                  <c:v>8.4089159548439429</c:v>
                </c:pt>
                <c:pt idx="30">
                  <c:v>8.4089159548439429</c:v>
                </c:pt>
                <c:pt idx="31">
                  <c:v>8.4089159548439429</c:v>
                </c:pt>
                <c:pt idx="32">
                  <c:v>8.4089159548439429</c:v>
                </c:pt>
                <c:pt idx="33">
                  <c:v>8.4089159548439429</c:v>
                </c:pt>
                <c:pt idx="34">
                  <c:v>8.4089159548439429</c:v>
                </c:pt>
                <c:pt idx="35">
                  <c:v>8.4089159548439429</c:v>
                </c:pt>
                <c:pt idx="36">
                  <c:v>8.4089159548439429</c:v>
                </c:pt>
                <c:pt idx="37">
                  <c:v>8.4089159548439429</c:v>
                </c:pt>
                <c:pt idx="38">
                  <c:v>8.4089159548439429</c:v>
                </c:pt>
                <c:pt idx="39">
                  <c:v>8.4089159548439429</c:v>
                </c:pt>
                <c:pt idx="40">
                  <c:v>8.4089159548439429</c:v>
                </c:pt>
                <c:pt idx="41">
                  <c:v>8.4089159548439429</c:v>
                </c:pt>
                <c:pt idx="42">
                  <c:v>8.4089159548439429</c:v>
                </c:pt>
                <c:pt idx="43">
                  <c:v>8.4089159548439429</c:v>
                </c:pt>
                <c:pt idx="44">
                  <c:v>8.4089159548439429</c:v>
                </c:pt>
                <c:pt idx="45">
                  <c:v>8.4089159548439429</c:v>
                </c:pt>
                <c:pt idx="46">
                  <c:v>8.4089159548439429</c:v>
                </c:pt>
                <c:pt idx="47">
                  <c:v>8.4089159548439429</c:v>
                </c:pt>
                <c:pt idx="48">
                  <c:v>8.4089159548439429</c:v>
                </c:pt>
                <c:pt idx="49">
                  <c:v>8.4089159548439429</c:v>
                </c:pt>
                <c:pt idx="50">
                  <c:v>8.4089159548439429</c:v>
                </c:pt>
                <c:pt idx="51">
                  <c:v>8.4089159548439429</c:v>
                </c:pt>
                <c:pt idx="52">
                  <c:v>8.4089159548439429</c:v>
                </c:pt>
                <c:pt idx="53">
                  <c:v>8.4089159548439429</c:v>
                </c:pt>
                <c:pt idx="54">
                  <c:v>8.4089159548439429</c:v>
                </c:pt>
                <c:pt idx="55">
                  <c:v>8.4089159548439429</c:v>
                </c:pt>
                <c:pt idx="56">
                  <c:v>8.4089159548439429</c:v>
                </c:pt>
                <c:pt idx="57">
                  <c:v>8.4089159548439429</c:v>
                </c:pt>
                <c:pt idx="58">
                  <c:v>8.4089159548439429</c:v>
                </c:pt>
                <c:pt idx="59">
                  <c:v>8.4089159548439429</c:v>
                </c:pt>
                <c:pt idx="60">
                  <c:v>8.4089159548439429</c:v>
                </c:pt>
                <c:pt idx="61">
                  <c:v>8.4089159548439429</c:v>
                </c:pt>
                <c:pt idx="62">
                  <c:v>8.4089159548439429</c:v>
                </c:pt>
                <c:pt idx="63">
                  <c:v>8.4089159548439429</c:v>
                </c:pt>
                <c:pt idx="64">
                  <c:v>8.4089159548439429</c:v>
                </c:pt>
                <c:pt idx="65">
                  <c:v>8.4089159548439429</c:v>
                </c:pt>
                <c:pt idx="66">
                  <c:v>8.4089159548439429</c:v>
                </c:pt>
                <c:pt idx="67">
                  <c:v>8.4089159548439429</c:v>
                </c:pt>
                <c:pt idx="68">
                  <c:v>8.4089159548439429</c:v>
                </c:pt>
                <c:pt idx="69">
                  <c:v>8.4089159548439429</c:v>
                </c:pt>
                <c:pt idx="70">
                  <c:v>8.4089159548439429</c:v>
                </c:pt>
                <c:pt idx="71">
                  <c:v>8.4089159548439429</c:v>
                </c:pt>
                <c:pt idx="72">
                  <c:v>8.4089159548439429</c:v>
                </c:pt>
                <c:pt idx="73">
                  <c:v>8.4089159548439429</c:v>
                </c:pt>
                <c:pt idx="74">
                  <c:v>8.4089159548439429</c:v>
                </c:pt>
                <c:pt idx="75">
                  <c:v>8.4089159548439429</c:v>
                </c:pt>
                <c:pt idx="76">
                  <c:v>8.4089159548439429</c:v>
                </c:pt>
                <c:pt idx="77">
                  <c:v>8.4089159548439429</c:v>
                </c:pt>
                <c:pt idx="78">
                  <c:v>8.4089159548439429</c:v>
                </c:pt>
                <c:pt idx="79">
                  <c:v>8.4089159548439429</c:v>
                </c:pt>
                <c:pt idx="80">
                  <c:v>8.4089159548439429</c:v>
                </c:pt>
                <c:pt idx="81">
                  <c:v>8.4089159548439429</c:v>
                </c:pt>
                <c:pt idx="82">
                  <c:v>8.4089159548439429</c:v>
                </c:pt>
                <c:pt idx="83">
                  <c:v>8.4089159548439429</c:v>
                </c:pt>
                <c:pt idx="84">
                  <c:v>8.4089159548439429</c:v>
                </c:pt>
                <c:pt idx="85">
                  <c:v>8.4089159548439429</c:v>
                </c:pt>
                <c:pt idx="86">
                  <c:v>8.4089159548439429</c:v>
                </c:pt>
                <c:pt idx="87">
                  <c:v>8.4089159548439429</c:v>
                </c:pt>
                <c:pt idx="88">
                  <c:v>8.4089159548439429</c:v>
                </c:pt>
                <c:pt idx="89">
                  <c:v>8.4089159548439429</c:v>
                </c:pt>
                <c:pt idx="90">
                  <c:v>8.4089159548439429</c:v>
                </c:pt>
                <c:pt idx="91">
                  <c:v>8.4089159548439429</c:v>
                </c:pt>
                <c:pt idx="92">
                  <c:v>8.4089159548439429</c:v>
                </c:pt>
                <c:pt idx="93">
                  <c:v>8.4089159548439429</c:v>
                </c:pt>
                <c:pt idx="94">
                  <c:v>8.4089159548439429</c:v>
                </c:pt>
                <c:pt idx="95">
                  <c:v>8.4089159548439429</c:v>
                </c:pt>
                <c:pt idx="96">
                  <c:v>8.4089159548439429</c:v>
                </c:pt>
                <c:pt idx="97">
                  <c:v>8.4089159548439429</c:v>
                </c:pt>
                <c:pt idx="98">
                  <c:v>8.4089159548439429</c:v>
                </c:pt>
                <c:pt idx="99">
                  <c:v>8.4089159548439429</c:v>
                </c:pt>
                <c:pt idx="100">
                  <c:v>8.4089159548439429</c:v>
                </c:pt>
                <c:pt idx="101">
                  <c:v>8.4089159548439429</c:v>
                </c:pt>
                <c:pt idx="102">
                  <c:v>8.4089159548439429</c:v>
                </c:pt>
                <c:pt idx="103">
                  <c:v>8.4089159548439429</c:v>
                </c:pt>
                <c:pt idx="104">
                  <c:v>8.4089159548439429</c:v>
                </c:pt>
                <c:pt idx="105">
                  <c:v>8.4089159548439429</c:v>
                </c:pt>
                <c:pt idx="106">
                  <c:v>8.4089159548439429</c:v>
                </c:pt>
                <c:pt idx="107">
                  <c:v>8.4089159548439429</c:v>
                </c:pt>
                <c:pt idx="108">
                  <c:v>8.4089159548439429</c:v>
                </c:pt>
                <c:pt idx="109">
                  <c:v>8.4089159548439429</c:v>
                </c:pt>
                <c:pt idx="110">
                  <c:v>8.4089159548439429</c:v>
                </c:pt>
                <c:pt idx="111">
                  <c:v>8.4089159548439429</c:v>
                </c:pt>
                <c:pt idx="112">
                  <c:v>8.4089159548439429</c:v>
                </c:pt>
                <c:pt idx="113">
                  <c:v>8.4089159548439429</c:v>
                </c:pt>
                <c:pt idx="114">
                  <c:v>8.4089159548439429</c:v>
                </c:pt>
                <c:pt idx="115">
                  <c:v>8.4089159548439429</c:v>
                </c:pt>
                <c:pt idx="116">
                  <c:v>8.4089159548439429</c:v>
                </c:pt>
                <c:pt idx="117">
                  <c:v>8.4089159548439429</c:v>
                </c:pt>
                <c:pt idx="118">
                  <c:v>8.4089159548439429</c:v>
                </c:pt>
                <c:pt idx="119">
                  <c:v>8.4089159548439429</c:v>
                </c:pt>
                <c:pt idx="120">
                  <c:v>8.4089159548439429</c:v>
                </c:pt>
                <c:pt idx="121">
                  <c:v>8.4089159548439429</c:v>
                </c:pt>
                <c:pt idx="122">
                  <c:v>8.4089159548439429</c:v>
                </c:pt>
                <c:pt idx="123">
                  <c:v>8.4089159548439429</c:v>
                </c:pt>
                <c:pt idx="124">
                  <c:v>8.4089159548439429</c:v>
                </c:pt>
                <c:pt idx="125">
                  <c:v>8.4089159548439429</c:v>
                </c:pt>
                <c:pt idx="126">
                  <c:v>8.4089159548439429</c:v>
                </c:pt>
                <c:pt idx="127">
                  <c:v>8.4089159548439429</c:v>
                </c:pt>
                <c:pt idx="128">
                  <c:v>8.4089159548439429</c:v>
                </c:pt>
                <c:pt idx="129">
                  <c:v>8.4089159548439429</c:v>
                </c:pt>
                <c:pt idx="130">
                  <c:v>8.4089159548439429</c:v>
                </c:pt>
                <c:pt idx="131">
                  <c:v>8.4089159548439429</c:v>
                </c:pt>
                <c:pt idx="132">
                  <c:v>8.4089159548439429</c:v>
                </c:pt>
                <c:pt idx="133">
                  <c:v>8.4089159548439429</c:v>
                </c:pt>
                <c:pt idx="134">
                  <c:v>8.4089159548439429</c:v>
                </c:pt>
                <c:pt idx="135">
                  <c:v>8.4089159548439429</c:v>
                </c:pt>
                <c:pt idx="136">
                  <c:v>8.4089159548439429</c:v>
                </c:pt>
                <c:pt idx="137">
                  <c:v>8.4089159548439429</c:v>
                </c:pt>
                <c:pt idx="138">
                  <c:v>8.4089159548439429</c:v>
                </c:pt>
                <c:pt idx="139">
                  <c:v>8.4089159548439429</c:v>
                </c:pt>
                <c:pt idx="140">
                  <c:v>8.4089159548439429</c:v>
                </c:pt>
                <c:pt idx="141">
                  <c:v>8.4089159548439429</c:v>
                </c:pt>
                <c:pt idx="142">
                  <c:v>8.4089159548439429</c:v>
                </c:pt>
                <c:pt idx="143">
                  <c:v>8.4089159548439429</c:v>
                </c:pt>
                <c:pt idx="144">
                  <c:v>8.4089159548439429</c:v>
                </c:pt>
                <c:pt idx="145">
                  <c:v>8.4089159548439429</c:v>
                </c:pt>
                <c:pt idx="146">
                  <c:v>8.4089159548439429</c:v>
                </c:pt>
                <c:pt idx="147">
                  <c:v>8.4089159548439429</c:v>
                </c:pt>
                <c:pt idx="148">
                  <c:v>8.4089159548439429</c:v>
                </c:pt>
                <c:pt idx="149">
                  <c:v>8.4089159548439429</c:v>
                </c:pt>
                <c:pt idx="150">
                  <c:v>8.4089159548439429</c:v>
                </c:pt>
                <c:pt idx="151">
                  <c:v>8.4089159548439429</c:v>
                </c:pt>
                <c:pt idx="152">
                  <c:v>8.4089159548439429</c:v>
                </c:pt>
                <c:pt idx="153">
                  <c:v>8.4089159548439429</c:v>
                </c:pt>
                <c:pt idx="154">
                  <c:v>8.4089159548439429</c:v>
                </c:pt>
                <c:pt idx="155">
                  <c:v>8.4089159548439429</c:v>
                </c:pt>
                <c:pt idx="156">
                  <c:v>8.4089159548439429</c:v>
                </c:pt>
                <c:pt idx="157">
                  <c:v>8.4089159548439429</c:v>
                </c:pt>
                <c:pt idx="158">
                  <c:v>8.4089159548439429</c:v>
                </c:pt>
                <c:pt idx="159">
                  <c:v>8.4089159548439429</c:v>
                </c:pt>
                <c:pt idx="160">
                  <c:v>8.4089159548439429</c:v>
                </c:pt>
                <c:pt idx="161">
                  <c:v>8.4089159548439429</c:v>
                </c:pt>
                <c:pt idx="162">
                  <c:v>8.4089159548439429</c:v>
                </c:pt>
                <c:pt idx="163">
                  <c:v>8.4089159548439429</c:v>
                </c:pt>
                <c:pt idx="164">
                  <c:v>8.4089159548439429</c:v>
                </c:pt>
                <c:pt idx="165">
                  <c:v>8.4089159548439429</c:v>
                </c:pt>
                <c:pt idx="166">
                  <c:v>8.4089159548439429</c:v>
                </c:pt>
                <c:pt idx="167">
                  <c:v>8.4089159548439429</c:v>
                </c:pt>
                <c:pt idx="168">
                  <c:v>8.4089159548439429</c:v>
                </c:pt>
                <c:pt idx="169">
                  <c:v>8.4089159548439429</c:v>
                </c:pt>
                <c:pt idx="170">
                  <c:v>8.4089159548439429</c:v>
                </c:pt>
                <c:pt idx="171">
                  <c:v>8.4089159548439429</c:v>
                </c:pt>
                <c:pt idx="172">
                  <c:v>8.4089159548439429</c:v>
                </c:pt>
                <c:pt idx="173">
                  <c:v>8.4089159548439429</c:v>
                </c:pt>
                <c:pt idx="174">
                  <c:v>8.4089159548439429</c:v>
                </c:pt>
                <c:pt idx="175">
                  <c:v>8.4089159548439429</c:v>
                </c:pt>
                <c:pt idx="176">
                  <c:v>8.4089159548439429</c:v>
                </c:pt>
                <c:pt idx="177">
                  <c:v>8.4089159548439429</c:v>
                </c:pt>
                <c:pt idx="178">
                  <c:v>8.4089159548439429</c:v>
                </c:pt>
                <c:pt idx="179">
                  <c:v>8.4089159548439429</c:v>
                </c:pt>
                <c:pt idx="180">
                  <c:v>8.4089159548439429</c:v>
                </c:pt>
                <c:pt idx="181">
                  <c:v>8.4089159548439429</c:v>
                </c:pt>
                <c:pt idx="182">
                  <c:v>8.4089159548439429</c:v>
                </c:pt>
                <c:pt idx="183">
                  <c:v>8.4089159548439429</c:v>
                </c:pt>
                <c:pt idx="184">
                  <c:v>8.4089159548439429</c:v>
                </c:pt>
                <c:pt idx="185">
                  <c:v>8.4089159548439429</c:v>
                </c:pt>
                <c:pt idx="186">
                  <c:v>8.4089159548439429</c:v>
                </c:pt>
                <c:pt idx="187">
                  <c:v>8.4089159548439429</c:v>
                </c:pt>
                <c:pt idx="188">
                  <c:v>8.4089159548439429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3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2019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Results!$T$4:$T$192</c:f>
              <c:numCache>
                <c:formatCode>0.00</c:formatCode>
                <c:ptCount val="189"/>
                <c:pt idx="0">
                  <c:v>0.81218565788811292</c:v>
                </c:pt>
                <c:pt idx="1">
                  <c:v>-0.23920145714115693</c:v>
                </c:pt>
                <c:pt idx="2">
                  <c:v>-5.1694657111834568</c:v>
                </c:pt>
                <c:pt idx="3">
                  <c:v>-3.3686455877812973</c:v>
                </c:pt>
                <c:pt idx="4">
                  <c:v>-2.6583352659239701</c:v>
                </c:pt>
                <c:pt idx="5">
                  <c:v>-1.9714458102796064</c:v>
                </c:pt>
                <c:pt idx="6">
                  <c:v>-3.9337500890472894</c:v>
                </c:pt>
                <c:pt idx="7">
                  <c:v>-1.4868824105419536</c:v>
                </c:pt>
                <c:pt idx="8">
                  <c:v>-1.3635755311770665</c:v>
                </c:pt>
                <c:pt idx="9">
                  <c:v>0.23267706738752816</c:v>
                </c:pt>
                <c:pt idx="10">
                  <c:v>2.335037618826981</c:v>
                </c:pt>
                <c:pt idx="11">
                  <c:v>-2.3829851918039444</c:v>
                </c:pt>
                <c:pt idx="12">
                  <c:v>-2.3197971424420598</c:v>
                </c:pt>
                <c:pt idx="13">
                  <c:v>-1.3438804262723918</c:v>
                </c:pt>
                <c:pt idx="14">
                  <c:v>-1.1986831076964166</c:v>
                </c:pt>
                <c:pt idx="15">
                  <c:v>-1.1914339980599598</c:v>
                </c:pt>
                <c:pt idx="16">
                  <c:v>-2.1613361349921196</c:v>
                </c:pt>
                <c:pt idx="17">
                  <c:v>-0.81245458589302133</c:v>
                </c:pt>
                <c:pt idx="18">
                  <c:v>11.82082840420895</c:v>
                </c:pt>
                <c:pt idx="19">
                  <c:v>7.0468203530378348</c:v>
                </c:pt>
                <c:pt idx="20">
                  <c:v>-4.4506707068191735</c:v>
                </c:pt>
                <c:pt idx="21">
                  <c:v>6.370855177570137</c:v>
                </c:pt>
                <c:pt idx="22">
                  <c:v>0.35910456087297771</c:v>
                </c:pt>
                <c:pt idx="24">
                  <c:v>-2.4539779415549563</c:v>
                </c:pt>
                <c:pt idx="25">
                  <c:v>-1.4398111373398936</c:v>
                </c:pt>
                <c:pt idx="26">
                  <c:v>-1.185734330904425</c:v>
                </c:pt>
                <c:pt idx="27">
                  <c:v>14.211683151499541</c:v>
                </c:pt>
                <c:pt idx="28">
                  <c:v>-7.4393392432729257</c:v>
                </c:pt>
                <c:pt idx="29">
                  <c:v>-21.957050726675352</c:v>
                </c:pt>
                <c:pt idx="30">
                  <c:v>-29.381155725375972</c:v>
                </c:pt>
                <c:pt idx="31">
                  <c:v>-25.605720657525676</c:v>
                </c:pt>
                <c:pt idx="32">
                  <c:v>-12.705839474807165</c:v>
                </c:pt>
                <c:pt idx="33">
                  <c:v>-18.32399916030273</c:v>
                </c:pt>
                <c:pt idx="34">
                  <c:v>-5.6960999870575479</c:v>
                </c:pt>
                <c:pt idx="35">
                  <c:v>-5.2177049294318749</c:v>
                </c:pt>
                <c:pt idx="36">
                  <c:v>8.4045389931654828</c:v>
                </c:pt>
                <c:pt idx="37">
                  <c:v>-7.5989208235439172</c:v>
                </c:pt>
                <c:pt idx="38">
                  <c:v>-1.2162900439795332</c:v>
                </c:pt>
                <c:pt idx="39">
                  <c:v>-1.218817786520398</c:v>
                </c:pt>
                <c:pt idx="40">
                  <c:v>-1.4913365810468595</c:v>
                </c:pt>
                <c:pt idx="41">
                  <c:v>-2.0973410025929535</c:v>
                </c:pt>
                <c:pt idx="42">
                  <c:v>-9.0824903328205036</c:v>
                </c:pt>
                <c:pt idx="43">
                  <c:v>-4.1414179246208844</c:v>
                </c:pt>
                <c:pt idx="44">
                  <c:v>-2.8686427376445609</c:v>
                </c:pt>
                <c:pt idx="45">
                  <c:v>-8.4300093099781659</c:v>
                </c:pt>
                <c:pt idx="46">
                  <c:v>-4.0405494631428045</c:v>
                </c:pt>
                <c:pt idx="47">
                  <c:v>-2.8326245320151586</c:v>
                </c:pt>
                <c:pt idx="48">
                  <c:v>-0.45308759675310895</c:v>
                </c:pt>
                <c:pt idx="49">
                  <c:v>-1.202945497793884</c:v>
                </c:pt>
                <c:pt idx="50">
                  <c:v>-2.3098828234908608</c:v>
                </c:pt>
                <c:pt idx="51">
                  <c:v>-0.23589608407396762</c:v>
                </c:pt>
                <c:pt idx="52">
                  <c:v>1.1742077057627909</c:v>
                </c:pt>
                <c:pt idx="53">
                  <c:v>0.20294731681874995</c:v>
                </c:pt>
                <c:pt idx="54">
                  <c:v>-6.9257123014426147</c:v>
                </c:pt>
                <c:pt idx="55">
                  <c:v>-3.3490482487068478</c:v>
                </c:pt>
                <c:pt idx="56">
                  <c:v>-3.8365490924244745</c:v>
                </c:pt>
                <c:pt idx="57">
                  <c:v>10.626947897176072</c:v>
                </c:pt>
                <c:pt idx="58">
                  <c:v>-6.0546136237211687</c:v>
                </c:pt>
                <c:pt idx="59">
                  <c:v>-5.7206186381951216</c:v>
                </c:pt>
                <c:pt idx="60">
                  <c:v>3.0600433973365715</c:v>
                </c:pt>
                <c:pt idx="61">
                  <c:v>0.80054373322742145</c:v>
                </c:pt>
                <c:pt idx="62">
                  <c:v>0.17773679805807294</c:v>
                </c:pt>
                <c:pt idx="63">
                  <c:v>-27.884659647284799</c:v>
                </c:pt>
                <c:pt idx="64">
                  <c:v>-10.604233858414801</c:v>
                </c:pt>
                <c:pt idx="65">
                  <c:v>-4.5179772118797104</c:v>
                </c:pt>
                <c:pt idx="66">
                  <c:v>-33.276496585089113</c:v>
                </c:pt>
                <c:pt idx="67">
                  <c:v>-8.6869407443583011</c:v>
                </c:pt>
                <c:pt idx="68">
                  <c:v>-6.8024454328846975</c:v>
                </c:pt>
                <c:pt idx="69">
                  <c:v>-10.064700335208796</c:v>
                </c:pt>
                <c:pt idx="70">
                  <c:v>-3.9893469391910354</c:v>
                </c:pt>
                <c:pt idx="71">
                  <c:v>-1.4897375307184402</c:v>
                </c:pt>
                <c:pt idx="72">
                  <c:v>1.0111747600405718</c:v>
                </c:pt>
                <c:pt idx="73">
                  <c:v>-5.8227892523390841</c:v>
                </c:pt>
                <c:pt idx="74">
                  <c:v>-2.265451430020486</c:v>
                </c:pt>
                <c:pt idx="75">
                  <c:v>-2.9693116132954511</c:v>
                </c:pt>
                <c:pt idx="76">
                  <c:v>-0.33741095435427726</c:v>
                </c:pt>
                <c:pt idx="77">
                  <c:v>-3.1739714690682819</c:v>
                </c:pt>
                <c:pt idx="78">
                  <c:v>-2.6644636898248497</c:v>
                </c:pt>
                <c:pt idx="79">
                  <c:v>-1.5444481974113415</c:v>
                </c:pt>
                <c:pt idx="80">
                  <c:v>-1.0712594670162414</c:v>
                </c:pt>
                <c:pt idx="81">
                  <c:v>8.6243100442936083</c:v>
                </c:pt>
                <c:pt idx="82">
                  <c:v>-0.60473195940475388</c:v>
                </c:pt>
                <c:pt idx="83">
                  <c:v>-1.1057281613847143</c:v>
                </c:pt>
                <c:pt idx="84">
                  <c:v>-2.1213539230212297</c:v>
                </c:pt>
                <c:pt idx="85">
                  <c:v>-1.8096838626164207</c:v>
                </c:pt>
                <c:pt idx="86">
                  <c:v>-2.2719356590928048</c:v>
                </c:pt>
                <c:pt idx="87">
                  <c:v>-2.2608928460245257</c:v>
                </c:pt>
                <c:pt idx="88">
                  <c:v>-1.5581112448513492</c:v>
                </c:pt>
                <c:pt idx="89">
                  <c:v>-1.1030680351149125</c:v>
                </c:pt>
                <c:pt idx="90">
                  <c:v>-5.1981961406990589</c:v>
                </c:pt>
                <c:pt idx="91">
                  <c:v>-9.5556157691323733</c:v>
                </c:pt>
                <c:pt idx="92">
                  <c:v>-12.991341171505869</c:v>
                </c:pt>
                <c:pt idx="93">
                  <c:v>-7.3405024225516673</c:v>
                </c:pt>
                <c:pt idx="94">
                  <c:v>-7.0787585420712356</c:v>
                </c:pt>
                <c:pt idx="95">
                  <c:v>-6.443005139137771</c:v>
                </c:pt>
                <c:pt idx="96">
                  <c:v>-5.5622782279367708</c:v>
                </c:pt>
                <c:pt idx="97">
                  <c:v>-1.3201146666672041</c:v>
                </c:pt>
                <c:pt idx="98">
                  <c:v>-0.74325794688549307</c:v>
                </c:pt>
                <c:pt idx="99">
                  <c:v>-0.79912299940178622</c:v>
                </c:pt>
                <c:pt idx="100">
                  <c:v>-12.239496397027143</c:v>
                </c:pt>
                <c:pt idx="101">
                  <c:v>-6.9148277581628435</c:v>
                </c:pt>
                <c:pt idx="102">
                  <c:v>-11.060004351569686</c:v>
                </c:pt>
                <c:pt idx="103">
                  <c:v>-2.1330601636026572</c:v>
                </c:pt>
                <c:pt idx="104">
                  <c:v>-3.701361991872016</c:v>
                </c:pt>
                <c:pt idx="105">
                  <c:v>-1.889575430235678</c:v>
                </c:pt>
                <c:pt idx="106">
                  <c:v>-1.1381920657749229</c:v>
                </c:pt>
                <c:pt idx="107">
                  <c:v>-0.67356011744448052</c:v>
                </c:pt>
                <c:pt idx="108">
                  <c:v>-22.070970061155109</c:v>
                </c:pt>
                <c:pt idx="109">
                  <c:v>-16.672856720182867</c:v>
                </c:pt>
                <c:pt idx="110">
                  <c:v>-9.8194947759900639</c:v>
                </c:pt>
                <c:pt idx="111">
                  <c:v>-12.058369946582934</c:v>
                </c:pt>
                <c:pt idx="112">
                  <c:v>-6.8116394543478229</c:v>
                </c:pt>
                <c:pt idx="113">
                  <c:v>-3.7338486520344918</c:v>
                </c:pt>
                <c:pt idx="114">
                  <c:v>-1.1025116292314814</c:v>
                </c:pt>
                <c:pt idx="115">
                  <c:v>-0.22008202632744447</c:v>
                </c:pt>
                <c:pt idx="116">
                  <c:v>-0.25892888334653552</c:v>
                </c:pt>
                <c:pt idx="117">
                  <c:v>-2.394224233963437</c:v>
                </c:pt>
                <c:pt idx="118">
                  <c:v>-3.2966421645610069</c:v>
                </c:pt>
                <c:pt idx="119">
                  <c:v>-4.311581206240235</c:v>
                </c:pt>
                <c:pt idx="120">
                  <c:v>-1.9277702389775826</c:v>
                </c:pt>
                <c:pt idx="121">
                  <c:v>-3.4192829955555037</c:v>
                </c:pt>
                <c:pt idx="122">
                  <c:v>-1.8074756633152205</c:v>
                </c:pt>
                <c:pt idx="123">
                  <c:v>-1.246204726831877</c:v>
                </c:pt>
                <c:pt idx="124">
                  <c:v>-2.2067331204336309</c:v>
                </c:pt>
                <c:pt idx="125">
                  <c:v>-0.75197776762140267</c:v>
                </c:pt>
                <c:pt idx="126">
                  <c:v>-40.60601756847835</c:v>
                </c:pt>
                <c:pt idx="127">
                  <c:v>-18.676724710705145</c:v>
                </c:pt>
                <c:pt idx="128">
                  <c:v>-20.925870620419488</c:v>
                </c:pt>
                <c:pt idx="129">
                  <c:v>-25.416155764932789</c:v>
                </c:pt>
                <c:pt idx="130">
                  <c:v>-14.326113703491741</c:v>
                </c:pt>
                <c:pt idx="131">
                  <c:v>-13.312970487024153</c:v>
                </c:pt>
                <c:pt idx="132">
                  <c:v>-8.100433028224268</c:v>
                </c:pt>
                <c:pt idx="133">
                  <c:v>-11.15427229435628</c:v>
                </c:pt>
                <c:pt idx="134">
                  <c:v>-5.9054106150118537</c:v>
                </c:pt>
                <c:pt idx="135">
                  <c:v>-4.8178723715833556</c:v>
                </c:pt>
                <c:pt idx="136">
                  <c:v>-8.5522101816370508</c:v>
                </c:pt>
                <c:pt idx="137">
                  <c:v>-2.2302736015857487</c:v>
                </c:pt>
                <c:pt idx="138">
                  <c:v>-5.8798213184463783</c:v>
                </c:pt>
                <c:pt idx="139">
                  <c:v>-3.9968871833351969</c:v>
                </c:pt>
                <c:pt idx="140">
                  <c:v>-3.6073552665109081</c:v>
                </c:pt>
                <c:pt idx="141">
                  <c:v>-2.4896416602878264</c:v>
                </c:pt>
                <c:pt idx="142">
                  <c:v>-2.7883543958208445</c:v>
                </c:pt>
                <c:pt idx="143">
                  <c:v>-1.0548669420577452</c:v>
                </c:pt>
                <c:pt idx="144">
                  <c:v>-30.734310058287406</c:v>
                </c:pt>
                <c:pt idx="145">
                  <c:v>-6.7099370112982584</c:v>
                </c:pt>
                <c:pt idx="146">
                  <c:v>-8.9703604678371818</c:v>
                </c:pt>
                <c:pt idx="147">
                  <c:v>-4.2323421085536328</c:v>
                </c:pt>
                <c:pt idx="148">
                  <c:v>-2.6464193481178593</c:v>
                </c:pt>
                <c:pt idx="149">
                  <c:v>-2.647522271691729</c:v>
                </c:pt>
                <c:pt idx="150">
                  <c:v>-2.2079001559174491</c:v>
                </c:pt>
                <c:pt idx="151">
                  <c:v>-1.4235749051219857</c:v>
                </c:pt>
                <c:pt idx="152">
                  <c:v>-1.1584161918463483</c:v>
                </c:pt>
                <c:pt idx="153">
                  <c:v>-8.8529580982707774</c:v>
                </c:pt>
                <c:pt idx="154">
                  <c:v>-1.0807625689056863</c:v>
                </c:pt>
                <c:pt idx="155">
                  <c:v>-8.6967300262921388</c:v>
                </c:pt>
                <c:pt idx="156">
                  <c:v>-7.8341620268093282</c:v>
                </c:pt>
                <c:pt idx="157">
                  <c:v>-4.2633601508856023</c:v>
                </c:pt>
                <c:pt idx="158">
                  <c:v>-11.882021738340983</c:v>
                </c:pt>
                <c:pt idx="159">
                  <c:v>-5.3398721613581861</c:v>
                </c:pt>
                <c:pt idx="160">
                  <c:v>-3.1413464690665256</c:v>
                </c:pt>
                <c:pt idx="161">
                  <c:v>-2.0266091755578639</c:v>
                </c:pt>
                <c:pt idx="162">
                  <c:v>18.026477504086476</c:v>
                </c:pt>
                <c:pt idx="163">
                  <c:v>-3.176007110572121</c:v>
                </c:pt>
                <c:pt idx="164">
                  <c:v>-6.0619721737106982</c:v>
                </c:pt>
                <c:pt idx="165">
                  <c:v>-3.8212419235330626</c:v>
                </c:pt>
                <c:pt idx="166">
                  <c:v>-11.961023129087405</c:v>
                </c:pt>
                <c:pt idx="167">
                  <c:v>-4.9329137573223107</c:v>
                </c:pt>
                <c:pt idx="168">
                  <c:v>-2.9095180229299347</c:v>
                </c:pt>
                <c:pt idx="169">
                  <c:v>-3.631325748488349</c:v>
                </c:pt>
                <c:pt idx="170">
                  <c:v>-2.4609756850247733</c:v>
                </c:pt>
                <c:pt idx="171">
                  <c:v>-2.6627171244432355</c:v>
                </c:pt>
                <c:pt idx="172">
                  <c:v>-5.5294305247828222</c:v>
                </c:pt>
                <c:pt idx="173">
                  <c:v>-6.0516226165911524</c:v>
                </c:pt>
                <c:pt idx="174">
                  <c:v>-3.1899083263450532</c:v>
                </c:pt>
                <c:pt idx="175">
                  <c:v>-4.1201551622018364</c:v>
                </c:pt>
                <c:pt idx="176">
                  <c:v>-1.9329792760313393</c:v>
                </c:pt>
                <c:pt idx="177">
                  <c:v>-2.4815906712840596</c:v>
                </c:pt>
                <c:pt idx="178">
                  <c:v>-1.7605361512671998</c:v>
                </c:pt>
                <c:pt idx="179">
                  <c:v>-0.87947038214618922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(-2.87%)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Results!$AK$4:$AK$192</c:f>
              <c:numCache>
                <c:formatCode>0.00</c:formatCode>
                <c:ptCount val="189"/>
                <c:pt idx="0">
                  <c:v>-2.8686427376445609</c:v>
                </c:pt>
                <c:pt idx="1">
                  <c:v>-2.8686427376445609</c:v>
                </c:pt>
                <c:pt idx="2">
                  <c:v>-2.8686427376445609</c:v>
                </c:pt>
                <c:pt idx="3">
                  <c:v>-2.8686427376445609</c:v>
                </c:pt>
                <c:pt idx="4">
                  <c:v>-2.8686427376445609</c:v>
                </c:pt>
                <c:pt idx="5">
                  <c:v>-2.8686427376445609</c:v>
                </c:pt>
                <c:pt idx="6">
                  <c:v>-2.8686427376445609</c:v>
                </c:pt>
                <c:pt idx="7">
                  <c:v>-2.8686427376445609</c:v>
                </c:pt>
                <c:pt idx="8">
                  <c:v>-2.8686427376445609</c:v>
                </c:pt>
                <c:pt idx="9">
                  <c:v>-2.8686427376445609</c:v>
                </c:pt>
                <c:pt idx="10">
                  <c:v>-2.8686427376445609</c:v>
                </c:pt>
                <c:pt idx="11">
                  <c:v>-2.8686427376445609</c:v>
                </c:pt>
                <c:pt idx="12">
                  <c:v>-2.8686427376445609</c:v>
                </c:pt>
                <c:pt idx="13">
                  <c:v>-2.8686427376445609</c:v>
                </c:pt>
                <c:pt idx="14">
                  <c:v>-2.8686427376445609</c:v>
                </c:pt>
                <c:pt idx="15">
                  <c:v>-2.8686427376445609</c:v>
                </c:pt>
                <c:pt idx="16">
                  <c:v>-2.8686427376445609</c:v>
                </c:pt>
                <c:pt idx="17">
                  <c:v>-2.8686427376445609</c:v>
                </c:pt>
                <c:pt idx="18">
                  <c:v>-2.8686427376445609</c:v>
                </c:pt>
                <c:pt idx="19">
                  <c:v>-2.8686427376445609</c:v>
                </c:pt>
                <c:pt idx="20">
                  <c:v>-2.8686427376445609</c:v>
                </c:pt>
                <c:pt idx="21">
                  <c:v>-2.8686427376445609</c:v>
                </c:pt>
                <c:pt idx="22">
                  <c:v>-2.8686427376445609</c:v>
                </c:pt>
                <c:pt idx="23">
                  <c:v>-2.8686427376445609</c:v>
                </c:pt>
                <c:pt idx="24">
                  <c:v>-2.8686427376445609</c:v>
                </c:pt>
                <c:pt idx="25">
                  <c:v>-2.8686427376445609</c:v>
                </c:pt>
                <c:pt idx="26">
                  <c:v>-2.8686427376445609</c:v>
                </c:pt>
                <c:pt idx="27">
                  <c:v>-2.8686427376445609</c:v>
                </c:pt>
                <c:pt idx="28">
                  <c:v>-2.8686427376445609</c:v>
                </c:pt>
                <c:pt idx="29">
                  <c:v>-2.8686427376445609</c:v>
                </c:pt>
                <c:pt idx="30">
                  <c:v>-2.8686427376445609</c:v>
                </c:pt>
                <c:pt idx="31">
                  <c:v>-2.8686427376445609</c:v>
                </c:pt>
                <c:pt idx="32">
                  <c:v>-2.8686427376445609</c:v>
                </c:pt>
                <c:pt idx="33">
                  <c:v>-2.8686427376445609</c:v>
                </c:pt>
                <c:pt idx="34">
                  <c:v>-2.8686427376445609</c:v>
                </c:pt>
                <c:pt idx="35">
                  <c:v>-2.8686427376445609</c:v>
                </c:pt>
                <c:pt idx="36">
                  <c:v>-2.8686427376445609</c:v>
                </c:pt>
                <c:pt idx="37">
                  <c:v>-2.8686427376445609</c:v>
                </c:pt>
                <c:pt idx="38">
                  <c:v>-2.8686427376445609</c:v>
                </c:pt>
                <c:pt idx="39">
                  <c:v>-2.8686427376445609</c:v>
                </c:pt>
                <c:pt idx="40">
                  <c:v>-2.8686427376445609</c:v>
                </c:pt>
                <c:pt idx="41">
                  <c:v>-2.8686427376445609</c:v>
                </c:pt>
                <c:pt idx="42">
                  <c:v>-2.8686427376445609</c:v>
                </c:pt>
                <c:pt idx="43">
                  <c:v>-2.8686427376445609</c:v>
                </c:pt>
                <c:pt idx="44">
                  <c:v>-2.8686427376445609</c:v>
                </c:pt>
                <c:pt idx="45">
                  <c:v>-2.8686427376445609</c:v>
                </c:pt>
                <c:pt idx="46">
                  <c:v>-2.8686427376445609</c:v>
                </c:pt>
                <c:pt idx="47">
                  <c:v>-2.8686427376445609</c:v>
                </c:pt>
                <c:pt idx="48">
                  <c:v>-2.8686427376445609</c:v>
                </c:pt>
                <c:pt idx="49">
                  <c:v>-2.8686427376445609</c:v>
                </c:pt>
                <c:pt idx="50">
                  <c:v>-2.8686427376445609</c:v>
                </c:pt>
                <c:pt idx="51">
                  <c:v>-2.8686427376445609</c:v>
                </c:pt>
                <c:pt idx="52">
                  <c:v>-2.8686427376445609</c:v>
                </c:pt>
                <c:pt idx="53">
                  <c:v>-2.8686427376445609</c:v>
                </c:pt>
                <c:pt idx="54">
                  <c:v>-2.8686427376445609</c:v>
                </c:pt>
                <c:pt idx="55">
                  <c:v>-2.8686427376445609</c:v>
                </c:pt>
                <c:pt idx="56">
                  <c:v>-2.8686427376445609</c:v>
                </c:pt>
                <c:pt idx="57">
                  <c:v>-2.8686427376445609</c:v>
                </c:pt>
                <c:pt idx="58">
                  <c:v>-2.8686427376445609</c:v>
                </c:pt>
                <c:pt idx="59">
                  <c:v>-2.8686427376445609</c:v>
                </c:pt>
                <c:pt idx="60">
                  <c:v>-2.8686427376445609</c:v>
                </c:pt>
                <c:pt idx="61">
                  <c:v>-2.8686427376445609</c:v>
                </c:pt>
                <c:pt idx="62">
                  <c:v>-2.8686427376445609</c:v>
                </c:pt>
                <c:pt idx="63">
                  <c:v>-2.8686427376445609</c:v>
                </c:pt>
                <c:pt idx="64">
                  <c:v>-2.8686427376445609</c:v>
                </c:pt>
                <c:pt idx="65">
                  <c:v>-2.8686427376445609</c:v>
                </c:pt>
                <c:pt idx="66">
                  <c:v>-2.8686427376445609</c:v>
                </c:pt>
                <c:pt idx="67">
                  <c:v>-2.8686427376445609</c:v>
                </c:pt>
                <c:pt idx="68">
                  <c:v>-2.8686427376445609</c:v>
                </c:pt>
                <c:pt idx="69">
                  <c:v>-2.8686427376445609</c:v>
                </c:pt>
                <c:pt idx="70">
                  <c:v>-2.8686427376445609</c:v>
                </c:pt>
                <c:pt idx="71">
                  <c:v>-2.8686427376445609</c:v>
                </c:pt>
                <c:pt idx="72">
                  <c:v>-2.8686427376445609</c:v>
                </c:pt>
                <c:pt idx="73">
                  <c:v>-2.8686427376445609</c:v>
                </c:pt>
                <c:pt idx="74">
                  <c:v>-2.8686427376445609</c:v>
                </c:pt>
                <c:pt idx="75">
                  <c:v>-2.8686427376445609</c:v>
                </c:pt>
                <c:pt idx="76">
                  <c:v>-2.8686427376445609</c:v>
                </c:pt>
                <c:pt idx="77">
                  <c:v>-2.8686427376445609</c:v>
                </c:pt>
                <c:pt idx="78">
                  <c:v>-2.8686427376445609</c:v>
                </c:pt>
                <c:pt idx="79">
                  <c:v>-2.8686427376445609</c:v>
                </c:pt>
                <c:pt idx="80">
                  <c:v>-2.8686427376445609</c:v>
                </c:pt>
                <c:pt idx="81">
                  <c:v>-2.8686427376445609</c:v>
                </c:pt>
                <c:pt idx="82">
                  <c:v>-2.8686427376445609</c:v>
                </c:pt>
                <c:pt idx="83">
                  <c:v>-2.8686427376445609</c:v>
                </c:pt>
                <c:pt idx="84">
                  <c:v>-2.8686427376445609</c:v>
                </c:pt>
                <c:pt idx="85">
                  <c:v>-2.8686427376445609</c:v>
                </c:pt>
                <c:pt idx="86">
                  <c:v>-2.8686427376445609</c:v>
                </c:pt>
                <c:pt idx="87">
                  <c:v>-2.8686427376445609</c:v>
                </c:pt>
                <c:pt idx="88">
                  <c:v>-2.8686427376445609</c:v>
                </c:pt>
                <c:pt idx="89">
                  <c:v>-2.8686427376445609</c:v>
                </c:pt>
                <c:pt idx="90">
                  <c:v>-2.8686427376445609</c:v>
                </c:pt>
                <c:pt idx="91">
                  <c:v>-2.8686427376445609</c:v>
                </c:pt>
                <c:pt idx="92">
                  <c:v>-2.8686427376445609</c:v>
                </c:pt>
                <c:pt idx="93">
                  <c:v>-2.8686427376445609</c:v>
                </c:pt>
                <c:pt idx="94">
                  <c:v>-2.8686427376445609</c:v>
                </c:pt>
                <c:pt idx="95">
                  <c:v>-2.8686427376445609</c:v>
                </c:pt>
                <c:pt idx="96">
                  <c:v>-2.8686427376445609</c:v>
                </c:pt>
                <c:pt idx="97">
                  <c:v>-2.8686427376445609</c:v>
                </c:pt>
                <c:pt idx="98">
                  <c:v>-2.8686427376445609</c:v>
                </c:pt>
                <c:pt idx="99">
                  <c:v>-2.8686427376445609</c:v>
                </c:pt>
                <c:pt idx="100">
                  <c:v>-2.8686427376445609</c:v>
                </c:pt>
                <c:pt idx="101">
                  <c:v>-2.8686427376445609</c:v>
                </c:pt>
                <c:pt idx="102">
                  <c:v>-2.8686427376445609</c:v>
                </c:pt>
                <c:pt idx="103">
                  <c:v>-2.8686427376445609</c:v>
                </c:pt>
                <c:pt idx="104">
                  <c:v>-2.8686427376445609</c:v>
                </c:pt>
                <c:pt idx="105">
                  <c:v>-2.8686427376445609</c:v>
                </c:pt>
                <c:pt idx="106">
                  <c:v>-2.8686427376445609</c:v>
                </c:pt>
                <c:pt idx="107">
                  <c:v>-2.8686427376445609</c:v>
                </c:pt>
                <c:pt idx="108">
                  <c:v>-2.8686427376445609</c:v>
                </c:pt>
                <c:pt idx="109">
                  <c:v>-2.8686427376445609</c:v>
                </c:pt>
                <c:pt idx="110">
                  <c:v>-2.8686427376445609</c:v>
                </c:pt>
                <c:pt idx="111">
                  <c:v>-2.8686427376445609</c:v>
                </c:pt>
                <c:pt idx="112">
                  <c:v>-2.8686427376445609</c:v>
                </c:pt>
                <c:pt idx="113">
                  <c:v>-2.8686427376445609</c:v>
                </c:pt>
                <c:pt idx="114">
                  <c:v>-2.8686427376445609</c:v>
                </c:pt>
                <c:pt idx="115">
                  <c:v>-2.8686427376445609</c:v>
                </c:pt>
                <c:pt idx="116">
                  <c:v>-2.8686427376445609</c:v>
                </c:pt>
                <c:pt idx="117">
                  <c:v>-2.8686427376445609</c:v>
                </c:pt>
                <c:pt idx="118">
                  <c:v>-2.8686427376445609</c:v>
                </c:pt>
                <c:pt idx="119">
                  <c:v>-2.8686427376445609</c:v>
                </c:pt>
                <c:pt idx="120">
                  <c:v>-2.8686427376445609</c:v>
                </c:pt>
                <c:pt idx="121">
                  <c:v>-2.8686427376445609</c:v>
                </c:pt>
                <c:pt idx="122">
                  <c:v>-2.8686427376445609</c:v>
                </c:pt>
                <c:pt idx="123">
                  <c:v>-2.8686427376445609</c:v>
                </c:pt>
                <c:pt idx="124">
                  <c:v>-2.8686427376445609</c:v>
                </c:pt>
                <c:pt idx="125">
                  <c:v>-2.8686427376445609</c:v>
                </c:pt>
                <c:pt idx="126">
                  <c:v>-2.8686427376445609</c:v>
                </c:pt>
                <c:pt idx="127">
                  <c:v>-2.8686427376445609</c:v>
                </c:pt>
                <c:pt idx="128">
                  <c:v>-2.8686427376445609</c:v>
                </c:pt>
                <c:pt idx="129">
                  <c:v>-2.8686427376445609</c:v>
                </c:pt>
                <c:pt idx="130">
                  <c:v>-2.8686427376445609</c:v>
                </c:pt>
                <c:pt idx="131">
                  <c:v>-2.8686427376445609</c:v>
                </c:pt>
                <c:pt idx="132">
                  <c:v>-2.8686427376445609</c:v>
                </c:pt>
                <c:pt idx="133">
                  <c:v>-2.8686427376445609</c:v>
                </c:pt>
                <c:pt idx="134">
                  <c:v>-2.8686427376445609</c:v>
                </c:pt>
                <c:pt idx="135">
                  <c:v>-2.8686427376445609</c:v>
                </c:pt>
                <c:pt idx="136">
                  <c:v>-2.8686427376445609</c:v>
                </c:pt>
                <c:pt idx="137">
                  <c:v>-2.8686427376445609</c:v>
                </c:pt>
                <c:pt idx="138">
                  <c:v>-2.8686427376445609</c:v>
                </c:pt>
                <c:pt idx="139">
                  <c:v>-2.8686427376445609</c:v>
                </c:pt>
                <c:pt idx="140">
                  <c:v>-2.8686427376445609</c:v>
                </c:pt>
                <c:pt idx="141">
                  <c:v>-2.8686427376445609</c:v>
                </c:pt>
                <c:pt idx="142">
                  <c:v>-2.8686427376445609</c:v>
                </c:pt>
                <c:pt idx="143">
                  <c:v>-2.8686427376445609</c:v>
                </c:pt>
                <c:pt idx="144">
                  <c:v>-2.8686427376445609</c:v>
                </c:pt>
                <c:pt idx="145">
                  <c:v>-2.8686427376445609</c:v>
                </c:pt>
                <c:pt idx="146">
                  <c:v>-2.8686427376445609</c:v>
                </c:pt>
                <c:pt idx="147">
                  <c:v>-2.8686427376445609</c:v>
                </c:pt>
                <c:pt idx="148">
                  <c:v>-2.8686427376445609</c:v>
                </c:pt>
                <c:pt idx="149">
                  <c:v>-2.8686427376445609</c:v>
                </c:pt>
                <c:pt idx="150">
                  <c:v>-2.8686427376445609</c:v>
                </c:pt>
                <c:pt idx="151">
                  <c:v>-2.8686427376445609</c:v>
                </c:pt>
                <c:pt idx="152">
                  <c:v>-2.8686427376445609</c:v>
                </c:pt>
                <c:pt idx="153">
                  <c:v>-2.8686427376445609</c:v>
                </c:pt>
                <c:pt idx="154">
                  <c:v>-2.8686427376445609</c:v>
                </c:pt>
                <c:pt idx="155">
                  <c:v>-2.8686427376445609</c:v>
                </c:pt>
                <c:pt idx="156">
                  <c:v>-2.8686427376445609</c:v>
                </c:pt>
                <c:pt idx="157">
                  <c:v>-2.8686427376445609</c:v>
                </c:pt>
                <c:pt idx="158">
                  <c:v>-2.8686427376445609</c:v>
                </c:pt>
                <c:pt idx="159">
                  <c:v>-2.8686427376445609</c:v>
                </c:pt>
                <c:pt idx="160">
                  <c:v>-2.8686427376445609</c:v>
                </c:pt>
                <c:pt idx="161">
                  <c:v>-2.8686427376445609</c:v>
                </c:pt>
                <c:pt idx="162">
                  <c:v>-2.8686427376445609</c:v>
                </c:pt>
                <c:pt idx="163">
                  <c:v>-2.8686427376445609</c:v>
                </c:pt>
                <c:pt idx="164">
                  <c:v>-2.8686427376445609</c:v>
                </c:pt>
                <c:pt idx="165">
                  <c:v>-2.8686427376445609</c:v>
                </c:pt>
                <c:pt idx="166">
                  <c:v>-2.8686427376445609</c:v>
                </c:pt>
                <c:pt idx="167">
                  <c:v>-2.8686427376445609</c:v>
                </c:pt>
                <c:pt idx="168">
                  <c:v>-2.8686427376445609</c:v>
                </c:pt>
                <c:pt idx="169">
                  <c:v>-2.8686427376445609</c:v>
                </c:pt>
                <c:pt idx="170">
                  <c:v>-2.8686427376445609</c:v>
                </c:pt>
                <c:pt idx="171">
                  <c:v>-2.8686427376445609</c:v>
                </c:pt>
                <c:pt idx="172">
                  <c:v>-2.8686427376445609</c:v>
                </c:pt>
                <c:pt idx="173">
                  <c:v>-2.8686427376445609</c:v>
                </c:pt>
                <c:pt idx="174">
                  <c:v>-2.8686427376445609</c:v>
                </c:pt>
                <c:pt idx="175">
                  <c:v>-2.8686427376445609</c:v>
                </c:pt>
                <c:pt idx="176">
                  <c:v>-2.8686427376445609</c:v>
                </c:pt>
                <c:pt idx="177">
                  <c:v>-2.8686427376445609</c:v>
                </c:pt>
                <c:pt idx="178">
                  <c:v>-2.8686427376445609</c:v>
                </c:pt>
                <c:pt idx="179">
                  <c:v>-2.8686427376445609</c:v>
                </c:pt>
                <c:pt idx="180">
                  <c:v>-2.8686427376445609</c:v>
                </c:pt>
                <c:pt idx="181">
                  <c:v>-2.8686427376445609</c:v>
                </c:pt>
                <c:pt idx="182">
                  <c:v>-2.8686427376445609</c:v>
                </c:pt>
                <c:pt idx="183">
                  <c:v>-2.8686427376445609</c:v>
                </c:pt>
                <c:pt idx="184">
                  <c:v>-2.8686427376445609</c:v>
                </c:pt>
                <c:pt idx="185">
                  <c:v>-2.8686427376445609</c:v>
                </c:pt>
                <c:pt idx="186">
                  <c:v>-2.8686427376445609</c:v>
                </c:pt>
                <c:pt idx="187">
                  <c:v>-2.8686427376445609</c:v>
                </c:pt>
                <c:pt idx="188">
                  <c:v>-2.8686427376445609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Results!$AL$4:$AL$192</c:f>
              <c:numCache>
                <c:formatCode>0.00</c:formatCode>
                <c:ptCount val="189"/>
                <c:pt idx="0">
                  <c:v>-7.8686427376445609</c:v>
                </c:pt>
                <c:pt idx="1">
                  <c:v>-7.8686427376445609</c:v>
                </c:pt>
                <c:pt idx="2">
                  <c:v>-7.8686427376445609</c:v>
                </c:pt>
                <c:pt idx="3">
                  <c:v>-7.8686427376445609</c:v>
                </c:pt>
                <c:pt idx="4">
                  <c:v>-7.8686427376445609</c:v>
                </c:pt>
                <c:pt idx="5">
                  <c:v>-7.8686427376445609</c:v>
                </c:pt>
                <c:pt idx="6">
                  <c:v>-7.8686427376445609</c:v>
                </c:pt>
                <c:pt idx="7">
                  <c:v>-7.8686427376445609</c:v>
                </c:pt>
                <c:pt idx="8">
                  <c:v>-7.8686427376445609</c:v>
                </c:pt>
                <c:pt idx="9">
                  <c:v>-7.8686427376445609</c:v>
                </c:pt>
                <c:pt idx="10">
                  <c:v>-7.8686427376445609</c:v>
                </c:pt>
                <c:pt idx="11">
                  <c:v>-7.8686427376445609</c:v>
                </c:pt>
                <c:pt idx="12">
                  <c:v>-7.8686427376445609</c:v>
                </c:pt>
                <c:pt idx="13">
                  <c:v>-7.8686427376445609</c:v>
                </c:pt>
                <c:pt idx="14">
                  <c:v>-7.8686427376445609</c:v>
                </c:pt>
                <c:pt idx="15">
                  <c:v>-7.8686427376445609</c:v>
                </c:pt>
                <c:pt idx="16">
                  <c:v>-7.8686427376445609</c:v>
                </c:pt>
                <c:pt idx="17">
                  <c:v>-7.8686427376445609</c:v>
                </c:pt>
                <c:pt idx="18">
                  <c:v>-7.8686427376445609</c:v>
                </c:pt>
                <c:pt idx="19">
                  <c:v>-7.8686427376445609</c:v>
                </c:pt>
                <c:pt idx="20">
                  <c:v>-7.8686427376445609</c:v>
                </c:pt>
                <c:pt idx="21">
                  <c:v>-7.8686427376445609</c:v>
                </c:pt>
                <c:pt idx="22">
                  <c:v>-7.8686427376445609</c:v>
                </c:pt>
                <c:pt idx="23">
                  <c:v>-7.8686427376445609</c:v>
                </c:pt>
                <c:pt idx="24">
                  <c:v>-7.8686427376445609</c:v>
                </c:pt>
                <c:pt idx="25">
                  <c:v>-7.8686427376445609</c:v>
                </c:pt>
                <c:pt idx="26">
                  <c:v>-7.8686427376445609</c:v>
                </c:pt>
                <c:pt idx="27">
                  <c:v>-7.8686427376445609</c:v>
                </c:pt>
                <c:pt idx="28">
                  <c:v>-7.8686427376445609</c:v>
                </c:pt>
                <c:pt idx="29">
                  <c:v>-7.8686427376445609</c:v>
                </c:pt>
                <c:pt idx="30">
                  <c:v>-7.8686427376445609</c:v>
                </c:pt>
                <c:pt idx="31">
                  <c:v>-7.8686427376445609</c:v>
                </c:pt>
                <c:pt idx="32">
                  <c:v>-7.8686427376445609</c:v>
                </c:pt>
                <c:pt idx="33">
                  <c:v>-7.8686427376445609</c:v>
                </c:pt>
                <c:pt idx="34">
                  <c:v>-7.8686427376445609</c:v>
                </c:pt>
                <c:pt idx="35">
                  <c:v>-7.8686427376445609</c:v>
                </c:pt>
                <c:pt idx="36">
                  <c:v>-7.8686427376445609</c:v>
                </c:pt>
                <c:pt idx="37">
                  <c:v>-7.8686427376445609</c:v>
                </c:pt>
                <c:pt idx="38">
                  <c:v>-7.8686427376445609</c:v>
                </c:pt>
                <c:pt idx="39">
                  <c:v>-7.8686427376445609</c:v>
                </c:pt>
                <c:pt idx="40">
                  <c:v>-7.8686427376445609</c:v>
                </c:pt>
                <c:pt idx="41">
                  <c:v>-7.8686427376445609</c:v>
                </c:pt>
                <c:pt idx="42">
                  <c:v>-7.8686427376445609</c:v>
                </c:pt>
                <c:pt idx="43">
                  <c:v>-7.8686427376445609</c:v>
                </c:pt>
                <c:pt idx="44">
                  <c:v>-7.8686427376445609</c:v>
                </c:pt>
                <c:pt idx="45">
                  <c:v>-7.8686427376445609</c:v>
                </c:pt>
                <c:pt idx="46">
                  <c:v>-7.8686427376445609</c:v>
                </c:pt>
                <c:pt idx="47">
                  <c:v>-7.8686427376445609</c:v>
                </c:pt>
                <c:pt idx="48">
                  <c:v>-7.8686427376445609</c:v>
                </c:pt>
                <c:pt idx="49">
                  <c:v>-7.8686427376445609</c:v>
                </c:pt>
                <c:pt idx="50">
                  <c:v>-7.8686427376445609</c:v>
                </c:pt>
                <c:pt idx="51">
                  <c:v>-7.8686427376445609</c:v>
                </c:pt>
                <c:pt idx="52">
                  <c:v>-7.8686427376445609</c:v>
                </c:pt>
                <c:pt idx="53">
                  <c:v>-7.8686427376445609</c:v>
                </c:pt>
                <c:pt idx="54">
                  <c:v>-7.8686427376445609</c:v>
                </c:pt>
                <c:pt idx="55">
                  <c:v>-7.8686427376445609</c:v>
                </c:pt>
                <c:pt idx="56">
                  <c:v>-7.8686427376445609</c:v>
                </c:pt>
                <c:pt idx="57">
                  <c:v>-7.8686427376445609</c:v>
                </c:pt>
                <c:pt idx="58">
                  <c:v>-7.8686427376445609</c:v>
                </c:pt>
                <c:pt idx="59">
                  <c:v>-7.8686427376445609</c:v>
                </c:pt>
                <c:pt idx="60">
                  <c:v>-7.8686427376445609</c:v>
                </c:pt>
                <c:pt idx="61">
                  <c:v>-7.8686427376445609</c:v>
                </c:pt>
                <c:pt idx="62">
                  <c:v>-7.8686427376445609</c:v>
                </c:pt>
                <c:pt idx="63">
                  <c:v>-7.8686427376445609</c:v>
                </c:pt>
                <c:pt idx="64">
                  <c:v>-7.8686427376445609</c:v>
                </c:pt>
                <c:pt idx="65">
                  <c:v>-7.8686427376445609</c:v>
                </c:pt>
                <c:pt idx="66">
                  <c:v>-7.8686427376445609</c:v>
                </c:pt>
                <c:pt idx="67">
                  <c:v>-7.8686427376445609</c:v>
                </c:pt>
                <c:pt idx="68">
                  <c:v>-7.8686427376445609</c:v>
                </c:pt>
                <c:pt idx="69">
                  <c:v>-7.8686427376445609</c:v>
                </c:pt>
                <c:pt idx="70">
                  <c:v>-7.8686427376445609</c:v>
                </c:pt>
                <c:pt idx="71">
                  <c:v>-7.8686427376445609</c:v>
                </c:pt>
                <c:pt idx="72">
                  <c:v>-7.8686427376445609</c:v>
                </c:pt>
                <c:pt idx="73">
                  <c:v>-7.8686427376445609</c:v>
                </c:pt>
                <c:pt idx="74">
                  <c:v>-7.8686427376445609</c:v>
                </c:pt>
                <c:pt idx="75">
                  <c:v>-7.8686427376445609</c:v>
                </c:pt>
                <c:pt idx="76">
                  <c:v>-7.8686427376445609</c:v>
                </c:pt>
                <c:pt idx="77">
                  <c:v>-7.8686427376445609</c:v>
                </c:pt>
                <c:pt idx="78">
                  <c:v>-7.8686427376445609</c:v>
                </c:pt>
                <c:pt idx="79">
                  <c:v>-7.8686427376445609</c:v>
                </c:pt>
                <c:pt idx="80">
                  <c:v>-7.8686427376445609</c:v>
                </c:pt>
                <c:pt idx="81">
                  <c:v>-7.8686427376445609</c:v>
                </c:pt>
                <c:pt idx="82">
                  <c:v>-7.8686427376445609</c:v>
                </c:pt>
                <c:pt idx="83">
                  <c:v>-7.8686427376445609</c:v>
                </c:pt>
                <c:pt idx="84">
                  <c:v>-7.8686427376445609</c:v>
                </c:pt>
                <c:pt idx="85">
                  <c:v>-7.8686427376445609</c:v>
                </c:pt>
                <c:pt idx="86">
                  <c:v>-7.8686427376445609</c:v>
                </c:pt>
                <c:pt idx="87">
                  <c:v>-7.8686427376445609</c:v>
                </c:pt>
                <c:pt idx="88">
                  <c:v>-7.8686427376445609</c:v>
                </c:pt>
                <c:pt idx="89">
                  <c:v>-7.8686427376445609</c:v>
                </c:pt>
                <c:pt idx="90">
                  <c:v>-7.8686427376445609</c:v>
                </c:pt>
                <c:pt idx="91">
                  <c:v>-7.8686427376445609</c:v>
                </c:pt>
                <c:pt idx="92">
                  <c:v>-7.8686427376445609</c:v>
                </c:pt>
                <c:pt idx="93">
                  <c:v>-7.8686427376445609</c:v>
                </c:pt>
                <c:pt idx="94">
                  <c:v>-7.8686427376445609</c:v>
                </c:pt>
                <c:pt idx="95">
                  <c:v>-7.8686427376445609</c:v>
                </c:pt>
                <c:pt idx="96">
                  <c:v>-7.8686427376445609</c:v>
                </c:pt>
                <c:pt idx="97">
                  <c:v>-7.8686427376445609</c:v>
                </c:pt>
                <c:pt idx="98">
                  <c:v>-7.8686427376445609</c:v>
                </c:pt>
                <c:pt idx="99">
                  <c:v>-7.8686427376445609</c:v>
                </c:pt>
                <c:pt idx="100">
                  <c:v>-7.8686427376445609</c:v>
                </c:pt>
                <c:pt idx="101">
                  <c:v>-7.8686427376445609</c:v>
                </c:pt>
                <c:pt idx="102">
                  <c:v>-7.8686427376445609</c:v>
                </c:pt>
                <c:pt idx="103">
                  <c:v>-7.8686427376445609</c:v>
                </c:pt>
                <c:pt idx="104">
                  <c:v>-7.8686427376445609</c:v>
                </c:pt>
                <c:pt idx="105">
                  <c:v>-7.8686427376445609</c:v>
                </c:pt>
                <c:pt idx="106">
                  <c:v>-7.8686427376445609</c:v>
                </c:pt>
                <c:pt idx="107">
                  <c:v>-7.8686427376445609</c:v>
                </c:pt>
                <c:pt idx="108">
                  <c:v>-7.8686427376445609</c:v>
                </c:pt>
                <c:pt idx="109">
                  <c:v>-7.8686427376445609</c:v>
                </c:pt>
                <c:pt idx="110">
                  <c:v>-7.8686427376445609</c:v>
                </c:pt>
                <c:pt idx="111">
                  <c:v>-7.8686427376445609</c:v>
                </c:pt>
                <c:pt idx="112">
                  <c:v>-7.8686427376445609</c:v>
                </c:pt>
                <c:pt idx="113">
                  <c:v>-7.8686427376445609</c:v>
                </c:pt>
                <c:pt idx="114">
                  <c:v>-7.8686427376445609</c:v>
                </c:pt>
                <c:pt idx="115">
                  <c:v>-7.8686427376445609</c:v>
                </c:pt>
                <c:pt idx="116">
                  <c:v>-7.8686427376445609</c:v>
                </c:pt>
                <c:pt idx="117">
                  <c:v>-7.8686427376445609</c:v>
                </c:pt>
                <c:pt idx="118">
                  <c:v>-7.8686427376445609</c:v>
                </c:pt>
                <c:pt idx="119">
                  <c:v>-7.8686427376445609</c:v>
                </c:pt>
                <c:pt idx="120">
                  <c:v>-7.8686427376445609</c:v>
                </c:pt>
                <c:pt idx="121">
                  <c:v>-7.8686427376445609</c:v>
                </c:pt>
                <c:pt idx="122">
                  <c:v>-7.8686427376445609</c:v>
                </c:pt>
                <c:pt idx="123">
                  <c:v>-7.8686427376445609</c:v>
                </c:pt>
                <c:pt idx="124">
                  <c:v>-7.8686427376445609</c:v>
                </c:pt>
                <c:pt idx="125">
                  <c:v>-7.8686427376445609</c:v>
                </c:pt>
                <c:pt idx="126">
                  <c:v>-7.8686427376445609</c:v>
                </c:pt>
                <c:pt idx="127">
                  <c:v>-7.8686427376445609</c:v>
                </c:pt>
                <c:pt idx="128">
                  <c:v>-7.8686427376445609</c:v>
                </c:pt>
                <c:pt idx="129">
                  <c:v>-7.8686427376445609</c:v>
                </c:pt>
                <c:pt idx="130">
                  <c:v>-7.8686427376445609</c:v>
                </c:pt>
                <c:pt idx="131">
                  <c:v>-7.8686427376445609</c:v>
                </c:pt>
                <c:pt idx="132">
                  <c:v>-7.8686427376445609</c:v>
                </c:pt>
                <c:pt idx="133">
                  <c:v>-7.8686427376445609</c:v>
                </c:pt>
                <c:pt idx="134">
                  <c:v>-7.8686427376445609</c:v>
                </c:pt>
                <c:pt idx="135">
                  <c:v>-7.8686427376445609</c:v>
                </c:pt>
                <c:pt idx="136">
                  <c:v>-7.8686427376445609</c:v>
                </c:pt>
                <c:pt idx="137">
                  <c:v>-7.8686427376445609</c:v>
                </c:pt>
                <c:pt idx="138">
                  <c:v>-7.8686427376445609</c:v>
                </c:pt>
                <c:pt idx="139">
                  <c:v>-7.8686427376445609</c:v>
                </c:pt>
                <c:pt idx="140">
                  <c:v>-7.8686427376445609</c:v>
                </c:pt>
                <c:pt idx="141">
                  <c:v>-7.8686427376445609</c:v>
                </c:pt>
                <c:pt idx="142">
                  <c:v>-7.8686427376445609</c:v>
                </c:pt>
                <c:pt idx="143">
                  <c:v>-7.8686427376445609</c:v>
                </c:pt>
                <c:pt idx="144">
                  <c:v>-7.8686427376445609</c:v>
                </c:pt>
                <c:pt idx="145">
                  <c:v>-7.8686427376445609</c:v>
                </c:pt>
                <c:pt idx="146">
                  <c:v>-7.8686427376445609</c:v>
                </c:pt>
                <c:pt idx="147">
                  <c:v>-7.8686427376445609</c:v>
                </c:pt>
                <c:pt idx="148">
                  <c:v>-7.8686427376445609</c:v>
                </c:pt>
                <c:pt idx="149">
                  <c:v>-7.8686427376445609</c:v>
                </c:pt>
                <c:pt idx="150">
                  <c:v>-7.8686427376445609</c:v>
                </c:pt>
                <c:pt idx="151">
                  <c:v>-7.8686427376445609</c:v>
                </c:pt>
                <c:pt idx="152">
                  <c:v>-7.8686427376445609</c:v>
                </c:pt>
                <c:pt idx="153">
                  <c:v>-7.8686427376445609</c:v>
                </c:pt>
                <c:pt idx="154">
                  <c:v>-7.8686427376445609</c:v>
                </c:pt>
                <c:pt idx="155">
                  <c:v>-7.8686427376445609</c:v>
                </c:pt>
                <c:pt idx="156">
                  <c:v>-7.8686427376445609</c:v>
                </c:pt>
                <c:pt idx="157">
                  <c:v>-7.8686427376445609</c:v>
                </c:pt>
                <c:pt idx="158">
                  <c:v>-7.8686427376445609</c:v>
                </c:pt>
                <c:pt idx="159">
                  <c:v>-7.8686427376445609</c:v>
                </c:pt>
                <c:pt idx="160">
                  <c:v>-7.8686427376445609</c:v>
                </c:pt>
                <c:pt idx="161">
                  <c:v>-7.8686427376445609</c:v>
                </c:pt>
                <c:pt idx="162">
                  <c:v>-7.8686427376445609</c:v>
                </c:pt>
                <c:pt idx="163">
                  <c:v>-7.8686427376445609</c:v>
                </c:pt>
                <c:pt idx="164">
                  <c:v>-7.8686427376445609</c:v>
                </c:pt>
                <c:pt idx="165">
                  <c:v>-7.8686427376445609</c:v>
                </c:pt>
                <c:pt idx="166">
                  <c:v>-7.8686427376445609</c:v>
                </c:pt>
                <c:pt idx="167">
                  <c:v>-7.8686427376445609</c:v>
                </c:pt>
                <c:pt idx="168">
                  <c:v>-7.8686427376445609</c:v>
                </c:pt>
                <c:pt idx="169">
                  <c:v>-7.8686427376445609</c:v>
                </c:pt>
                <c:pt idx="170">
                  <c:v>-7.8686427376445609</c:v>
                </c:pt>
                <c:pt idx="171">
                  <c:v>-7.8686427376445609</c:v>
                </c:pt>
                <c:pt idx="172">
                  <c:v>-7.8686427376445609</c:v>
                </c:pt>
                <c:pt idx="173">
                  <c:v>-7.8686427376445609</c:v>
                </c:pt>
                <c:pt idx="174">
                  <c:v>-7.8686427376445609</c:v>
                </c:pt>
                <c:pt idx="175">
                  <c:v>-7.8686427376445609</c:v>
                </c:pt>
                <c:pt idx="176">
                  <c:v>-7.8686427376445609</c:v>
                </c:pt>
                <c:pt idx="177">
                  <c:v>-7.8686427376445609</c:v>
                </c:pt>
                <c:pt idx="178">
                  <c:v>-7.8686427376445609</c:v>
                </c:pt>
                <c:pt idx="179">
                  <c:v>-7.8686427376445609</c:v>
                </c:pt>
                <c:pt idx="180">
                  <c:v>-7.8686427376445609</c:v>
                </c:pt>
                <c:pt idx="181">
                  <c:v>-7.8686427376445609</c:v>
                </c:pt>
                <c:pt idx="182">
                  <c:v>-7.8686427376445609</c:v>
                </c:pt>
                <c:pt idx="183">
                  <c:v>-7.8686427376445609</c:v>
                </c:pt>
                <c:pt idx="184">
                  <c:v>-7.8686427376445609</c:v>
                </c:pt>
                <c:pt idx="185">
                  <c:v>-7.8686427376445609</c:v>
                </c:pt>
                <c:pt idx="186">
                  <c:v>-7.8686427376445609</c:v>
                </c:pt>
                <c:pt idx="187">
                  <c:v>-7.8686427376445609</c:v>
                </c:pt>
                <c:pt idx="188">
                  <c:v>-7.8686427376445609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Results!$AM$4:$AM$192</c:f>
              <c:numCache>
                <c:formatCode>0.00</c:formatCode>
                <c:ptCount val="189"/>
                <c:pt idx="0">
                  <c:v>2.1313572623554391</c:v>
                </c:pt>
                <c:pt idx="1">
                  <c:v>2.1313572623554391</c:v>
                </c:pt>
                <c:pt idx="2">
                  <c:v>2.1313572623554391</c:v>
                </c:pt>
                <c:pt idx="3">
                  <c:v>2.1313572623554391</c:v>
                </c:pt>
                <c:pt idx="4">
                  <c:v>2.1313572623554391</c:v>
                </c:pt>
                <c:pt idx="5">
                  <c:v>2.1313572623554391</c:v>
                </c:pt>
                <c:pt idx="6">
                  <c:v>2.1313572623554391</c:v>
                </c:pt>
                <c:pt idx="7">
                  <c:v>2.1313572623554391</c:v>
                </c:pt>
                <c:pt idx="8">
                  <c:v>2.1313572623554391</c:v>
                </c:pt>
                <c:pt idx="9">
                  <c:v>2.1313572623554391</c:v>
                </c:pt>
                <c:pt idx="10">
                  <c:v>2.1313572623554391</c:v>
                </c:pt>
                <c:pt idx="11">
                  <c:v>2.1313572623554391</c:v>
                </c:pt>
                <c:pt idx="12">
                  <c:v>2.1313572623554391</c:v>
                </c:pt>
                <c:pt idx="13">
                  <c:v>2.1313572623554391</c:v>
                </c:pt>
                <c:pt idx="14">
                  <c:v>2.1313572623554391</c:v>
                </c:pt>
                <c:pt idx="15">
                  <c:v>2.1313572623554391</c:v>
                </c:pt>
                <c:pt idx="16">
                  <c:v>2.1313572623554391</c:v>
                </c:pt>
                <c:pt idx="17">
                  <c:v>2.1313572623554391</c:v>
                </c:pt>
                <c:pt idx="18">
                  <c:v>2.1313572623554391</c:v>
                </c:pt>
                <c:pt idx="19">
                  <c:v>2.1313572623554391</c:v>
                </c:pt>
                <c:pt idx="20">
                  <c:v>2.1313572623554391</c:v>
                </c:pt>
                <c:pt idx="21">
                  <c:v>2.1313572623554391</c:v>
                </c:pt>
                <c:pt idx="22">
                  <c:v>2.1313572623554391</c:v>
                </c:pt>
                <c:pt idx="23">
                  <c:v>2.1313572623554391</c:v>
                </c:pt>
                <c:pt idx="24">
                  <c:v>2.1313572623554391</c:v>
                </c:pt>
                <c:pt idx="25">
                  <c:v>2.1313572623554391</c:v>
                </c:pt>
                <c:pt idx="26">
                  <c:v>2.1313572623554391</c:v>
                </c:pt>
                <c:pt idx="27">
                  <c:v>2.1313572623554391</c:v>
                </c:pt>
                <c:pt idx="28">
                  <c:v>2.1313572623554391</c:v>
                </c:pt>
                <c:pt idx="29">
                  <c:v>2.1313572623554391</c:v>
                </c:pt>
                <c:pt idx="30">
                  <c:v>2.1313572623554391</c:v>
                </c:pt>
                <c:pt idx="31">
                  <c:v>2.1313572623554391</c:v>
                </c:pt>
                <c:pt idx="32">
                  <c:v>2.1313572623554391</c:v>
                </c:pt>
                <c:pt idx="33">
                  <c:v>2.1313572623554391</c:v>
                </c:pt>
                <c:pt idx="34">
                  <c:v>2.1313572623554391</c:v>
                </c:pt>
                <c:pt idx="35">
                  <c:v>2.1313572623554391</c:v>
                </c:pt>
                <c:pt idx="36">
                  <c:v>2.1313572623554391</c:v>
                </c:pt>
                <c:pt idx="37">
                  <c:v>2.1313572623554391</c:v>
                </c:pt>
                <c:pt idx="38">
                  <c:v>2.1313572623554391</c:v>
                </c:pt>
                <c:pt idx="39">
                  <c:v>2.1313572623554391</c:v>
                </c:pt>
                <c:pt idx="40">
                  <c:v>2.1313572623554391</c:v>
                </c:pt>
                <c:pt idx="41">
                  <c:v>2.1313572623554391</c:v>
                </c:pt>
                <c:pt idx="42">
                  <c:v>2.1313572623554391</c:v>
                </c:pt>
                <c:pt idx="43">
                  <c:v>2.1313572623554391</c:v>
                </c:pt>
                <c:pt idx="44">
                  <c:v>2.1313572623554391</c:v>
                </c:pt>
                <c:pt idx="45">
                  <c:v>2.1313572623554391</c:v>
                </c:pt>
                <c:pt idx="46">
                  <c:v>2.1313572623554391</c:v>
                </c:pt>
                <c:pt idx="47">
                  <c:v>2.1313572623554391</c:v>
                </c:pt>
                <c:pt idx="48">
                  <c:v>2.1313572623554391</c:v>
                </c:pt>
                <c:pt idx="49">
                  <c:v>2.1313572623554391</c:v>
                </c:pt>
                <c:pt idx="50">
                  <c:v>2.1313572623554391</c:v>
                </c:pt>
                <c:pt idx="51">
                  <c:v>2.1313572623554391</c:v>
                </c:pt>
                <c:pt idx="52">
                  <c:v>2.1313572623554391</c:v>
                </c:pt>
                <c:pt idx="53">
                  <c:v>2.1313572623554391</c:v>
                </c:pt>
                <c:pt idx="54">
                  <c:v>2.1313572623554391</c:v>
                </c:pt>
                <c:pt idx="55">
                  <c:v>2.1313572623554391</c:v>
                </c:pt>
                <c:pt idx="56">
                  <c:v>2.1313572623554391</c:v>
                </c:pt>
                <c:pt idx="57">
                  <c:v>2.1313572623554391</c:v>
                </c:pt>
                <c:pt idx="58">
                  <c:v>2.1313572623554391</c:v>
                </c:pt>
                <c:pt idx="59">
                  <c:v>2.1313572623554391</c:v>
                </c:pt>
                <c:pt idx="60">
                  <c:v>2.1313572623554391</c:v>
                </c:pt>
                <c:pt idx="61">
                  <c:v>2.1313572623554391</c:v>
                </c:pt>
                <c:pt idx="62">
                  <c:v>2.1313572623554391</c:v>
                </c:pt>
                <c:pt idx="63">
                  <c:v>2.1313572623554391</c:v>
                </c:pt>
                <c:pt idx="64">
                  <c:v>2.1313572623554391</c:v>
                </c:pt>
                <c:pt idx="65">
                  <c:v>2.1313572623554391</c:v>
                </c:pt>
                <c:pt idx="66">
                  <c:v>2.1313572623554391</c:v>
                </c:pt>
                <c:pt idx="67">
                  <c:v>2.1313572623554391</c:v>
                </c:pt>
                <c:pt idx="68">
                  <c:v>2.1313572623554391</c:v>
                </c:pt>
                <c:pt idx="69">
                  <c:v>2.1313572623554391</c:v>
                </c:pt>
                <c:pt idx="70">
                  <c:v>2.1313572623554391</c:v>
                </c:pt>
                <c:pt idx="71">
                  <c:v>2.1313572623554391</c:v>
                </c:pt>
                <c:pt idx="72">
                  <c:v>2.1313572623554391</c:v>
                </c:pt>
                <c:pt idx="73">
                  <c:v>2.1313572623554391</c:v>
                </c:pt>
                <c:pt idx="74">
                  <c:v>2.1313572623554391</c:v>
                </c:pt>
                <c:pt idx="75">
                  <c:v>2.1313572623554391</c:v>
                </c:pt>
                <c:pt idx="76">
                  <c:v>2.1313572623554391</c:v>
                </c:pt>
                <c:pt idx="77">
                  <c:v>2.1313572623554391</c:v>
                </c:pt>
                <c:pt idx="78">
                  <c:v>2.1313572623554391</c:v>
                </c:pt>
                <c:pt idx="79">
                  <c:v>2.1313572623554391</c:v>
                </c:pt>
                <c:pt idx="80">
                  <c:v>2.1313572623554391</c:v>
                </c:pt>
                <c:pt idx="81">
                  <c:v>2.1313572623554391</c:v>
                </c:pt>
                <c:pt idx="82">
                  <c:v>2.1313572623554391</c:v>
                </c:pt>
                <c:pt idx="83">
                  <c:v>2.1313572623554391</c:v>
                </c:pt>
                <c:pt idx="84">
                  <c:v>2.1313572623554391</c:v>
                </c:pt>
                <c:pt idx="85">
                  <c:v>2.1313572623554391</c:v>
                </c:pt>
                <c:pt idx="86">
                  <c:v>2.1313572623554391</c:v>
                </c:pt>
                <c:pt idx="87">
                  <c:v>2.1313572623554391</c:v>
                </c:pt>
                <c:pt idx="88">
                  <c:v>2.1313572623554391</c:v>
                </c:pt>
                <c:pt idx="89">
                  <c:v>2.1313572623554391</c:v>
                </c:pt>
                <c:pt idx="90">
                  <c:v>2.1313572623554391</c:v>
                </c:pt>
                <c:pt idx="91">
                  <c:v>2.1313572623554391</c:v>
                </c:pt>
                <c:pt idx="92">
                  <c:v>2.1313572623554391</c:v>
                </c:pt>
                <c:pt idx="93">
                  <c:v>2.1313572623554391</c:v>
                </c:pt>
                <c:pt idx="94">
                  <c:v>2.1313572623554391</c:v>
                </c:pt>
                <c:pt idx="95">
                  <c:v>2.1313572623554391</c:v>
                </c:pt>
                <c:pt idx="96">
                  <c:v>2.1313572623554391</c:v>
                </c:pt>
                <c:pt idx="97">
                  <c:v>2.1313572623554391</c:v>
                </c:pt>
                <c:pt idx="98">
                  <c:v>2.1313572623554391</c:v>
                </c:pt>
                <c:pt idx="99">
                  <c:v>2.1313572623554391</c:v>
                </c:pt>
                <c:pt idx="100">
                  <c:v>2.1313572623554391</c:v>
                </c:pt>
                <c:pt idx="101">
                  <c:v>2.1313572623554391</c:v>
                </c:pt>
                <c:pt idx="102">
                  <c:v>2.1313572623554391</c:v>
                </c:pt>
                <c:pt idx="103">
                  <c:v>2.1313572623554391</c:v>
                </c:pt>
                <c:pt idx="104">
                  <c:v>2.1313572623554391</c:v>
                </c:pt>
                <c:pt idx="105">
                  <c:v>2.1313572623554391</c:v>
                </c:pt>
                <c:pt idx="106">
                  <c:v>2.1313572623554391</c:v>
                </c:pt>
                <c:pt idx="107">
                  <c:v>2.1313572623554391</c:v>
                </c:pt>
                <c:pt idx="108">
                  <c:v>2.1313572623554391</c:v>
                </c:pt>
                <c:pt idx="109">
                  <c:v>2.1313572623554391</c:v>
                </c:pt>
                <c:pt idx="110">
                  <c:v>2.1313572623554391</c:v>
                </c:pt>
                <c:pt idx="111">
                  <c:v>2.1313572623554391</c:v>
                </c:pt>
                <c:pt idx="112">
                  <c:v>2.1313572623554391</c:v>
                </c:pt>
                <c:pt idx="113">
                  <c:v>2.1313572623554391</c:v>
                </c:pt>
                <c:pt idx="114">
                  <c:v>2.1313572623554391</c:v>
                </c:pt>
                <c:pt idx="115">
                  <c:v>2.1313572623554391</c:v>
                </c:pt>
                <c:pt idx="116">
                  <c:v>2.1313572623554391</c:v>
                </c:pt>
                <c:pt idx="117">
                  <c:v>2.1313572623554391</c:v>
                </c:pt>
                <c:pt idx="118">
                  <c:v>2.1313572623554391</c:v>
                </c:pt>
                <c:pt idx="119">
                  <c:v>2.1313572623554391</c:v>
                </c:pt>
                <c:pt idx="120">
                  <c:v>2.1313572623554391</c:v>
                </c:pt>
                <c:pt idx="121">
                  <c:v>2.1313572623554391</c:v>
                </c:pt>
                <c:pt idx="122">
                  <c:v>2.1313572623554391</c:v>
                </c:pt>
                <c:pt idx="123">
                  <c:v>2.1313572623554391</c:v>
                </c:pt>
                <c:pt idx="124">
                  <c:v>2.1313572623554391</c:v>
                </c:pt>
                <c:pt idx="125">
                  <c:v>2.1313572623554391</c:v>
                </c:pt>
                <c:pt idx="126">
                  <c:v>2.1313572623554391</c:v>
                </c:pt>
                <c:pt idx="127">
                  <c:v>2.1313572623554391</c:v>
                </c:pt>
                <c:pt idx="128">
                  <c:v>2.1313572623554391</c:v>
                </c:pt>
                <c:pt idx="129">
                  <c:v>2.1313572623554391</c:v>
                </c:pt>
                <c:pt idx="130">
                  <c:v>2.1313572623554391</c:v>
                </c:pt>
                <c:pt idx="131">
                  <c:v>2.1313572623554391</c:v>
                </c:pt>
                <c:pt idx="132">
                  <c:v>2.1313572623554391</c:v>
                </c:pt>
                <c:pt idx="133">
                  <c:v>2.1313572623554391</c:v>
                </c:pt>
                <c:pt idx="134">
                  <c:v>2.1313572623554391</c:v>
                </c:pt>
                <c:pt idx="135">
                  <c:v>2.1313572623554391</c:v>
                </c:pt>
                <c:pt idx="136">
                  <c:v>2.1313572623554391</c:v>
                </c:pt>
                <c:pt idx="137">
                  <c:v>2.1313572623554391</c:v>
                </c:pt>
                <c:pt idx="138">
                  <c:v>2.1313572623554391</c:v>
                </c:pt>
                <c:pt idx="139">
                  <c:v>2.1313572623554391</c:v>
                </c:pt>
                <c:pt idx="140">
                  <c:v>2.1313572623554391</c:v>
                </c:pt>
                <c:pt idx="141">
                  <c:v>2.1313572623554391</c:v>
                </c:pt>
                <c:pt idx="142">
                  <c:v>2.1313572623554391</c:v>
                </c:pt>
                <c:pt idx="143">
                  <c:v>2.1313572623554391</c:v>
                </c:pt>
                <c:pt idx="144">
                  <c:v>2.1313572623554391</c:v>
                </c:pt>
                <c:pt idx="145">
                  <c:v>2.1313572623554391</c:v>
                </c:pt>
                <c:pt idx="146">
                  <c:v>2.1313572623554391</c:v>
                </c:pt>
                <c:pt idx="147">
                  <c:v>2.1313572623554391</c:v>
                </c:pt>
                <c:pt idx="148">
                  <c:v>2.1313572623554391</c:v>
                </c:pt>
                <c:pt idx="149">
                  <c:v>2.1313572623554391</c:v>
                </c:pt>
                <c:pt idx="150">
                  <c:v>2.1313572623554391</c:v>
                </c:pt>
                <c:pt idx="151">
                  <c:v>2.1313572623554391</c:v>
                </c:pt>
                <c:pt idx="152">
                  <c:v>2.1313572623554391</c:v>
                </c:pt>
                <c:pt idx="153">
                  <c:v>2.1313572623554391</c:v>
                </c:pt>
                <c:pt idx="154">
                  <c:v>2.1313572623554391</c:v>
                </c:pt>
                <c:pt idx="155">
                  <c:v>2.1313572623554391</c:v>
                </c:pt>
                <c:pt idx="156">
                  <c:v>2.1313572623554391</c:v>
                </c:pt>
                <c:pt idx="157">
                  <c:v>2.1313572623554391</c:v>
                </c:pt>
                <c:pt idx="158">
                  <c:v>2.1313572623554391</c:v>
                </c:pt>
                <c:pt idx="159">
                  <c:v>2.1313572623554391</c:v>
                </c:pt>
                <c:pt idx="160">
                  <c:v>2.1313572623554391</c:v>
                </c:pt>
                <c:pt idx="161">
                  <c:v>2.1313572623554391</c:v>
                </c:pt>
                <c:pt idx="162">
                  <c:v>2.1313572623554391</c:v>
                </c:pt>
                <c:pt idx="163">
                  <c:v>2.1313572623554391</c:v>
                </c:pt>
                <c:pt idx="164">
                  <c:v>2.1313572623554391</c:v>
                </c:pt>
                <c:pt idx="165">
                  <c:v>2.1313572623554391</c:v>
                </c:pt>
                <c:pt idx="166">
                  <c:v>2.1313572623554391</c:v>
                </c:pt>
                <c:pt idx="167">
                  <c:v>2.1313572623554391</c:v>
                </c:pt>
                <c:pt idx="168">
                  <c:v>2.1313572623554391</c:v>
                </c:pt>
                <c:pt idx="169">
                  <c:v>2.1313572623554391</c:v>
                </c:pt>
                <c:pt idx="170">
                  <c:v>2.1313572623554391</c:v>
                </c:pt>
                <c:pt idx="171">
                  <c:v>2.1313572623554391</c:v>
                </c:pt>
                <c:pt idx="172">
                  <c:v>2.1313572623554391</c:v>
                </c:pt>
                <c:pt idx="173">
                  <c:v>2.1313572623554391</c:v>
                </c:pt>
                <c:pt idx="174">
                  <c:v>2.1313572623554391</c:v>
                </c:pt>
                <c:pt idx="175">
                  <c:v>2.1313572623554391</c:v>
                </c:pt>
                <c:pt idx="176">
                  <c:v>2.1313572623554391</c:v>
                </c:pt>
                <c:pt idx="177">
                  <c:v>2.1313572623554391</c:v>
                </c:pt>
                <c:pt idx="178">
                  <c:v>2.1313572623554391</c:v>
                </c:pt>
                <c:pt idx="179">
                  <c:v>2.1313572623554391</c:v>
                </c:pt>
                <c:pt idx="180">
                  <c:v>2.1313572623554391</c:v>
                </c:pt>
                <c:pt idx="181">
                  <c:v>2.1313572623554391</c:v>
                </c:pt>
                <c:pt idx="182">
                  <c:v>2.1313572623554391</c:v>
                </c:pt>
                <c:pt idx="183">
                  <c:v>2.1313572623554391</c:v>
                </c:pt>
                <c:pt idx="184">
                  <c:v>2.1313572623554391</c:v>
                </c:pt>
                <c:pt idx="185">
                  <c:v>2.1313572623554391</c:v>
                </c:pt>
                <c:pt idx="186">
                  <c:v>2.1313572623554391</c:v>
                </c:pt>
                <c:pt idx="187">
                  <c:v>2.1313572623554391</c:v>
                </c:pt>
                <c:pt idx="188">
                  <c:v>2.1313572623554391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Results!$AN$4:$AN$192</c:f>
              <c:numCache>
                <c:formatCode>0.00</c:formatCode>
                <c:ptCount val="189"/>
                <c:pt idx="0">
                  <c:v>-14.752912163608705</c:v>
                </c:pt>
                <c:pt idx="1">
                  <c:v>-14.752912163608705</c:v>
                </c:pt>
                <c:pt idx="2">
                  <c:v>-14.752912163608705</c:v>
                </c:pt>
                <c:pt idx="3">
                  <c:v>-14.752912163608705</c:v>
                </c:pt>
                <c:pt idx="4">
                  <c:v>-14.752912163608705</c:v>
                </c:pt>
                <c:pt idx="5">
                  <c:v>-14.752912163608705</c:v>
                </c:pt>
                <c:pt idx="6">
                  <c:v>-14.752912163608705</c:v>
                </c:pt>
                <c:pt idx="7">
                  <c:v>-14.752912163608705</c:v>
                </c:pt>
                <c:pt idx="8">
                  <c:v>-14.752912163608705</c:v>
                </c:pt>
                <c:pt idx="9">
                  <c:v>-14.752912163608705</c:v>
                </c:pt>
                <c:pt idx="10">
                  <c:v>-14.752912163608705</c:v>
                </c:pt>
                <c:pt idx="11">
                  <c:v>-14.752912163608705</c:v>
                </c:pt>
                <c:pt idx="12">
                  <c:v>-14.752912163608705</c:v>
                </c:pt>
                <c:pt idx="13">
                  <c:v>-14.752912163608705</c:v>
                </c:pt>
                <c:pt idx="14">
                  <c:v>-14.752912163608705</c:v>
                </c:pt>
                <c:pt idx="15">
                  <c:v>-14.752912163608705</c:v>
                </c:pt>
                <c:pt idx="16">
                  <c:v>-14.752912163608705</c:v>
                </c:pt>
                <c:pt idx="17">
                  <c:v>-14.752912163608705</c:v>
                </c:pt>
                <c:pt idx="18">
                  <c:v>-14.752912163608705</c:v>
                </c:pt>
                <c:pt idx="19">
                  <c:v>-14.752912163608705</c:v>
                </c:pt>
                <c:pt idx="20">
                  <c:v>-14.752912163608705</c:v>
                </c:pt>
                <c:pt idx="21">
                  <c:v>-14.752912163608705</c:v>
                </c:pt>
                <c:pt idx="22">
                  <c:v>-14.752912163608705</c:v>
                </c:pt>
                <c:pt idx="23">
                  <c:v>-14.752912163608705</c:v>
                </c:pt>
                <c:pt idx="24">
                  <c:v>-14.752912163608705</c:v>
                </c:pt>
                <c:pt idx="25">
                  <c:v>-14.752912163608705</c:v>
                </c:pt>
                <c:pt idx="26">
                  <c:v>-14.752912163608705</c:v>
                </c:pt>
                <c:pt idx="27">
                  <c:v>-14.752912163608705</c:v>
                </c:pt>
                <c:pt idx="28">
                  <c:v>-14.752912163608705</c:v>
                </c:pt>
                <c:pt idx="29">
                  <c:v>-14.752912163608705</c:v>
                </c:pt>
                <c:pt idx="30">
                  <c:v>-14.752912163608705</c:v>
                </c:pt>
                <c:pt idx="31">
                  <c:v>-14.752912163608705</c:v>
                </c:pt>
                <c:pt idx="32">
                  <c:v>-14.752912163608705</c:v>
                </c:pt>
                <c:pt idx="33">
                  <c:v>-14.752912163608705</c:v>
                </c:pt>
                <c:pt idx="34">
                  <c:v>-14.752912163608705</c:v>
                </c:pt>
                <c:pt idx="35">
                  <c:v>-14.752912163608705</c:v>
                </c:pt>
                <c:pt idx="36">
                  <c:v>-14.752912163608705</c:v>
                </c:pt>
                <c:pt idx="37">
                  <c:v>-14.752912163608705</c:v>
                </c:pt>
                <c:pt idx="38">
                  <c:v>-14.752912163608705</c:v>
                </c:pt>
                <c:pt idx="39">
                  <c:v>-14.752912163608705</c:v>
                </c:pt>
                <c:pt idx="40">
                  <c:v>-14.752912163608705</c:v>
                </c:pt>
                <c:pt idx="41">
                  <c:v>-14.752912163608705</c:v>
                </c:pt>
                <c:pt idx="42">
                  <c:v>-14.752912163608705</c:v>
                </c:pt>
                <c:pt idx="43">
                  <c:v>-14.752912163608705</c:v>
                </c:pt>
                <c:pt idx="44">
                  <c:v>-14.752912163608705</c:v>
                </c:pt>
                <c:pt idx="45">
                  <c:v>-14.752912163608705</c:v>
                </c:pt>
                <c:pt idx="46">
                  <c:v>-14.752912163608705</c:v>
                </c:pt>
                <c:pt idx="47">
                  <c:v>-14.752912163608705</c:v>
                </c:pt>
                <c:pt idx="48">
                  <c:v>-14.752912163608705</c:v>
                </c:pt>
                <c:pt idx="49">
                  <c:v>-14.752912163608705</c:v>
                </c:pt>
                <c:pt idx="50">
                  <c:v>-14.752912163608705</c:v>
                </c:pt>
                <c:pt idx="51">
                  <c:v>-14.752912163608705</c:v>
                </c:pt>
                <c:pt idx="52">
                  <c:v>-14.752912163608705</c:v>
                </c:pt>
                <c:pt idx="53">
                  <c:v>-14.752912163608705</c:v>
                </c:pt>
                <c:pt idx="54">
                  <c:v>-14.752912163608705</c:v>
                </c:pt>
                <c:pt idx="55">
                  <c:v>-14.752912163608705</c:v>
                </c:pt>
                <c:pt idx="56">
                  <c:v>-14.752912163608705</c:v>
                </c:pt>
                <c:pt idx="57">
                  <c:v>-14.752912163608705</c:v>
                </c:pt>
                <c:pt idx="58">
                  <c:v>-14.752912163608705</c:v>
                </c:pt>
                <c:pt idx="59">
                  <c:v>-14.752912163608705</c:v>
                </c:pt>
                <c:pt idx="60">
                  <c:v>-14.752912163608705</c:v>
                </c:pt>
                <c:pt idx="61">
                  <c:v>-14.752912163608705</c:v>
                </c:pt>
                <c:pt idx="62">
                  <c:v>-14.752912163608705</c:v>
                </c:pt>
                <c:pt idx="63">
                  <c:v>-14.752912163608705</c:v>
                </c:pt>
                <c:pt idx="64">
                  <c:v>-14.752912163608705</c:v>
                </c:pt>
                <c:pt idx="65">
                  <c:v>-14.752912163608705</c:v>
                </c:pt>
                <c:pt idx="66">
                  <c:v>-14.752912163608705</c:v>
                </c:pt>
                <c:pt idx="67">
                  <c:v>-14.752912163608705</c:v>
                </c:pt>
                <c:pt idx="68">
                  <c:v>-14.752912163608705</c:v>
                </c:pt>
                <c:pt idx="69">
                  <c:v>-14.752912163608705</c:v>
                </c:pt>
                <c:pt idx="70">
                  <c:v>-14.752912163608705</c:v>
                </c:pt>
                <c:pt idx="71">
                  <c:v>-14.752912163608705</c:v>
                </c:pt>
                <c:pt idx="72">
                  <c:v>-14.752912163608705</c:v>
                </c:pt>
                <c:pt idx="73">
                  <c:v>-14.752912163608705</c:v>
                </c:pt>
                <c:pt idx="74">
                  <c:v>-14.752912163608705</c:v>
                </c:pt>
                <c:pt idx="75">
                  <c:v>-14.752912163608705</c:v>
                </c:pt>
                <c:pt idx="76">
                  <c:v>-14.752912163608705</c:v>
                </c:pt>
                <c:pt idx="77">
                  <c:v>-14.752912163608705</c:v>
                </c:pt>
                <c:pt idx="78">
                  <c:v>-14.752912163608705</c:v>
                </c:pt>
                <c:pt idx="79">
                  <c:v>-14.752912163608705</c:v>
                </c:pt>
                <c:pt idx="80">
                  <c:v>-14.752912163608705</c:v>
                </c:pt>
                <c:pt idx="81">
                  <c:v>-14.752912163608705</c:v>
                </c:pt>
                <c:pt idx="82">
                  <c:v>-14.752912163608705</c:v>
                </c:pt>
                <c:pt idx="83">
                  <c:v>-14.752912163608705</c:v>
                </c:pt>
                <c:pt idx="84">
                  <c:v>-14.752912163608705</c:v>
                </c:pt>
                <c:pt idx="85">
                  <c:v>-14.752912163608705</c:v>
                </c:pt>
                <c:pt idx="86">
                  <c:v>-14.752912163608705</c:v>
                </c:pt>
                <c:pt idx="87">
                  <c:v>-14.752912163608705</c:v>
                </c:pt>
                <c:pt idx="88">
                  <c:v>-14.752912163608705</c:v>
                </c:pt>
                <c:pt idx="89">
                  <c:v>-14.752912163608705</c:v>
                </c:pt>
                <c:pt idx="90">
                  <c:v>-14.752912163608705</c:v>
                </c:pt>
                <c:pt idx="91">
                  <c:v>-14.752912163608705</c:v>
                </c:pt>
                <c:pt idx="92">
                  <c:v>-14.752912163608705</c:v>
                </c:pt>
                <c:pt idx="93">
                  <c:v>-14.752912163608705</c:v>
                </c:pt>
                <c:pt idx="94">
                  <c:v>-14.752912163608705</c:v>
                </c:pt>
                <c:pt idx="95">
                  <c:v>-14.752912163608705</c:v>
                </c:pt>
                <c:pt idx="96">
                  <c:v>-14.752912163608705</c:v>
                </c:pt>
                <c:pt idx="97">
                  <c:v>-14.752912163608705</c:v>
                </c:pt>
                <c:pt idx="98">
                  <c:v>-14.752912163608705</c:v>
                </c:pt>
                <c:pt idx="99">
                  <c:v>-14.752912163608705</c:v>
                </c:pt>
                <c:pt idx="100">
                  <c:v>-14.752912163608705</c:v>
                </c:pt>
                <c:pt idx="101">
                  <c:v>-14.752912163608705</c:v>
                </c:pt>
                <c:pt idx="102">
                  <c:v>-14.752912163608705</c:v>
                </c:pt>
                <c:pt idx="103">
                  <c:v>-14.752912163608705</c:v>
                </c:pt>
                <c:pt idx="104">
                  <c:v>-14.752912163608705</c:v>
                </c:pt>
                <c:pt idx="105">
                  <c:v>-14.752912163608705</c:v>
                </c:pt>
                <c:pt idx="106">
                  <c:v>-14.752912163608705</c:v>
                </c:pt>
                <c:pt idx="107">
                  <c:v>-14.752912163608705</c:v>
                </c:pt>
                <c:pt idx="108">
                  <c:v>-14.752912163608705</c:v>
                </c:pt>
                <c:pt idx="109">
                  <c:v>-14.752912163608705</c:v>
                </c:pt>
                <c:pt idx="110">
                  <c:v>-14.752912163608705</c:v>
                </c:pt>
                <c:pt idx="111">
                  <c:v>-14.752912163608705</c:v>
                </c:pt>
                <c:pt idx="112">
                  <c:v>-14.752912163608705</c:v>
                </c:pt>
                <c:pt idx="113">
                  <c:v>-14.752912163608705</c:v>
                </c:pt>
                <c:pt idx="114">
                  <c:v>-14.752912163608705</c:v>
                </c:pt>
                <c:pt idx="115">
                  <c:v>-14.752912163608705</c:v>
                </c:pt>
                <c:pt idx="116">
                  <c:v>-14.752912163608705</c:v>
                </c:pt>
                <c:pt idx="117">
                  <c:v>-14.752912163608705</c:v>
                </c:pt>
                <c:pt idx="118">
                  <c:v>-14.752912163608705</c:v>
                </c:pt>
                <c:pt idx="119">
                  <c:v>-14.752912163608705</c:v>
                </c:pt>
                <c:pt idx="120">
                  <c:v>-14.752912163608705</c:v>
                </c:pt>
                <c:pt idx="121">
                  <c:v>-14.752912163608705</c:v>
                </c:pt>
                <c:pt idx="122">
                  <c:v>-14.752912163608705</c:v>
                </c:pt>
                <c:pt idx="123">
                  <c:v>-14.752912163608705</c:v>
                </c:pt>
                <c:pt idx="124">
                  <c:v>-14.752912163608705</c:v>
                </c:pt>
                <c:pt idx="125">
                  <c:v>-14.752912163608705</c:v>
                </c:pt>
                <c:pt idx="126">
                  <c:v>-14.752912163608705</c:v>
                </c:pt>
                <c:pt idx="127">
                  <c:v>-14.752912163608705</c:v>
                </c:pt>
                <c:pt idx="128">
                  <c:v>-14.752912163608705</c:v>
                </c:pt>
                <c:pt idx="129">
                  <c:v>-14.752912163608705</c:v>
                </c:pt>
                <c:pt idx="130">
                  <c:v>-14.752912163608705</c:v>
                </c:pt>
                <c:pt idx="131">
                  <c:v>-14.752912163608705</c:v>
                </c:pt>
                <c:pt idx="132">
                  <c:v>-14.752912163608705</c:v>
                </c:pt>
                <c:pt idx="133">
                  <c:v>-14.752912163608705</c:v>
                </c:pt>
                <c:pt idx="134">
                  <c:v>-14.752912163608705</c:v>
                </c:pt>
                <c:pt idx="135">
                  <c:v>-14.752912163608705</c:v>
                </c:pt>
                <c:pt idx="136">
                  <c:v>-14.752912163608705</c:v>
                </c:pt>
                <c:pt idx="137">
                  <c:v>-14.752912163608705</c:v>
                </c:pt>
                <c:pt idx="138">
                  <c:v>-14.752912163608705</c:v>
                </c:pt>
                <c:pt idx="139">
                  <c:v>-14.752912163608705</c:v>
                </c:pt>
                <c:pt idx="140">
                  <c:v>-14.752912163608705</c:v>
                </c:pt>
                <c:pt idx="141">
                  <c:v>-14.752912163608705</c:v>
                </c:pt>
                <c:pt idx="142">
                  <c:v>-14.752912163608705</c:v>
                </c:pt>
                <c:pt idx="143">
                  <c:v>-14.752912163608705</c:v>
                </c:pt>
                <c:pt idx="144">
                  <c:v>-14.752912163608705</c:v>
                </c:pt>
                <c:pt idx="145">
                  <c:v>-14.752912163608705</c:v>
                </c:pt>
                <c:pt idx="146">
                  <c:v>-14.752912163608705</c:v>
                </c:pt>
                <c:pt idx="147">
                  <c:v>-14.752912163608705</c:v>
                </c:pt>
                <c:pt idx="148">
                  <c:v>-14.752912163608705</c:v>
                </c:pt>
                <c:pt idx="149">
                  <c:v>-14.752912163608705</c:v>
                </c:pt>
                <c:pt idx="150">
                  <c:v>-14.752912163608705</c:v>
                </c:pt>
                <c:pt idx="151">
                  <c:v>-14.752912163608705</c:v>
                </c:pt>
                <c:pt idx="152">
                  <c:v>-14.752912163608705</c:v>
                </c:pt>
                <c:pt idx="153">
                  <c:v>-14.752912163608705</c:v>
                </c:pt>
                <c:pt idx="154">
                  <c:v>-14.752912163608705</c:v>
                </c:pt>
                <c:pt idx="155">
                  <c:v>-14.752912163608705</c:v>
                </c:pt>
                <c:pt idx="156">
                  <c:v>-14.752912163608705</c:v>
                </c:pt>
                <c:pt idx="157">
                  <c:v>-14.752912163608705</c:v>
                </c:pt>
                <c:pt idx="158">
                  <c:v>-14.752912163608705</c:v>
                </c:pt>
                <c:pt idx="159">
                  <c:v>-14.752912163608705</c:v>
                </c:pt>
                <c:pt idx="160">
                  <c:v>-14.752912163608705</c:v>
                </c:pt>
                <c:pt idx="161">
                  <c:v>-14.752912163608705</c:v>
                </c:pt>
                <c:pt idx="162">
                  <c:v>-14.752912163608705</c:v>
                </c:pt>
                <c:pt idx="163">
                  <c:v>-14.752912163608705</c:v>
                </c:pt>
                <c:pt idx="164">
                  <c:v>-14.752912163608705</c:v>
                </c:pt>
                <c:pt idx="165">
                  <c:v>-14.752912163608705</c:v>
                </c:pt>
                <c:pt idx="166">
                  <c:v>-14.752912163608705</c:v>
                </c:pt>
                <c:pt idx="167">
                  <c:v>-14.752912163608705</c:v>
                </c:pt>
                <c:pt idx="168">
                  <c:v>-14.752912163608705</c:v>
                </c:pt>
                <c:pt idx="169">
                  <c:v>-14.752912163608705</c:v>
                </c:pt>
                <c:pt idx="170">
                  <c:v>-14.752912163608705</c:v>
                </c:pt>
                <c:pt idx="171">
                  <c:v>-14.752912163608705</c:v>
                </c:pt>
                <c:pt idx="172">
                  <c:v>-14.752912163608705</c:v>
                </c:pt>
                <c:pt idx="173">
                  <c:v>-14.752912163608705</c:v>
                </c:pt>
                <c:pt idx="174">
                  <c:v>-14.752912163608705</c:v>
                </c:pt>
                <c:pt idx="175">
                  <c:v>-14.752912163608705</c:v>
                </c:pt>
                <c:pt idx="176">
                  <c:v>-14.752912163608705</c:v>
                </c:pt>
                <c:pt idx="177">
                  <c:v>-14.752912163608705</c:v>
                </c:pt>
                <c:pt idx="178">
                  <c:v>-14.752912163608705</c:v>
                </c:pt>
                <c:pt idx="179">
                  <c:v>-14.752912163608705</c:v>
                </c:pt>
                <c:pt idx="180">
                  <c:v>-14.752912163608705</c:v>
                </c:pt>
                <c:pt idx="181">
                  <c:v>-14.752912163608705</c:v>
                </c:pt>
                <c:pt idx="182">
                  <c:v>-14.752912163608705</c:v>
                </c:pt>
                <c:pt idx="183">
                  <c:v>-14.752912163608705</c:v>
                </c:pt>
                <c:pt idx="184">
                  <c:v>-14.752912163608705</c:v>
                </c:pt>
                <c:pt idx="185">
                  <c:v>-14.752912163608705</c:v>
                </c:pt>
                <c:pt idx="186">
                  <c:v>-14.752912163608705</c:v>
                </c:pt>
                <c:pt idx="187">
                  <c:v>-14.752912163608705</c:v>
                </c:pt>
                <c:pt idx="188">
                  <c:v>-14.752912163608705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Results!$B$4:$B$192</c:f>
              <c:strCache>
                <c:ptCount val="189"/>
                <c:pt idx="0">
                  <c:v>10-Other</c:v>
                </c:pt>
                <c:pt idx="1">
                  <c:v>10-Other</c:v>
                </c:pt>
                <c:pt idx="2">
                  <c:v>10-Other</c:v>
                </c:pt>
                <c:pt idx="3">
                  <c:v>10-Other</c:v>
                </c:pt>
                <c:pt idx="4">
                  <c:v>10-Other</c:v>
                </c:pt>
                <c:pt idx="5">
                  <c:v>10-Other</c:v>
                </c:pt>
                <c:pt idx="6">
                  <c:v>10-Other</c:v>
                </c:pt>
                <c:pt idx="7">
                  <c:v>10-Other</c:v>
                </c:pt>
                <c:pt idx="8">
                  <c:v>10-Other</c:v>
                </c:pt>
                <c:pt idx="9">
                  <c:v>11-USGS</c:v>
                </c:pt>
                <c:pt idx="10">
                  <c:v>11-USGS</c:v>
                </c:pt>
                <c:pt idx="11">
                  <c:v>11-USGS</c:v>
                </c:pt>
                <c:pt idx="12">
                  <c:v>11-USGS</c:v>
                </c:pt>
                <c:pt idx="13">
                  <c:v>11-USGS</c:v>
                </c:pt>
                <c:pt idx="14">
                  <c:v>11-USGS</c:v>
                </c:pt>
                <c:pt idx="15">
                  <c:v>11-USGS</c:v>
                </c:pt>
                <c:pt idx="16">
                  <c:v>11-USGS</c:v>
                </c:pt>
                <c:pt idx="17">
                  <c:v>11-USGS</c:v>
                </c:pt>
                <c:pt idx="18">
                  <c:v>12-USGS</c:v>
                </c:pt>
                <c:pt idx="19">
                  <c:v>12-USGS</c:v>
                </c:pt>
                <c:pt idx="20">
                  <c:v>12-USGS</c:v>
                </c:pt>
                <c:pt idx="21">
                  <c:v>12-USGS</c:v>
                </c:pt>
                <c:pt idx="22">
                  <c:v>12-USGS</c:v>
                </c:pt>
                <c:pt idx="23">
                  <c:v>12-USGS</c:v>
                </c:pt>
                <c:pt idx="24">
                  <c:v>12-USGS</c:v>
                </c:pt>
                <c:pt idx="25">
                  <c:v>12-USGS</c:v>
                </c:pt>
                <c:pt idx="26">
                  <c:v>12-USGS</c:v>
                </c:pt>
                <c:pt idx="27">
                  <c:v>13-Other</c:v>
                </c:pt>
                <c:pt idx="28">
                  <c:v>13-Other</c:v>
                </c:pt>
                <c:pt idx="29">
                  <c:v>13-Other</c:v>
                </c:pt>
                <c:pt idx="30">
                  <c:v>13-Other</c:v>
                </c:pt>
                <c:pt idx="31">
                  <c:v>13-Other</c:v>
                </c:pt>
                <c:pt idx="32">
                  <c:v>13-Other</c:v>
                </c:pt>
                <c:pt idx="33">
                  <c:v>13-Other</c:v>
                </c:pt>
                <c:pt idx="34">
                  <c:v>13-Other</c:v>
                </c:pt>
                <c:pt idx="35">
                  <c:v>13-Other</c:v>
                </c:pt>
                <c:pt idx="36">
                  <c:v>14-USGS</c:v>
                </c:pt>
                <c:pt idx="37">
                  <c:v>14-USGS</c:v>
                </c:pt>
                <c:pt idx="38">
                  <c:v>14-USGS</c:v>
                </c:pt>
                <c:pt idx="39">
                  <c:v>14-USGS</c:v>
                </c:pt>
                <c:pt idx="40">
                  <c:v>14-USGS</c:v>
                </c:pt>
                <c:pt idx="41">
                  <c:v>14-USGS</c:v>
                </c:pt>
                <c:pt idx="42">
                  <c:v>14-USGS</c:v>
                </c:pt>
                <c:pt idx="43">
                  <c:v>14-USGS</c:v>
                </c:pt>
                <c:pt idx="44">
                  <c:v>14-USGS</c:v>
                </c:pt>
                <c:pt idx="45">
                  <c:v>15-USGS</c:v>
                </c:pt>
                <c:pt idx="46">
                  <c:v>15-USGS</c:v>
                </c:pt>
                <c:pt idx="47">
                  <c:v>15-USGS</c:v>
                </c:pt>
                <c:pt idx="48">
                  <c:v>15-USGS</c:v>
                </c:pt>
                <c:pt idx="49">
                  <c:v>15-USGS</c:v>
                </c:pt>
                <c:pt idx="50">
                  <c:v>15-USGS</c:v>
                </c:pt>
                <c:pt idx="51">
                  <c:v>15-USGS</c:v>
                </c:pt>
                <c:pt idx="52">
                  <c:v>15-USGS</c:v>
                </c:pt>
                <c:pt idx="53">
                  <c:v>15-USGS</c:v>
                </c:pt>
                <c:pt idx="54">
                  <c:v>16-Other</c:v>
                </c:pt>
                <c:pt idx="55">
                  <c:v>16-Other</c:v>
                </c:pt>
                <c:pt idx="56">
                  <c:v>16-Other</c:v>
                </c:pt>
                <c:pt idx="57">
                  <c:v>16-Other</c:v>
                </c:pt>
                <c:pt idx="58">
                  <c:v>16-Other</c:v>
                </c:pt>
                <c:pt idx="59">
                  <c:v>16-Other</c:v>
                </c:pt>
                <c:pt idx="60">
                  <c:v>16-Other</c:v>
                </c:pt>
                <c:pt idx="61">
                  <c:v>16-Other</c:v>
                </c:pt>
                <c:pt idx="62">
                  <c:v>16-Other</c:v>
                </c:pt>
                <c:pt idx="63">
                  <c:v>17-USGS</c:v>
                </c:pt>
                <c:pt idx="64">
                  <c:v>17-USGS</c:v>
                </c:pt>
                <c:pt idx="65">
                  <c:v>17-USGS</c:v>
                </c:pt>
                <c:pt idx="66">
                  <c:v>17-USGS</c:v>
                </c:pt>
                <c:pt idx="67">
                  <c:v>17-USGS</c:v>
                </c:pt>
                <c:pt idx="68">
                  <c:v>17-USGS</c:v>
                </c:pt>
                <c:pt idx="69">
                  <c:v>17-USGS</c:v>
                </c:pt>
                <c:pt idx="70">
                  <c:v>17-USGS</c:v>
                </c:pt>
                <c:pt idx="71">
                  <c:v>17-USGS</c:v>
                </c:pt>
                <c:pt idx="72">
                  <c:v>18-USGS</c:v>
                </c:pt>
                <c:pt idx="73">
                  <c:v>18-USGS</c:v>
                </c:pt>
                <c:pt idx="74">
                  <c:v>18-USGS</c:v>
                </c:pt>
                <c:pt idx="75">
                  <c:v>18-USGS</c:v>
                </c:pt>
                <c:pt idx="76">
                  <c:v>18-USGS</c:v>
                </c:pt>
                <c:pt idx="77">
                  <c:v>18-USGS</c:v>
                </c:pt>
                <c:pt idx="78">
                  <c:v>18-USGS</c:v>
                </c:pt>
                <c:pt idx="79">
                  <c:v>18-USGS</c:v>
                </c:pt>
                <c:pt idx="80">
                  <c:v>18-USGS</c:v>
                </c:pt>
                <c:pt idx="81">
                  <c:v>19-USGS</c:v>
                </c:pt>
                <c:pt idx="82">
                  <c:v>19-USGS</c:v>
                </c:pt>
                <c:pt idx="83">
                  <c:v>19-USGS</c:v>
                </c:pt>
                <c:pt idx="84">
                  <c:v>19-USGS</c:v>
                </c:pt>
                <c:pt idx="85">
                  <c:v>19-USGS</c:v>
                </c:pt>
                <c:pt idx="86">
                  <c:v>19-USGS</c:v>
                </c:pt>
                <c:pt idx="87">
                  <c:v>19-USGS</c:v>
                </c:pt>
                <c:pt idx="88">
                  <c:v>19-USGS</c:v>
                </c:pt>
                <c:pt idx="89">
                  <c:v>19-USGS</c:v>
                </c:pt>
                <c:pt idx="90">
                  <c:v>20-USGS</c:v>
                </c:pt>
                <c:pt idx="91">
                  <c:v>20-USGS</c:v>
                </c:pt>
                <c:pt idx="92">
                  <c:v>20-USGS</c:v>
                </c:pt>
                <c:pt idx="93">
                  <c:v>20-USGS</c:v>
                </c:pt>
                <c:pt idx="94">
                  <c:v>20-USGS</c:v>
                </c:pt>
                <c:pt idx="95">
                  <c:v>20-USGS</c:v>
                </c:pt>
                <c:pt idx="96">
                  <c:v>20-USGS</c:v>
                </c:pt>
                <c:pt idx="97">
                  <c:v>20-USGS</c:v>
                </c:pt>
                <c:pt idx="98">
                  <c:v>20-USGS</c:v>
                </c:pt>
                <c:pt idx="99">
                  <c:v>21-Other</c:v>
                </c:pt>
                <c:pt idx="100">
                  <c:v>21-Other</c:v>
                </c:pt>
                <c:pt idx="101">
                  <c:v>21-Other</c:v>
                </c:pt>
                <c:pt idx="102">
                  <c:v>21-Other</c:v>
                </c:pt>
                <c:pt idx="103">
                  <c:v>21-Other</c:v>
                </c:pt>
                <c:pt idx="104">
                  <c:v>21-Other</c:v>
                </c:pt>
                <c:pt idx="105">
                  <c:v>21-Other</c:v>
                </c:pt>
                <c:pt idx="106">
                  <c:v>21-Other</c:v>
                </c:pt>
                <c:pt idx="107">
                  <c:v>21-Other</c:v>
                </c:pt>
                <c:pt idx="108">
                  <c:v>23-Other</c:v>
                </c:pt>
                <c:pt idx="109">
                  <c:v>23-Other</c:v>
                </c:pt>
                <c:pt idx="110">
                  <c:v>23-Other</c:v>
                </c:pt>
                <c:pt idx="111">
                  <c:v>23-Other</c:v>
                </c:pt>
                <c:pt idx="112">
                  <c:v>23-Other</c:v>
                </c:pt>
                <c:pt idx="113">
                  <c:v>23-Other</c:v>
                </c:pt>
                <c:pt idx="114">
                  <c:v>23-Other</c:v>
                </c:pt>
                <c:pt idx="115">
                  <c:v>23-Other</c:v>
                </c:pt>
                <c:pt idx="116">
                  <c:v>23-Other</c:v>
                </c:pt>
                <c:pt idx="117">
                  <c:v>25-USGS</c:v>
                </c:pt>
                <c:pt idx="118">
                  <c:v>25-USGS</c:v>
                </c:pt>
                <c:pt idx="119">
                  <c:v>25-USGS</c:v>
                </c:pt>
                <c:pt idx="120">
                  <c:v>25-USGS</c:v>
                </c:pt>
                <c:pt idx="121">
                  <c:v>25-USGS</c:v>
                </c:pt>
                <c:pt idx="122">
                  <c:v>25-USGS</c:v>
                </c:pt>
                <c:pt idx="123">
                  <c:v>25-USGS</c:v>
                </c:pt>
                <c:pt idx="124">
                  <c:v>25-USGS</c:v>
                </c:pt>
                <c:pt idx="125">
                  <c:v>25-USGS</c:v>
                </c:pt>
                <c:pt idx="126">
                  <c:v>28-Other</c:v>
                </c:pt>
                <c:pt idx="127">
                  <c:v>28-Other</c:v>
                </c:pt>
                <c:pt idx="128">
                  <c:v>28-Other</c:v>
                </c:pt>
                <c:pt idx="129">
                  <c:v>28-Other</c:v>
                </c:pt>
                <c:pt idx="130">
                  <c:v>28-Other</c:v>
                </c:pt>
                <c:pt idx="131">
                  <c:v>28-Other</c:v>
                </c:pt>
                <c:pt idx="132">
                  <c:v>28-Other</c:v>
                </c:pt>
                <c:pt idx="133">
                  <c:v>28-Other</c:v>
                </c:pt>
                <c:pt idx="134">
                  <c:v>28-Other</c:v>
                </c:pt>
                <c:pt idx="135">
                  <c:v>29-Other</c:v>
                </c:pt>
                <c:pt idx="136">
                  <c:v>29-Other</c:v>
                </c:pt>
                <c:pt idx="137">
                  <c:v>29-Other</c:v>
                </c:pt>
                <c:pt idx="138">
                  <c:v>29-Other</c:v>
                </c:pt>
                <c:pt idx="139">
                  <c:v>29-Other</c:v>
                </c:pt>
                <c:pt idx="140">
                  <c:v>29-Other</c:v>
                </c:pt>
                <c:pt idx="141">
                  <c:v>29-Other</c:v>
                </c:pt>
                <c:pt idx="142">
                  <c:v>29-Other</c:v>
                </c:pt>
                <c:pt idx="143">
                  <c:v>29-Other</c:v>
                </c:pt>
                <c:pt idx="144">
                  <c:v>30-Other</c:v>
                </c:pt>
                <c:pt idx="145">
                  <c:v>30-Other</c:v>
                </c:pt>
                <c:pt idx="146">
                  <c:v>30-Other</c:v>
                </c:pt>
                <c:pt idx="147">
                  <c:v>30-Other</c:v>
                </c:pt>
                <c:pt idx="148">
                  <c:v>30-Other</c:v>
                </c:pt>
                <c:pt idx="149">
                  <c:v>30-Other</c:v>
                </c:pt>
                <c:pt idx="150">
                  <c:v>30-Other</c:v>
                </c:pt>
                <c:pt idx="151">
                  <c:v>30-Other</c:v>
                </c:pt>
                <c:pt idx="152">
                  <c:v>30-Other</c:v>
                </c:pt>
                <c:pt idx="153">
                  <c:v>31-Other</c:v>
                </c:pt>
                <c:pt idx="154">
                  <c:v>31-Other</c:v>
                </c:pt>
                <c:pt idx="155">
                  <c:v>31-Other</c:v>
                </c:pt>
                <c:pt idx="156">
                  <c:v>31-Other</c:v>
                </c:pt>
                <c:pt idx="157">
                  <c:v>31-Other</c:v>
                </c:pt>
                <c:pt idx="158">
                  <c:v>31-Other</c:v>
                </c:pt>
                <c:pt idx="159">
                  <c:v>31-Other</c:v>
                </c:pt>
                <c:pt idx="160">
                  <c:v>31-Other</c:v>
                </c:pt>
                <c:pt idx="161">
                  <c:v>31-Other</c:v>
                </c:pt>
                <c:pt idx="162">
                  <c:v>34-Other</c:v>
                </c:pt>
                <c:pt idx="163">
                  <c:v>34-Other</c:v>
                </c:pt>
                <c:pt idx="164">
                  <c:v>34-Other</c:v>
                </c:pt>
                <c:pt idx="165">
                  <c:v>34-Other</c:v>
                </c:pt>
                <c:pt idx="166">
                  <c:v>34-Other</c:v>
                </c:pt>
                <c:pt idx="167">
                  <c:v>34-Other</c:v>
                </c:pt>
                <c:pt idx="168">
                  <c:v>34-Other</c:v>
                </c:pt>
                <c:pt idx="169">
                  <c:v>34-Other</c:v>
                </c:pt>
                <c:pt idx="170">
                  <c:v>34-Other</c:v>
                </c:pt>
                <c:pt idx="171">
                  <c:v>36-Other</c:v>
                </c:pt>
                <c:pt idx="172">
                  <c:v>36-Other</c:v>
                </c:pt>
                <c:pt idx="173">
                  <c:v>36-Other</c:v>
                </c:pt>
                <c:pt idx="174">
                  <c:v>36-Other</c:v>
                </c:pt>
                <c:pt idx="175">
                  <c:v>36-Other</c:v>
                </c:pt>
                <c:pt idx="176">
                  <c:v>36-Other</c:v>
                </c:pt>
                <c:pt idx="177">
                  <c:v>36-Other</c:v>
                </c:pt>
                <c:pt idx="178">
                  <c:v>36-Other</c:v>
                </c:pt>
                <c:pt idx="179">
                  <c:v>36-Other</c:v>
                </c:pt>
                <c:pt idx="180">
                  <c:v>41-USGS</c:v>
                </c:pt>
                <c:pt idx="181">
                  <c:v>41-USGS</c:v>
                </c:pt>
                <c:pt idx="182">
                  <c:v>41-USGS</c:v>
                </c:pt>
                <c:pt idx="183">
                  <c:v>41-USGS</c:v>
                </c:pt>
                <c:pt idx="184">
                  <c:v>41-USGS</c:v>
                </c:pt>
                <c:pt idx="185">
                  <c:v>41-USGS</c:v>
                </c:pt>
                <c:pt idx="186">
                  <c:v>41-USGS</c:v>
                </c:pt>
                <c:pt idx="187">
                  <c:v>41-USGS</c:v>
                </c:pt>
                <c:pt idx="188">
                  <c:v>41-USGS</c:v>
                </c:pt>
              </c:strCache>
            </c:strRef>
          </c:cat>
          <c:val>
            <c:numRef>
              <c:f>Results!$AO$4:$AO$192</c:f>
              <c:numCache>
                <c:formatCode>0.00</c:formatCode>
                <c:ptCount val="189"/>
                <c:pt idx="0">
                  <c:v>9.0156266883195855</c:v>
                </c:pt>
                <c:pt idx="1">
                  <c:v>9.0156266883195855</c:v>
                </c:pt>
                <c:pt idx="2">
                  <c:v>9.0156266883195855</c:v>
                </c:pt>
                <c:pt idx="3">
                  <c:v>9.0156266883195855</c:v>
                </c:pt>
                <c:pt idx="4">
                  <c:v>9.0156266883195855</c:v>
                </c:pt>
                <c:pt idx="5">
                  <c:v>9.0156266883195855</c:v>
                </c:pt>
                <c:pt idx="6">
                  <c:v>9.0156266883195855</c:v>
                </c:pt>
                <c:pt idx="7">
                  <c:v>9.0156266883195855</c:v>
                </c:pt>
                <c:pt idx="8">
                  <c:v>9.0156266883195855</c:v>
                </c:pt>
                <c:pt idx="9">
                  <c:v>9.0156266883195855</c:v>
                </c:pt>
                <c:pt idx="10">
                  <c:v>9.0156266883195855</c:v>
                </c:pt>
                <c:pt idx="11">
                  <c:v>9.0156266883195855</c:v>
                </c:pt>
                <c:pt idx="12">
                  <c:v>9.0156266883195855</c:v>
                </c:pt>
                <c:pt idx="13">
                  <c:v>9.0156266883195855</c:v>
                </c:pt>
                <c:pt idx="14">
                  <c:v>9.0156266883195855</c:v>
                </c:pt>
                <c:pt idx="15">
                  <c:v>9.0156266883195855</c:v>
                </c:pt>
                <c:pt idx="16">
                  <c:v>9.0156266883195855</c:v>
                </c:pt>
                <c:pt idx="17">
                  <c:v>9.0156266883195855</c:v>
                </c:pt>
                <c:pt idx="18">
                  <c:v>9.0156266883195855</c:v>
                </c:pt>
                <c:pt idx="19">
                  <c:v>9.0156266883195855</c:v>
                </c:pt>
                <c:pt idx="20">
                  <c:v>9.0156266883195855</c:v>
                </c:pt>
                <c:pt idx="21">
                  <c:v>9.0156266883195855</c:v>
                </c:pt>
                <c:pt idx="22">
                  <c:v>9.0156266883195855</c:v>
                </c:pt>
                <c:pt idx="23">
                  <c:v>9.0156266883195855</c:v>
                </c:pt>
                <c:pt idx="24">
                  <c:v>9.0156266883195855</c:v>
                </c:pt>
                <c:pt idx="25">
                  <c:v>9.0156266883195855</c:v>
                </c:pt>
                <c:pt idx="26">
                  <c:v>9.0156266883195855</c:v>
                </c:pt>
                <c:pt idx="27">
                  <c:v>9.0156266883195855</c:v>
                </c:pt>
                <c:pt idx="28">
                  <c:v>9.0156266883195855</c:v>
                </c:pt>
                <c:pt idx="29">
                  <c:v>9.0156266883195855</c:v>
                </c:pt>
                <c:pt idx="30">
                  <c:v>9.0156266883195855</c:v>
                </c:pt>
                <c:pt idx="31">
                  <c:v>9.0156266883195855</c:v>
                </c:pt>
                <c:pt idx="32">
                  <c:v>9.0156266883195855</c:v>
                </c:pt>
                <c:pt idx="33">
                  <c:v>9.0156266883195855</c:v>
                </c:pt>
                <c:pt idx="34">
                  <c:v>9.0156266883195855</c:v>
                </c:pt>
                <c:pt idx="35">
                  <c:v>9.0156266883195855</c:v>
                </c:pt>
                <c:pt idx="36">
                  <c:v>9.0156266883195855</c:v>
                </c:pt>
                <c:pt idx="37">
                  <c:v>9.0156266883195855</c:v>
                </c:pt>
                <c:pt idx="38">
                  <c:v>9.0156266883195855</c:v>
                </c:pt>
                <c:pt idx="39">
                  <c:v>9.0156266883195855</c:v>
                </c:pt>
                <c:pt idx="40">
                  <c:v>9.0156266883195855</c:v>
                </c:pt>
                <c:pt idx="41">
                  <c:v>9.0156266883195855</c:v>
                </c:pt>
                <c:pt idx="42">
                  <c:v>9.0156266883195855</c:v>
                </c:pt>
                <c:pt idx="43">
                  <c:v>9.0156266883195855</c:v>
                </c:pt>
                <c:pt idx="44">
                  <c:v>9.0156266883195855</c:v>
                </c:pt>
                <c:pt idx="45">
                  <c:v>9.0156266883195855</c:v>
                </c:pt>
                <c:pt idx="46">
                  <c:v>9.0156266883195855</c:v>
                </c:pt>
                <c:pt idx="47">
                  <c:v>9.0156266883195855</c:v>
                </c:pt>
                <c:pt idx="48">
                  <c:v>9.0156266883195855</c:v>
                </c:pt>
                <c:pt idx="49">
                  <c:v>9.0156266883195855</c:v>
                </c:pt>
                <c:pt idx="50">
                  <c:v>9.0156266883195855</c:v>
                </c:pt>
                <c:pt idx="51">
                  <c:v>9.0156266883195855</c:v>
                </c:pt>
                <c:pt idx="52">
                  <c:v>9.0156266883195855</c:v>
                </c:pt>
                <c:pt idx="53">
                  <c:v>9.0156266883195855</c:v>
                </c:pt>
                <c:pt idx="54">
                  <c:v>9.0156266883195855</c:v>
                </c:pt>
                <c:pt idx="55">
                  <c:v>9.0156266883195855</c:v>
                </c:pt>
                <c:pt idx="56">
                  <c:v>9.0156266883195855</c:v>
                </c:pt>
                <c:pt idx="57">
                  <c:v>9.0156266883195855</c:v>
                </c:pt>
                <c:pt idx="58">
                  <c:v>9.0156266883195855</c:v>
                </c:pt>
                <c:pt idx="59">
                  <c:v>9.0156266883195855</c:v>
                </c:pt>
                <c:pt idx="60">
                  <c:v>9.0156266883195855</c:v>
                </c:pt>
                <c:pt idx="61">
                  <c:v>9.0156266883195855</c:v>
                </c:pt>
                <c:pt idx="62">
                  <c:v>9.0156266883195855</c:v>
                </c:pt>
                <c:pt idx="63">
                  <c:v>9.0156266883195855</c:v>
                </c:pt>
                <c:pt idx="64">
                  <c:v>9.0156266883195855</c:v>
                </c:pt>
                <c:pt idx="65">
                  <c:v>9.0156266883195855</c:v>
                </c:pt>
                <c:pt idx="66">
                  <c:v>9.0156266883195855</c:v>
                </c:pt>
                <c:pt idx="67">
                  <c:v>9.0156266883195855</c:v>
                </c:pt>
                <c:pt idx="68">
                  <c:v>9.0156266883195855</c:v>
                </c:pt>
                <c:pt idx="69">
                  <c:v>9.0156266883195855</c:v>
                </c:pt>
                <c:pt idx="70">
                  <c:v>9.0156266883195855</c:v>
                </c:pt>
                <c:pt idx="71">
                  <c:v>9.0156266883195855</c:v>
                </c:pt>
                <c:pt idx="72">
                  <c:v>9.0156266883195855</c:v>
                </c:pt>
                <c:pt idx="73">
                  <c:v>9.0156266883195855</c:v>
                </c:pt>
                <c:pt idx="74">
                  <c:v>9.0156266883195855</c:v>
                </c:pt>
                <c:pt idx="75">
                  <c:v>9.0156266883195855</c:v>
                </c:pt>
                <c:pt idx="76">
                  <c:v>9.0156266883195855</c:v>
                </c:pt>
                <c:pt idx="77">
                  <c:v>9.0156266883195855</c:v>
                </c:pt>
                <c:pt idx="78">
                  <c:v>9.0156266883195855</c:v>
                </c:pt>
                <c:pt idx="79">
                  <c:v>9.0156266883195855</c:v>
                </c:pt>
                <c:pt idx="80">
                  <c:v>9.0156266883195855</c:v>
                </c:pt>
                <c:pt idx="81">
                  <c:v>9.0156266883195855</c:v>
                </c:pt>
                <c:pt idx="82">
                  <c:v>9.0156266883195855</c:v>
                </c:pt>
                <c:pt idx="83">
                  <c:v>9.0156266883195855</c:v>
                </c:pt>
                <c:pt idx="84">
                  <c:v>9.0156266883195855</c:v>
                </c:pt>
                <c:pt idx="85">
                  <c:v>9.0156266883195855</c:v>
                </c:pt>
                <c:pt idx="86">
                  <c:v>9.0156266883195855</c:v>
                </c:pt>
                <c:pt idx="87">
                  <c:v>9.0156266883195855</c:v>
                </c:pt>
                <c:pt idx="88">
                  <c:v>9.0156266883195855</c:v>
                </c:pt>
                <c:pt idx="89">
                  <c:v>9.0156266883195855</c:v>
                </c:pt>
                <c:pt idx="90">
                  <c:v>9.0156266883195855</c:v>
                </c:pt>
                <c:pt idx="91">
                  <c:v>9.0156266883195855</c:v>
                </c:pt>
                <c:pt idx="92">
                  <c:v>9.0156266883195855</c:v>
                </c:pt>
                <c:pt idx="93">
                  <c:v>9.0156266883195855</c:v>
                </c:pt>
                <c:pt idx="94">
                  <c:v>9.0156266883195855</c:v>
                </c:pt>
                <c:pt idx="95">
                  <c:v>9.0156266883195855</c:v>
                </c:pt>
                <c:pt idx="96">
                  <c:v>9.0156266883195855</c:v>
                </c:pt>
                <c:pt idx="97">
                  <c:v>9.0156266883195855</c:v>
                </c:pt>
                <c:pt idx="98">
                  <c:v>9.0156266883195855</c:v>
                </c:pt>
                <c:pt idx="99">
                  <c:v>9.0156266883195855</c:v>
                </c:pt>
                <c:pt idx="100">
                  <c:v>9.0156266883195855</c:v>
                </c:pt>
                <c:pt idx="101">
                  <c:v>9.0156266883195855</c:v>
                </c:pt>
                <c:pt idx="102">
                  <c:v>9.0156266883195855</c:v>
                </c:pt>
                <c:pt idx="103">
                  <c:v>9.0156266883195855</c:v>
                </c:pt>
                <c:pt idx="104">
                  <c:v>9.0156266883195855</c:v>
                </c:pt>
                <c:pt idx="105">
                  <c:v>9.0156266883195855</c:v>
                </c:pt>
                <c:pt idx="106">
                  <c:v>9.0156266883195855</c:v>
                </c:pt>
                <c:pt idx="107">
                  <c:v>9.0156266883195855</c:v>
                </c:pt>
                <c:pt idx="108">
                  <c:v>9.0156266883195855</c:v>
                </c:pt>
                <c:pt idx="109">
                  <c:v>9.0156266883195855</c:v>
                </c:pt>
                <c:pt idx="110">
                  <c:v>9.0156266883195855</c:v>
                </c:pt>
                <c:pt idx="111">
                  <c:v>9.0156266883195855</c:v>
                </c:pt>
                <c:pt idx="112">
                  <c:v>9.0156266883195855</c:v>
                </c:pt>
                <c:pt idx="113">
                  <c:v>9.0156266883195855</c:v>
                </c:pt>
                <c:pt idx="114">
                  <c:v>9.0156266883195855</c:v>
                </c:pt>
                <c:pt idx="115">
                  <c:v>9.0156266883195855</c:v>
                </c:pt>
                <c:pt idx="116">
                  <c:v>9.0156266883195855</c:v>
                </c:pt>
                <c:pt idx="117">
                  <c:v>9.0156266883195855</c:v>
                </c:pt>
                <c:pt idx="118">
                  <c:v>9.0156266883195855</c:v>
                </c:pt>
                <c:pt idx="119">
                  <c:v>9.0156266883195855</c:v>
                </c:pt>
                <c:pt idx="120">
                  <c:v>9.0156266883195855</c:v>
                </c:pt>
                <c:pt idx="121">
                  <c:v>9.0156266883195855</c:v>
                </c:pt>
                <c:pt idx="122">
                  <c:v>9.0156266883195855</c:v>
                </c:pt>
                <c:pt idx="123">
                  <c:v>9.0156266883195855</c:v>
                </c:pt>
                <c:pt idx="124">
                  <c:v>9.0156266883195855</c:v>
                </c:pt>
                <c:pt idx="125">
                  <c:v>9.0156266883195855</c:v>
                </c:pt>
                <c:pt idx="126">
                  <c:v>9.0156266883195855</c:v>
                </c:pt>
                <c:pt idx="127">
                  <c:v>9.0156266883195855</c:v>
                </c:pt>
                <c:pt idx="128">
                  <c:v>9.0156266883195855</c:v>
                </c:pt>
                <c:pt idx="129">
                  <c:v>9.0156266883195855</c:v>
                </c:pt>
                <c:pt idx="130">
                  <c:v>9.0156266883195855</c:v>
                </c:pt>
                <c:pt idx="131">
                  <c:v>9.0156266883195855</c:v>
                </c:pt>
                <c:pt idx="132">
                  <c:v>9.0156266883195855</c:v>
                </c:pt>
                <c:pt idx="133">
                  <c:v>9.0156266883195855</c:v>
                </c:pt>
                <c:pt idx="134">
                  <c:v>9.0156266883195855</c:v>
                </c:pt>
                <c:pt idx="135">
                  <c:v>9.0156266883195855</c:v>
                </c:pt>
                <c:pt idx="136">
                  <c:v>9.0156266883195855</c:v>
                </c:pt>
                <c:pt idx="137">
                  <c:v>9.0156266883195855</c:v>
                </c:pt>
                <c:pt idx="138">
                  <c:v>9.0156266883195855</c:v>
                </c:pt>
                <c:pt idx="139">
                  <c:v>9.0156266883195855</c:v>
                </c:pt>
                <c:pt idx="140">
                  <c:v>9.0156266883195855</c:v>
                </c:pt>
                <c:pt idx="141">
                  <c:v>9.0156266883195855</c:v>
                </c:pt>
                <c:pt idx="142">
                  <c:v>9.0156266883195855</c:v>
                </c:pt>
                <c:pt idx="143">
                  <c:v>9.0156266883195855</c:v>
                </c:pt>
                <c:pt idx="144">
                  <c:v>9.0156266883195855</c:v>
                </c:pt>
                <c:pt idx="145">
                  <c:v>9.0156266883195855</c:v>
                </c:pt>
                <c:pt idx="146">
                  <c:v>9.0156266883195855</c:v>
                </c:pt>
                <c:pt idx="147">
                  <c:v>9.0156266883195855</c:v>
                </c:pt>
                <c:pt idx="148">
                  <c:v>9.0156266883195855</c:v>
                </c:pt>
                <c:pt idx="149">
                  <c:v>9.0156266883195855</c:v>
                </c:pt>
                <c:pt idx="150">
                  <c:v>9.0156266883195855</c:v>
                </c:pt>
                <c:pt idx="151">
                  <c:v>9.0156266883195855</c:v>
                </c:pt>
                <c:pt idx="152">
                  <c:v>9.0156266883195855</c:v>
                </c:pt>
                <c:pt idx="153">
                  <c:v>9.0156266883195855</c:v>
                </c:pt>
                <c:pt idx="154">
                  <c:v>9.0156266883195855</c:v>
                </c:pt>
                <c:pt idx="155">
                  <c:v>9.0156266883195855</c:v>
                </c:pt>
                <c:pt idx="156">
                  <c:v>9.0156266883195855</c:v>
                </c:pt>
                <c:pt idx="157">
                  <c:v>9.0156266883195855</c:v>
                </c:pt>
                <c:pt idx="158">
                  <c:v>9.0156266883195855</c:v>
                </c:pt>
                <c:pt idx="159">
                  <c:v>9.0156266883195855</c:v>
                </c:pt>
                <c:pt idx="160">
                  <c:v>9.0156266883195855</c:v>
                </c:pt>
                <c:pt idx="161">
                  <c:v>9.0156266883195855</c:v>
                </c:pt>
                <c:pt idx="162">
                  <c:v>9.0156266883195855</c:v>
                </c:pt>
                <c:pt idx="163">
                  <c:v>9.0156266883195855</c:v>
                </c:pt>
                <c:pt idx="164">
                  <c:v>9.0156266883195855</c:v>
                </c:pt>
                <c:pt idx="165">
                  <c:v>9.0156266883195855</c:v>
                </c:pt>
                <c:pt idx="166">
                  <c:v>9.0156266883195855</c:v>
                </c:pt>
                <c:pt idx="167">
                  <c:v>9.0156266883195855</c:v>
                </c:pt>
                <c:pt idx="168">
                  <c:v>9.0156266883195855</c:v>
                </c:pt>
                <c:pt idx="169">
                  <c:v>9.0156266883195855</c:v>
                </c:pt>
                <c:pt idx="170">
                  <c:v>9.0156266883195855</c:v>
                </c:pt>
                <c:pt idx="171">
                  <c:v>9.0156266883195855</c:v>
                </c:pt>
                <c:pt idx="172">
                  <c:v>9.0156266883195855</c:v>
                </c:pt>
                <c:pt idx="173">
                  <c:v>9.0156266883195855</c:v>
                </c:pt>
                <c:pt idx="174">
                  <c:v>9.0156266883195855</c:v>
                </c:pt>
                <c:pt idx="175">
                  <c:v>9.0156266883195855</c:v>
                </c:pt>
                <c:pt idx="176">
                  <c:v>9.0156266883195855</c:v>
                </c:pt>
                <c:pt idx="177">
                  <c:v>9.0156266883195855</c:v>
                </c:pt>
                <c:pt idx="178">
                  <c:v>9.0156266883195855</c:v>
                </c:pt>
                <c:pt idx="179">
                  <c:v>9.0156266883195855</c:v>
                </c:pt>
                <c:pt idx="180">
                  <c:v>9.0156266883195855</c:v>
                </c:pt>
                <c:pt idx="181">
                  <c:v>9.0156266883195855</c:v>
                </c:pt>
                <c:pt idx="182">
                  <c:v>9.0156266883195855</c:v>
                </c:pt>
                <c:pt idx="183">
                  <c:v>9.0156266883195855</c:v>
                </c:pt>
                <c:pt idx="184">
                  <c:v>9.0156266883195855</c:v>
                </c:pt>
                <c:pt idx="185">
                  <c:v>9.0156266883195855</c:v>
                </c:pt>
                <c:pt idx="186">
                  <c:v>9.0156266883195855</c:v>
                </c:pt>
                <c:pt idx="187">
                  <c:v>9.0156266883195855</c:v>
                </c:pt>
                <c:pt idx="188">
                  <c:v>9.0156266883195855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5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3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2, 2019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Results!$J$13:$J$183</c:f>
              <c:numCache>
                <c:formatCode>0.0</c:formatCode>
                <c:ptCount val="171"/>
                <c:pt idx="0">
                  <c:v>64.849110990320838</c:v>
                </c:pt>
                <c:pt idx="1">
                  <c:v>88.92360047685014</c:v>
                </c:pt>
                <c:pt idx="2">
                  <c:v>101.41674604014609</c:v>
                </c:pt>
                <c:pt idx="3">
                  <c:v>168.91856811621398</c:v>
                </c:pt>
                <c:pt idx="4">
                  <c:v>258.47357579215713</c:v>
                </c:pt>
                <c:pt idx="5">
                  <c:v>386.6345227122747</c:v>
                </c:pt>
                <c:pt idx="6">
                  <c:v>1005.9856551105938</c:v>
                </c:pt>
                <c:pt idx="7">
                  <c:v>2009.4305485534562</c:v>
                </c:pt>
                <c:pt idx="8">
                  <c:v>4250.5336556099292</c:v>
                </c:pt>
                <c:pt idx="9">
                  <c:v>59.917281025507151</c:v>
                </c:pt>
                <c:pt idx="10">
                  <c:v>79.404507036894742</c:v>
                </c:pt>
                <c:pt idx="11">
                  <c:v>104.65798215407966</c:v>
                </c:pt>
                <c:pt idx="12">
                  <c:v>160.75832023211737</c:v>
                </c:pt>
                <c:pt idx="13">
                  <c:v>277.00526147219523</c:v>
                </c:pt>
                <c:pt idx="14">
                  <c:v>396.02421470301607</c:v>
                </c:pt>
                <c:pt idx="15">
                  <c:v>1004.6539872357168</c:v>
                </c:pt>
                <c:pt idx="16">
                  <c:v>2052.5528850385767</c:v>
                </c:pt>
                <c:pt idx="17">
                  <c:v>4232.1824401392396</c:v>
                </c:pt>
                <c:pt idx="18">
                  <c:v>53.409597264305006</c:v>
                </c:pt>
                <c:pt idx="19">
                  <c:v>84.269061351024504</c:v>
                </c:pt>
                <c:pt idx="20">
                  <c:v>102.50765859683403</c:v>
                </c:pt>
                <c:pt idx="21">
                  <c:v>169.92631532362878</c:v>
                </c:pt>
                <c:pt idx="22">
                  <c:v>258.08436037954925</c:v>
                </c:pt>
                <c:pt idx="23">
                  <c:v>421.56313524980436</c:v>
                </c:pt>
                <c:pt idx="24">
                  <c:v>1001.5181835426308</c:v>
                </c:pt>
                <c:pt idx="25">
                  <c:v>2022.1857205675265</c:v>
                </c:pt>
                <c:pt idx="26">
                  <c:v>4234.9681414777542</c:v>
                </c:pt>
                <c:pt idx="27">
                  <c:v>58.115647725757981</c:v>
                </c:pt>
                <c:pt idx="28">
                  <c:v>87.661313830887494</c:v>
                </c:pt>
                <c:pt idx="29">
                  <c:v>98.194327833187685</c:v>
                </c:pt>
                <c:pt idx="30">
                  <c:v>163.99884711836705</c:v>
                </c:pt>
                <c:pt idx="31">
                  <c:v>253.78478534092039</c:v>
                </c:pt>
                <c:pt idx="32">
                  <c:v>392.2263235058511</c:v>
                </c:pt>
                <c:pt idx="33">
                  <c:v>1061.4017074736896</c:v>
                </c:pt>
                <c:pt idx="34">
                  <c:v>2009.2097737117324</c:v>
                </c:pt>
                <c:pt idx="35">
                  <c:v>4244.7672061902958</c:v>
                </c:pt>
                <c:pt idx="36">
                  <c:v>56.787163139535316</c:v>
                </c:pt>
                <c:pt idx="37">
                  <c:v>77.115906339602518</c:v>
                </c:pt>
                <c:pt idx="38">
                  <c:v>108.06096129929524</c:v>
                </c:pt>
                <c:pt idx="39">
                  <c:v>164.7464457116109</c:v>
                </c:pt>
                <c:pt idx="40">
                  <c:v>263.16574042619283</c:v>
                </c:pt>
                <c:pt idx="41">
                  <c:v>381.81958501089065</c:v>
                </c:pt>
                <c:pt idx="42">
                  <c:v>992.34089330797815</c:v>
                </c:pt>
                <c:pt idx="43">
                  <c:v>2070.6858472198055</c:v>
                </c:pt>
                <c:pt idx="44">
                  <c:v>4231.4124619449485</c:v>
                </c:pt>
                <c:pt idx="45">
                  <c:v>54.762707575134108</c:v>
                </c:pt>
                <c:pt idx="46">
                  <c:v>86.46578071475831</c:v>
                </c:pt>
                <c:pt idx="47">
                  <c:v>92.477962428233027</c:v>
                </c:pt>
                <c:pt idx="48">
                  <c:v>177.22625791161752</c:v>
                </c:pt>
                <c:pt idx="49">
                  <c:v>278.83221316565073</c:v>
                </c:pt>
                <c:pt idx="50">
                  <c:v>395.94023062950419</c:v>
                </c:pt>
                <c:pt idx="51">
                  <c:v>1014.4765765031881</c:v>
                </c:pt>
                <c:pt idx="52">
                  <c:v>2003.6102239141514</c:v>
                </c:pt>
                <c:pt idx="53">
                  <c:v>4250.0960154277846</c:v>
                </c:pt>
                <c:pt idx="54">
                  <c:v>54.080033193009285</c:v>
                </c:pt>
                <c:pt idx="55">
                  <c:v>76.066242211405694</c:v>
                </c:pt>
                <c:pt idx="56">
                  <c:v>100.54248663439937</c:v>
                </c:pt>
                <c:pt idx="57">
                  <c:v>164.85944887512906</c:v>
                </c:pt>
                <c:pt idx="58">
                  <c:v>257.35639777667478</c:v>
                </c:pt>
                <c:pt idx="59">
                  <c:v>412.02797839879605</c:v>
                </c:pt>
                <c:pt idx="60">
                  <c:v>1022.9576188983012</c:v>
                </c:pt>
                <c:pt idx="61">
                  <c:v>2061.2295999555254</c:v>
                </c:pt>
                <c:pt idx="62">
                  <c:v>4235.0917512791666</c:v>
                </c:pt>
                <c:pt idx="63">
                  <c:v>57.419389624745222</c:v>
                </c:pt>
                <c:pt idx="64">
                  <c:v>78.575272523494164</c:v>
                </c:pt>
                <c:pt idx="65">
                  <c:v>104.36432304894349</c:v>
                </c:pt>
                <c:pt idx="66">
                  <c:v>164.89628452633312</c:v>
                </c:pt>
                <c:pt idx="67">
                  <c:v>261.88362403515458</c:v>
                </c:pt>
                <c:pt idx="68">
                  <c:v>380.06309417352583</c:v>
                </c:pt>
                <c:pt idx="69">
                  <c:v>998.60753517869114</c:v>
                </c:pt>
                <c:pt idx="70">
                  <c:v>2031.3735115823247</c:v>
                </c:pt>
                <c:pt idx="71">
                  <c:v>4251.5450791549101</c:v>
                </c:pt>
                <c:pt idx="72">
                  <c:v>54.315649946077116</c:v>
                </c:pt>
                <c:pt idx="73">
                  <c:v>76.462392524521292</c:v>
                </c:pt>
                <c:pt idx="74">
                  <c:v>93.028643913910415</c:v>
                </c:pt>
                <c:pt idx="75">
                  <c:v>159.38103585669793</c:v>
                </c:pt>
                <c:pt idx="76">
                  <c:v>255.62602288479428</c:v>
                </c:pt>
                <c:pt idx="77">
                  <c:v>388.83405965602338</c:v>
                </c:pt>
                <c:pt idx="78">
                  <c:v>1000.623014142421</c:v>
                </c:pt>
                <c:pt idx="79">
                  <c:v>2034.7029352331888</c:v>
                </c:pt>
                <c:pt idx="80">
                  <c:v>4286.2805910957113</c:v>
                </c:pt>
                <c:pt idx="81">
                  <c:v>53.79644471289923</c:v>
                </c:pt>
                <c:pt idx="82">
                  <c:v>76.289977080137049</c:v>
                </c:pt>
                <c:pt idx="83">
                  <c:v>96.542115613545306</c:v>
                </c:pt>
                <c:pt idx="84">
                  <c:v>166.19990829464723</c:v>
                </c:pt>
                <c:pt idx="85">
                  <c:v>260.43560783630778</c:v>
                </c:pt>
                <c:pt idx="86">
                  <c:v>391.20538292654061</c:v>
                </c:pt>
                <c:pt idx="87">
                  <c:v>1029.2497338574501</c:v>
                </c:pt>
                <c:pt idx="88">
                  <c:v>2027.7688743159574</c:v>
                </c:pt>
                <c:pt idx="89">
                  <c:v>4285.8549575640809</c:v>
                </c:pt>
                <c:pt idx="90">
                  <c:v>50.705196890241879</c:v>
                </c:pt>
                <c:pt idx="91">
                  <c:v>76.685977446601882</c:v>
                </c:pt>
                <c:pt idx="92">
                  <c:v>97.545073842802552</c:v>
                </c:pt>
                <c:pt idx="93">
                  <c:v>163.36857106936949</c:v>
                </c:pt>
                <c:pt idx="94">
                  <c:v>251.15733710576839</c:v>
                </c:pt>
                <c:pt idx="95">
                  <c:v>391.90585433632606</c:v>
                </c:pt>
                <c:pt idx="96">
                  <c:v>1014.2653080584772</c:v>
                </c:pt>
                <c:pt idx="97">
                  <c:v>2014.124606465612</c:v>
                </c:pt>
                <c:pt idx="98">
                  <c:v>4273.5851652582032</c:v>
                </c:pt>
                <c:pt idx="99">
                  <c:v>50.560875749281827</c:v>
                </c:pt>
                <c:pt idx="100">
                  <c:v>82.92783993320603</c:v>
                </c:pt>
                <c:pt idx="101">
                  <c:v>94.998913331870341</c:v>
                </c:pt>
                <c:pt idx="102">
                  <c:v>169.74065628454863</c:v>
                </c:pt>
                <c:pt idx="103">
                  <c:v>256.69203600036991</c:v>
                </c:pt>
                <c:pt idx="104">
                  <c:v>377.51888375215555</c:v>
                </c:pt>
                <c:pt idx="105">
                  <c:v>1019.1772476781327</c:v>
                </c:pt>
                <c:pt idx="106">
                  <c:v>2032.0385516201604</c:v>
                </c:pt>
                <c:pt idx="107">
                  <c:v>4382.9245576149533</c:v>
                </c:pt>
                <c:pt idx="108">
                  <c:v>55.631953717737389</c:v>
                </c:pt>
                <c:pt idx="109">
                  <c:v>80.245403817365514</c:v>
                </c:pt>
                <c:pt idx="110">
                  <c:v>97.81748008788712</c:v>
                </c:pt>
                <c:pt idx="111">
                  <c:v>163.1450619506461</c:v>
                </c:pt>
                <c:pt idx="112">
                  <c:v>260.92164959637165</c:v>
                </c:pt>
                <c:pt idx="113">
                  <c:v>390.05005990757587</c:v>
                </c:pt>
                <c:pt idx="114">
                  <c:v>1134.1336268666014</c:v>
                </c:pt>
                <c:pt idx="115">
                  <c:v>2034.9049208579052</c:v>
                </c:pt>
                <c:pt idx="116">
                  <c:v>4221.7465958057728</c:v>
                </c:pt>
                <c:pt idx="117">
                  <c:v>56.066285904288812</c:v>
                </c:pt>
                <c:pt idx="118">
                  <c:v>75.378174061404707</c:v>
                </c:pt>
                <c:pt idx="119">
                  <c:v>103.44723443913553</c:v>
                </c:pt>
                <c:pt idx="120">
                  <c:v>160.49052073896783</c:v>
                </c:pt>
                <c:pt idx="121">
                  <c:v>260.98967802878002</c:v>
                </c:pt>
                <c:pt idx="122">
                  <c:v>452.31680241310852</c:v>
                </c:pt>
                <c:pt idx="123">
                  <c:v>1001.9633719088108</c:v>
                </c:pt>
                <c:pt idx="124">
                  <c:v>2025.3084154610367</c:v>
                </c:pt>
                <c:pt idx="125">
                  <c:v>4249.8724168278104</c:v>
                </c:pt>
                <c:pt idx="126">
                  <c:v>55.892845984372734</c:v>
                </c:pt>
                <c:pt idx="127">
                  <c:v>78.73345013915494</c:v>
                </c:pt>
                <c:pt idx="128">
                  <c:v>97.883060048690268</c:v>
                </c:pt>
                <c:pt idx="129">
                  <c:v>171.37664022689833</c:v>
                </c:pt>
                <c:pt idx="130">
                  <c:v>260.09573301737311</c:v>
                </c:pt>
                <c:pt idx="131">
                  <c:v>411.85715061314505</c:v>
                </c:pt>
                <c:pt idx="132">
                  <c:v>1001.7397296366896</c:v>
                </c:pt>
                <c:pt idx="133">
                  <c:v>2014.7791839415165</c:v>
                </c:pt>
                <c:pt idx="134">
                  <c:v>4233.0530775548841</c:v>
                </c:pt>
                <c:pt idx="135">
                  <c:v>46.429913608112166</c:v>
                </c:pt>
                <c:pt idx="136">
                  <c:v>72.547919715947302</c:v>
                </c:pt>
                <c:pt idx="137">
                  <c:v>94.244029132608475</c:v>
                </c:pt>
                <c:pt idx="138">
                  <c:v>163.29103524413048</c:v>
                </c:pt>
                <c:pt idx="139">
                  <c:v>276.67189865686021</c:v>
                </c:pt>
                <c:pt idx="140">
                  <c:v>380.00060053163742</c:v>
                </c:pt>
                <c:pt idx="141">
                  <c:v>1023.191036489996</c:v>
                </c:pt>
                <c:pt idx="142">
                  <c:v>2064.0330566275725</c:v>
                </c:pt>
                <c:pt idx="143">
                  <c:v>4237.1741109782943</c:v>
                </c:pt>
                <c:pt idx="144">
                  <c:v>54.713788796094626</c:v>
                </c:pt>
                <c:pt idx="145">
                  <c:v>72.149767682666678</c:v>
                </c:pt>
                <c:pt idx="146">
                  <c:v>103.16169401941838</c:v>
                </c:pt>
                <c:pt idx="147">
                  <c:v>165.08285862301562</c:v>
                </c:pt>
                <c:pt idx="148">
                  <c:v>276.4249929985902</c:v>
                </c:pt>
                <c:pt idx="149">
                  <c:v>389.19413128344644</c:v>
                </c:pt>
                <c:pt idx="150">
                  <c:v>1006.2103461592644</c:v>
                </c:pt>
                <c:pt idx="151">
                  <c:v>2022.4006101575644</c:v>
                </c:pt>
                <c:pt idx="152">
                  <c:v>4231.3631947561053</c:v>
                </c:pt>
                <c:pt idx="153">
                  <c:v>52.022225265406334</c:v>
                </c:pt>
                <c:pt idx="154">
                  <c:v>77.047018795426581</c:v>
                </c:pt>
                <c:pt idx="155">
                  <c:v>95.382032253954478</c:v>
                </c:pt>
                <c:pt idx="156">
                  <c:v>168.43636083468854</c:v>
                </c:pt>
                <c:pt idx="157">
                  <c:v>258.86261755876495</c:v>
                </c:pt>
                <c:pt idx="158">
                  <c:v>404.66160813846398</c:v>
                </c:pt>
                <c:pt idx="159">
                  <c:v>1012.457637435723</c:v>
                </c:pt>
                <c:pt idx="160">
                  <c:v>2001.3765001750517</c:v>
                </c:pt>
                <c:pt idx="161">
                  <c:v>4280.9532177767724</c:v>
                </c:pt>
                <c:pt idx="162">
                  <c:v>50.648629737311232</c:v>
                </c:pt>
                <c:pt idx="163">
                  <c:v>73.250325878636204</c:v>
                </c:pt>
                <c:pt idx="164">
                  <c:v>95.15864189453039</c:v>
                </c:pt>
                <c:pt idx="165">
                  <c:v>163.92919091015304</c:v>
                </c:pt>
                <c:pt idx="166">
                  <c:v>252.60783474330245</c:v>
                </c:pt>
                <c:pt idx="167">
                  <c:v>410.73950959902186</c:v>
                </c:pt>
                <c:pt idx="168">
                  <c:v>986.9931294260515</c:v>
                </c:pt>
                <c:pt idx="169">
                  <c:v>2004.2861828234604</c:v>
                </c:pt>
                <c:pt idx="170">
                  <c:v>4249.3719678847692</c:v>
                </c:pt>
              </c:numCache>
            </c:numRef>
          </c:xVal>
          <c:yVal>
            <c:numRef>
              <c:f>Results!$T$13:$T$183</c:f>
              <c:numCache>
                <c:formatCode>0.00</c:formatCode>
                <c:ptCount val="171"/>
                <c:pt idx="0">
                  <c:v>0.23267706738752816</c:v>
                </c:pt>
                <c:pt idx="1">
                  <c:v>2.335037618826981</c:v>
                </c:pt>
                <c:pt idx="2">
                  <c:v>-2.3829851918039444</c:v>
                </c:pt>
                <c:pt idx="3">
                  <c:v>-2.3197971424420598</c:v>
                </c:pt>
                <c:pt idx="4">
                  <c:v>-1.3438804262723918</c:v>
                </c:pt>
                <c:pt idx="5">
                  <c:v>-1.1986831076964166</c:v>
                </c:pt>
                <c:pt idx="6">
                  <c:v>-1.1914339980599598</c:v>
                </c:pt>
                <c:pt idx="7">
                  <c:v>-2.1613361349921196</c:v>
                </c:pt>
                <c:pt idx="8">
                  <c:v>-0.81245458589302133</c:v>
                </c:pt>
                <c:pt idx="9">
                  <c:v>11.82082840420895</c:v>
                </c:pt>
                <c:pt idx="10">
                  <c:v>7.0468203530378348</c:v>
                </c:pt>
                <c:pt idx="11">
                  <c:v>-4.4506707068191735</c:v>
                </c:pt>
                <c:pt idx="12">
                  <c:v>6.370855177570137</c:v>
                </c:pt>
                <c:pt idx="13">
                  <c:v>0.35910456087297771</c:v>
                </c:pt>
                <c:pt idx="15">
                  <c:v>-2.4539779415549563</c:v>
                </c:pt>
                <c:pt idx="16">
                  <c:v>-1.4398111373398936</c:v>
                </c:pt>
                <c:pt idx="17">
                  <c:v>-1.185734330904425</c:v>
                </c:pt>
                <c:pt idx="18">
                  <c:v>14.211683151499541</c:v>
                </c:pt>
                <c:pt idx="19">
                  <c:v>-7.4393392432729257</c:v>
                </c:pt>
                <c:pt idx="20">
                  <c:v>-21.957050726675352</c:v>
                </c:pt>
                <c:pt idx="21">
                  <c:v>-29.381155725375972</c:v>
                </c:pt>
                <c:pt idx="22">
                  <c:v>-25.605720657525676</c:v>
                </c:pt>
                <c:pt idx="23">
                  <c:v>-12.705839474807165</c:v>
                </c:pt>
                <c:pt idx="24">
                  <c:v>-18.32399916030273</c:v>
                </c:pt>
                <c:pt idx="25">
                  <c:v>-5.6960999870575479</c:v>
                </c:pt>
                <c:pt idx="26">
                  <c:v>-5.2177049294318749</c:v>
                </c:pt>
                <c:pt idx="27">
                  <c:v>8.4045389931654828</c:v>
                </c:pt>
                <c:pt idx="28">
                  <c:v>-7.5989208235439172</c:v>
                </c:pt>
                <c:pt idx="29">
                  <c:v>-1.2162900439795332</c:v>
                </c:pt>
                <c:pt idx="30">
                  <c:v>-1.218817786520398</c:v>
                </c:pt>
                <c:pt idx="31">
                  <c:v>-1.4913365810468595</c:v>
                </c:pt>
                <c:pt idx="32">
                  <c:v>-2.0973410025929535</c:v>
                </c:pt>
                <c:pt idx="33">
                  <c:v>-9.0824903328205036</c:v>
                </c:pt>
                <c:pt idx="34">
                  <c:v>-4.1414179246208844</c:v>
                </c:pt>
                <c:pt idx="35">
                  <c:v>-2.8686427376445609</c:v>
                </c:pt>
                <c:pt idx="36">
                  <c:v>-8.4300093099781659</c:v>
                </c:pt>
                <c:pt idx="37">
                  <c:v>-4.0405494631428045</c:v>
                </c:pt>
                <c:pt idx="38">
                  <c:v>-2.8326245320151586</c:v>
                </c:pt>
                <c:pt idx="39">
                  <c:v>-0.45308759675310895</c:v>
                </c:pt>
                <c:pt idx="40">
                  <c:v>-1.202945497793884</c:v>
                </c:pt>
                <c:pt idx="41">
                  <c:v>-2.3098828234908608</c:v>
                </c:pt>
                <c:pt idx="42">
                  <c:v>-0.23589608407396762</c:v>
                </c:pt>
                <c:pt idx="43">
                  <c:v>1.1742077057627909</c:v>
                </c:pt>
                <c:pt idx="44">
                  <c:v>0.20294731681874995</c:v>
                </c:pt>
                <c:pt idx="45">
                  <c:v>-6.9257123014426147</c:v>
                </c:pt>
                <c:pt idx="46">
                  <c:v>-3.3490482487068478</c:v>
                </c:pt>
                <c:pt idx="47">
                  <c:v>-3.8365490924244745</c:v>
                </c:pt>
                <c:pt idx="48">
                  <c:v>10.626947897176072</c:v>
                </c:pt>
                <c:pt idx="49">
                  <c:v>-6.0546136237211687</c:v>
                </c:pt>
                <c:pt idx="50">
                  <c:v>-5.7206186381951216</c:v>
                </c:pt>
                <c:pt idx="51">
                  <c:v>3.0600433973365715</c:v>
                </c:pt>
                <c:pt idx="52">
                  <c:v>0.80054373322742145</c:v>
                </c:pt>
                <c:pt idx="53">
                  <c:v>0.17773679805807294</c:v>
                </c:pt>
                <c:pt idx="54">
                  <c:v>-27.884659647284799</c:v>
                </c:pt>
                <c:pt idx="55">
                  <c:v>-10.604233858414801</c:v>
                </c:pt>
                <c:pt idx="56">
                  <c:v>-4.5179772118797104</c:v>
                </c:pt>
                <c:pt idx="57">
                  <c:v>-33.276496585089113</c:v>
                </c:pt>
                <c:pt idx="58">
                  <c:v>-8.6869407443583011</c:v>
                </c:pt>
                <c:pt idx="59">
                  <c:v>-6.8024454328846975</c:v>
                </c:pt>
                <c:pt idx="60">
                  <c:v>-10.064700335208796</c:v>
                </c:pt>
                <c:pt idx="61">
                  <c:v>-3.9893469391910354</c:v>
                </c:pt>
                <c:pt idx="62">
                  <c:v>-1.4897375307184402</c:v>
                </c:pt>
                <c:pt idx="63">
                  <c:v>1.0111747600405718</c:v>
                </c:pt>
                <c:pt idx="64">
                  <c:v>-5.8227892523390841</c:v>
                </c:pt>
                <c:pt idx="65">
                  <c:v>-2.265451430020486</c:v>
                </c:pt>
                <c:pt idx="66">
                  <c:v>-2.9693116132954511</c:v>
                </c:pt>
                <c:pt idx="67">
                  <c:v>-0.33741095435427726</c:v>
                </c:pt>
                <c:pt idx="68">
                  <c:v>-3.1739714690682819</c:v>
                </c:pt>
                <c:pt idx="69">
                  <c:v>-2.6644636898248497</c:v>
                </c:pt>
                <c:pt idx="70">
                  <c:v>-1.5444481974113415</c:v>
                </c:pt>
                <c:pt idx="71">
                  <c:v>-1.0712594670162414</c:v>
                </c:pt>
                <c:pt idx="72">
                  <c:v>8.6243100442936083</c:v>
                </c:pt>
                <c:pt idx="73">
                  <c:v>-0.60473195940475388</c:v>
                </c:pt>
                <c:pt idx="74">
                  <c:v>-1.1057281613847143</c:v>
                </c:pt>
                <c:pt idx="75">
                  <c:v>-2.1213539230212297</c:v>
                </c:pt>
                <c:pt idx="76">
                  <c:v>-1.8096838626164207</c:v>
                </c:pt>
                <c:pt idx="77">
                  <c:v>-2.2719356590928048</c:v>
                </c:pt>
                <c:pt idx="78">
                  <c:v>-2.2608928460245257</c:v>
                </c:pt>
                <c:pt idx="79">
                  <c:v>-1.5581112448513492</c:v>
                </c:pt>
                <c:pt idx="80">
                  <c:v>-1.1030680351149125</c:v>
                </c:pt>
                <c:pt idx="81">
                  <c:v>-5.1981961406990589</c:v>
                </c:pt>
                <c:pt idx="82">
                  <c:v>-9.5556157691323733</c:v>
                </c:pt>
                <c:pt idx="83">
                  <c:v>-12.991341171505869</c:v>
                </c:pt>
                <c:pt idx="84">
                  <c:v>-7.3405024225516673</c:v>
                </c:pt>
                <c:pt idx="85">
                  <c:v>-7.0787585420712356</c:v>
                </c:pt>
                <c:pt idx="86">
                  <c:v>-6.443005139137771</c:v>
                </c:pt>
                <c:pt idx="87">
                  <c:v>-5.5622782279367708</c:v>
                </c:pt>
                <c:pt idx="88">
                  <c:v>-1.3201146666672041</c:v>
                </c:pt>
                <c:pt idx="89">
                  <c:v>-0.74325794688549307</c:v>
                </c:pt>
                <c:pt idx="90">
                  <c:v>-0.79912299940178622</c:v>
                </c:pt>
                <c:pt idx="91">
                  <c:v>-12.239496397027143</c:v>
                </c:pt>
                <c:pt idx="92">
                  <c:v>-6.9148277581628435</c:v>
                </c:pt>
                <c:pt idx="93">
                  <c:v>-11.060004351569686</c:v>
                </c:pt>
                <c:pt idx="94">
                  <c:v>-2.1330601636026572</c:v>
                </c:pt>
                <c:pt idx="95">
                  <c:v>-3.701361991872016</c:v>
                </c:pt>
                <c:pt idx="96">
                  <c:v>-1.889575430235678</c:v>
                </c:pt>
                <c:pt idx="97">
                  <c:v>-1.1381920657749229</c:v>
                </c:pt>
                <c:pt idx="98">
                  <c:v>-0.67356011744448052</c:v>
                </c:pt>
                <c:pt idx="99">
                  <c:v>-22.070970061155109</c:v>
                </c:pt>
                <c:pt idx="100">
                  <c:v>-16.672856720182867</c:v>
                </c:pt>
                <c:pt idx="101">
                  <c:v>-9.8194947759900639</c:v>
                </c:pt>
                <c:pt idx="102">
                  <c:v>-12.058369946582934</c:v>
                </c:pt>
                <c:pt idx="103">
                  <c:v>-6.8116394543478229</c:v>
                </c:pt>
                <c:pt idx="104">
                  <c:v>-3.7338486520344918</c:v>
                </c:pt>
                <c:pt idx="105">
                  <c:v>-1.1025116292314814</c:v>
                </c:pt>
                <c:pt idx="106">
                  <c:v>-0.22008202632744447</c:v>
                </c:pt>
                <c:pt idx="107">
                  <c:v>-0.25892888334653552</c:v>
                </c:pt>
                <c:pt idx="108">
                  <c:v>-2.394224233963437</c:v>
                </c:pt>
                <c:pt idx="109">
                  <c:v>-3.2966421645610069</c:v>
                </c:pt>
                <c:pt idx="110">
                  <c:v>-4.311581206240235</c:v>
                </c:pt>
                <c:pt idx="111">
                  <c:v>-1.9277702389775826</c:v>
                </c:pt>
                <c:pt idx="112">
                  <c:v>-3.4192829955555037</c:v>
                </c:pt>
                <c:pt idx="113">
                  <c:v>-1.8074756633152205</c:v>
                </c:pt>
                <c:pt idx="114">
                  <c:v>-1.246204726831877</c:v>
                </c:pt>
                <c:pt idx="115">
                  <c:v>-2.2067331204336309</c:v>
                </c:pt>
                <c:pt idx="116">
                  <c:v>-0.75197776762140267</c:v>
                </c:pt>
                <c:pt idx="117">
                  <c:v>-40.60601756847835</c:v>
                </c:pt>
                <c:pt idx="118">
                  <c:v>-18.676724710705145</c:v>
                </c:pt>
                <c:pt idx="119">
                  <c:v>-20.925870620419488</c:v>
                </c:pt>
                <c:pt idx="120">
                  <c:v>-25.416155764932789</c:v>
                </c:pt>
                <c:pt idx="121">
                  <c:v>-14.326113703491741</c:v>
                </c:pt>
                <c:pt idx="122">
                  <c:v>-13.312970487024153</c:v>
                </c:pt>
                <c:pt idx="123">
                  <c:v>-8.100433028224268</c:v>
                </c:pt>
                <c:pt idx="124">
                  <c:v>-11.15427229435628</c:v>
                </c:pt>
                <c:pt idx="125">
                  <c:v>-5.9054106150118537</c:v>
                </c:pt>
                <c:pt idx="126">
                  <c:v>-4.8178723715833556</c:v>
                </c:pt>
                <c:pt idx="127">
                  <c:v>-8.5522101816370508</c:v>
                </c:pt>
                <c:pt idx="128">
                  <c:v>-2.2302736015857487</c:v>
                </c:pt>
                <c:pt idx="129">
                  <c:v>-5.8798213184463783</c:v>
                </c:pt>
                <c:pt idx="130">
                  <c:v>-3.9968871833351969</c:v>
                </c:pt>
                <c:pt idx="131">
                  <c:v>-3.6073552665109081</c:v>
                </c:pt>
                <c:pt idx="132">
                  <c:v>-2.4896416602878264</c:v>
                </c:pt>
                <c:pt idx="133">
                  <c:v>-2.7883543958208445</c:v>
                </c:pt>
                <c:pt idx="134">
                  <c:v>-1.0548669420577452</c:v>
                </c:pt>
                <c:pt idx="135">
                  <c:v>-30.734310058287406</c:v>
                </c:pt>
                <c:pt idx="136">
                  <c:v>-6.7099370112982584</c:v>
                </c:pt>
                <c:pt idx="137">
                  <c:v>-8.9703604678371818</c:v>
                </c:pt>
                <c:pt idx="138">
                  <c:v>-4.2323421085536328</c:v>
                </c:pt>
                <c:pt idx="139">
                  <c:v>-2.6464193481178593</c:v>
                </c:pt>
                <c:pt idx="140">
                  <c:v>-2.647522271691729</c:v>
                </c:pt>
                <c:pt idx="141">
                  <c:v>-2.2079001559174491</c:v>
                </c:pt>
                <c:pt idx="142">
                  <c:v>-1.4235749051219857</c:v>
                </c:pt>
                <c:pt idx="143">
                  <c:v>-1.1584161918463483</c:v>
                </c:pt>
                <c:pt idx="144">
                  <c:v>-8.8529580982707774</c:v>
                </c:pt>
                <c:pt idx="145">
                  <c:v>-1.0807625689056863</c:v>
                </c:pt>
                <c:pt idx="146">
                  <c:v>-8.6967300262921388</c:v>
                </c:pt>
                <c:pt idx="147">
                  <c:v>-7.8341620268093282</c:v>
                </c:pt>
                <c:pt idx="148">
                  <c:v>-4.2633601508856023</c:v>
                </c:pt>
                <c:pt idx="149">
                  <c:v>-11.882021738340983</c:v>
                </c:pt>
                <c:pt idx="150">
                  <c:v>-5.3398721613581861</c:v>
                </c:pt>
                <c:pt idx="151">
                  <c:v>-3.1413464690665256</c:v>
                </c:pt>
                <c:pt idx="152">
                  <c:v>-2.0266091755578639</c:v>
                </c:pt>
                <c:pt idx="153">
                  <c:v>18.026477504086476</c:v>
                </c:pt>
                <c:pt idx="154">
                  <c:v>-3.176007110572121</c:v>
                </c:pt>
                <c:pt idx="155">
                  <c:v>-6.0619721737106982</c:v>
                </c:pt>
                <c:pt idx="156">
                  <c:v>-3.8212419235330626</c:v>
                </c:pt>
                <c:pt idx="157">
                  <c:v>-11.961023129087405</c:v>
                </c:pt>
                <c:pt idx="158">
                  <c:v>-4.9329137573223107</c:v>
                </c:pt>
                <c:pt idx="159">
                  <c:v>-2.9095180229299347</c:v>
                </c:pt>
                <c:pt idx="160">
                  <c:v>-3.631325748488349</c:v>
                </c:pt>
                <c:pt idx="161">
                  <c:v>-2.4609756850247733</c:v>
                </c:pt>
                <c:pt idx="162">
                  <c:v>-2.6627171244432355</c:v>
                </c:pt>
                <c:pt idx="163">
                  <c:v>-5.5294305247828222</c:v>
                </c:pt>
                <c:pt idx="164">
                  <c:v>-6.0516226165911524</c:v>
                </c:pt>
                <c:pt idx="165">
                  <c:v>-3.1899083263450532</c:v>
                </c:pt>
                <c:pt idx="166">
                  <c:v>-4.1201551622018364</c:v>
                </c:pt>
                <c:pt idx="167">
                  <c:v>-1.9329792760313393</c:v>
                </c:pt>
                <c:pt idx="168">
                  <c:v>-2.4815906712840596</c:v>
                </c:pt>
                <c:pt idx="169">
                  <c:v>-1.7605361512671998</c:v>
                </c:pt>
                <c:pt idx="170">
                  <c:v>-0.87947038214618922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50"/>
        <c:crossBetween val="midCat"/>
      </c:valAx>
      <c:valAx>
        <c:axId val="233004424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2019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9'!$D$22,'PSD for Samples 7, 8, 9'!$D$25,'PSD for Samples 7, 8, 9'!$D$28)</c:f>
              <c:numCache>
                <c:formatCode>0.0</c:formatCode>
                <c:ptCount val="9"/>
                <c:pt idx="2">
                  <c:v>7.0259999999999998</c:v>
                </c:pt>
                <c:pt idx="3">
                  <c:v>15.9</c:v>
                </c:pt>
                <c:pt idx="8">
                  <c:v>12.845605600000001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9'!$E$22,'PSD for Samples 7, 8, 9'!$E$25,'PSD for Samples 7, 8, 9'!$E$28)</c:f>
              <c:numCache>
                <c:formatCode>0.0</c:formatCode>
                <c:ptCount val="9"/>
                <c:pt idx="2">
                  <c:v>22.11</c:v>
                </c:pt>
                <c:pt idx="3">
                  <c:v>21.4</c:v>
                </c:pt>
                <c:pt idx="8">
                  <c:v>23.787795599999999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9'!$F$22,'PSD for Samples 7, 8, 9'!$F$25,'PSD for Samples 7, 8, 9'!$F$28)</c:f>
              <c:numCache>
                <c:formatCode>0.0</c:formatCode>
                <c:ptCount val="9"/>
                <c:pt idx="2">
                  <c:v>34.055</c:v>
                </c:pt>
                <c:pt idx="3">
                  <c:v>32.299999999999997</c:v>
                </c:pt>
                <c:pt idx="8">
                  <c:v>36.2065956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9'!$G$22,'PSD for Samples 7, 8, 9'!$G$25,'PSD for Samples 7, 8, 9'!$G$28)</c:f>
              <c:numCache>
                <c:formatCode>0.0</c:formatCode>
                <c:ptCount val="9"/>
                <c:pt idx="2">
                  <c:v>49.88</c:v>
                </c:pt>
                <c:pt idx="3">
                  <c:v>43.7</c:v>
                </c:pt>
                <c:pt idx="8">
                  <c:v>51.563295599999996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9'!$H$22,'PSD for Samples 7, 8, 9'!$H$25,'PSD for Samples 7, 8, 9'!$H$28)</c:f>
              <c:numCache>
                <c:formatCode>0.0</c:formatCode>
                <c:ptCount val="9"/>
                <c:pt idx="2">
                  <c:v>71.701999999999998</c:v>
                </c:pt>
                <c:pt idx="3">
                  <c:v>58.8</c:v>
                </c:pt>
                <c:pt idx="8">
                  <c:v>70.812705600000001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2019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9'!$D$23,'PSD for Samples 7, 8, 9'!$D$26,'PSD for Samples 7, 8, 9'!$D$29)</c:f>
              <c:numCache>
                <c:formatCode>0.0</c:formatCode>
                <c:ptCount val="9"/>
                <c:pt idx="0">
                  <c:v>9.6</c:v>
                </c:pt>
                <c:pt idx="2">
                  <c:v>6.8570000000000002</c:v>
                </c:pt>
                <c:pt idx="3">
                  <c:v>13.1</c:v>
                </c:pt>
                <c:pt idx="8">
                  <c:v>13.117528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9'!$E$23,'PSD for Samples 7, 8, 9'!$E$26,'PSD for Samples 7, 8, 9'!$E$29)</c:f>
              <c:numCache>
                <c:formatCode>0.0</c:formatCode>
                <c:ptCount val="9"/>
                <c:pt idx="0">
                  <c:v>18.2</c:v>
                </c:pt>
                <c:pt idx="2">
                  <c:v>21.835000000000001</c:v>
                </c:pt>
                <c:pt idx="3">
                  <c:v>20.399999999999999</c:v>
                </c:pt>
                <c:pt idx="8">
                  <c:v>24.155588000000002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9'!$F$23,'PSD for Samples 7, 8, 9'!$F$26,'PSD for Samples 7, 8, 9'!$F$29)</c:f>
              <c:numCache>
                <c:formatCode>0.0</c:formatCode>
                <c:ptCount val="9"/>
                <c:pt idx="0">
                  <c:v>27.6</c:v>
                </c:pt>
                <c:pt idx="2">
                  <c:v>33.630000000000003</c:v>
                </c:pt>
                <c:pt idx="3">
                  <c:v>30.9</c:v>
                </c:pt>
                <c:pt idx="8">
                  <c:v>33.232508000000003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9'!$G$23,'PSD for Samples 7, 8, 9'!$G$26,'PSD for Samples 7, 8, 9'!$G$29)</c:f>
              <c:numCache>
                <c:formatCode>0.0</c:formatCode>
                <c:ptCount val="9"/>
                <c:pt idx="0">
                  <c:v>39.5</c:v>
                </c:pt>
                <c:pt idx="2">
                  <c:v>49.182000000000002</c:v>
                </c:pt>
                <c:pt idx="3">
                  <c:v>43.8</c:v>
                </c:pt>
                <c:pt idx="8">
                  <c:v>48.922657999999998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9'!$H$23,'PSD for Samples 7, 8, 9'!$H$26,'PSD for Samples 7, 8, 9'!$H$29)</c:f>
              <c:numCache>
                <c:formatCode>0.0</c:formatCode>
                <c:ptCount val="9"/>
                <c:pt idx="0">
                  <c:v>54.1</c:v>
                </c:pt>
                <c:pt idx="2">
                  <c:v>70.861000000000004</c:v>
                </c:pt>
                <c:pt idx="3">
                  <c:v>60.4</c:v>
                </c:pt>
                <c:pt idx="8">
                  <c:v>68.828367999999998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2019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9'!$D$24,'PSD for Samples 7, 8, 9'!$D$27,'PSD for Samples 7, 8, 9'!$D$30)</c:f>
              <c:numCache>
                <c:formatCode>0.0</c:formatCode>
                <c:ptCount val="9"/>
                <c:pt idx="0">
                  <c:v>9.5</c:v>
                </c:pt>
                <c:pt idx="1">
                  <c:v>13.8</c:v>
                </c:pt>
                <c:pt idx="2">
                  <c:v>7.1660000000000004</c:v>
                </c:pt>
                <c:pt idx="3">
                  <c:v>11.9</c:v>
                </c:pt>
                <c:pt idx="4">
                  <c:v>13.4</c:v>
                </c:pt>
                <c:pt idx="8">
                  <c:v>11.729923400000001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9'!$E$24,'PSD for Samples 7, 8, 9'!$E$27,'PSD for Samples 7, 8, 9'!$E$30)</c:f>
              <c:numCache>
                <c:formatCode>0.0</c:formatCode>
                <c:ptCount val="9"/>
                <c:pt idx="0">
                  <c:v>18.3</c:v>
                </c:pt>
                <c:pt idx="1">
                  <c:v>20.100000000000001</c:v>
                </c:pt>
                <c:pt idx="2">
                  <c:v>22.760999999999999</c:v>
                </c:pt>
                <c:pt idx="3">
                  <c:v>20</c:v>
                </c:pt>
                <c:pt idx="4">
                  <c:v>18.3</c:v>
                </c:pt>
                <c:pt idx="8">
                  <c:v>21.3931434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9'!$F$24,'PSD for Samples 7, 8, 9'!$F$27,'PSD for Samples 7, 8, 9'!$F$30)</c:f>
              <c:numCache>
                <c:formatCode>0.0</c:formatCode>
                <c:ptCount val="9"/>
                <c:pt idx="0">
                  <c:v>27.9</c:v>
                </c:pt>
                <c:pt idx="1">
                  <c:v>24.9</c:v>
                </c:pt>
                <c:pt idx="2">
                  <c:v>35.055999999999997</c:v>
                </c:pt>
                <c:pt idx="3">
                  <c:v>32.200000000000003</c:v>
                </c:pt>
                <c:pt idx="4">
                  <c:v>27.5</c:v>
                </c:pt>
                <c:pt idx="8">
                  <c:v>32.185793400000001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9'!$G$24,'PSD for Samples 7, 8, 9'!$G$27,'PSD for Samples 7, 8, 9'!$G$30)</c:f>
              <c:numCache>
                <c:formatCode>0.0</c:formatCode>
                <c:ptCount val="9"/>
                <c:pt idx="0">
                  <c:v>40.4</c:v>
                </c:pt>
                <c:pt idx="1">
                  <c:v>36.200000000000003</c:v>
                </c:pt>
                <c:pt idx="2">
                  <c:v>51.38</c:v>
                </c:pt>
                <c:pt idx="3">
                  <c:v>46</c:v>
                </c:pt>
                <c:pt idx="4">
                  <c:v>38.799999999999997</c:v>
                </c:pt>
                <c:pt idx="8">
                  <c:v>45.553813400000003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9'!$H$24,'PSD for Samples 7, 8, 9'!$H$27,'PSD for Samples 7, 8, 9'!$H$30)</c:f>
              <c:numCache>
                <c:formatCode>0.0</c:formatCode>
                <c:ptCount val="9"/>
                <c:pt idx="0">
                  <c:v>55.5</c:v>
                </c:pt>
                <c:pt idx="1">
                  <c:v>61.8</c:v>
                </c:pt>
                <c:pt idx="2">
                  <c:v>74.77</c:v>
                </c:pt>
                <c:pt idx="3">
                  <c:v>63.4</c:v>
                </c:pt>
                <c:pt idx="4">
                  <c:v>62.1</c:v>
                </c:pt>
                <c:pt idx="8">
                  <c:v>62.724553399999998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zoomScale="82" workbookViewId="0" zoomToFit="1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0.07267</cdr:x>
      <cdr:y>0.0945</cdr:y>
    </cdr:from>
    <cdr:to>
      <cdr:x>0.1783</cdr:x>
      <cdr:y>0.16925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3BE662A-6305-4A3A-B9C6-389D81264415}"/>
            </a:ext>
          </a:extLst>
        </cdr:cNvPr>
        <cdr:cNvSpPr txBox="1"/>
      </cdr:nvSpPr>
      <cdr:spPr>
        <a:xfrm xmlns:a="http://schemas.openxmlformats.org/drawingml/2006/main">
          <a:off x="629093" y="593652"/>
          <a:ext cx="914400" cy="469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Laser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Diffraction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0.0737</cdr:x>
      <cdr:y>0.0945</cdr:y>
    </cdr:from>
    <cdr:to>
      <cdr:x>0.17932</cdr:x>
      <cdr:y>0.1763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CE00AA2-379E-4E2F-9A6F-5AAE554D5CCD}"/>
            </a:ext>
          </a:extLst>
        </cdr:cNvPr>
        <cdr:cNvSpPr txBox="1"/>
      </cdr:nvSpPr>
      <cdr:spPr>
        <a:xfrm xmlns:a="http://schemas.openxmlformats.org/drawingml/2006/main">
          <a:off x="637954" y="593652"/>
          <a:ext cx="914400" cy="513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Laser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Diffraction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0.16797</cdr:x>
      <cdr:y>0.15086</cdr:y>
    </cdr:from>
    <cdr:to>
      <cdr:x>0.27461</cdr:x>
      <cdr:y>0.30776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A6173B6F-B381-437B-A5E4-1876B808715F}"/>
            </a:ext>
          </a:extLst>
        </cdr:cNvPr>
        <cdr:cNvSpPr txBox="1"/>
      </cdr:nvSpPr>
      <cdr:spPr>
        <a:xfrm xmlns:a="http://schemas.openxmlformats.org/drawingml/2006/main">
          <a:off x="1440263" y="87923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0.16211</cdr:x>
      <cdr:y>0.14655</cdr:y>
    </cdr:from>
    <cdr:to>
      <cdr:x>0.26875</cdr:x>
      <cdr:y>0.29023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D438124-9A33-422B-A3C7-7A23329FE955}"/>
            </a:ext>
          </a:extLst>
        </cdr:cNvPr>
        <cdr:cNvSpPr txBox="1"/>
      </cdr:nvSpPr>
      <cdr:spPr>
        <a:xfrm xmlns:a="http://schemas.openxmlformats.org/drawingml/2006/main">
          <a:off x="1390022" y="854110"/>
          <a:ext cx="914400" cy="83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 at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79%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0.16113</cdr:x>
      <cdr:y>0.62931</cdr:y>
    </cdr:from>
    <cdr:to>
      <cdr:x>0.26777</cdr:x>
      <cdr:y>0.78621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C4DB967-5D77-4386-B352-581B228A13C0}"/>
            </a:ext>
          </a:extLst>
        </cdr:cNvPr>
        <cdr:cNvSpPr txBox="1"/>
      </cdr:nvSpPr>
      <cdr:spPr>
        <a:xfrm xmlns:a="http://schemas.openxmlformats.org/drawingml/2006/main">
          <a:off x="1381648" y="36676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points off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chart between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-50 and -100%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28"/>
  <sheetViews>
    <sheetView tabSelected="1" workbookViewId="0">
      <selection activeCell="AO1" sqref="AO1"/>
    </sheetView>
  </sheetViews>
  <sheetFormatPr defaultColWidth="9.109375" defaultRowHeight="13.2" x14ac:dyDescent="0.25"/>
  <cols>
    <col min="1" max="1" width="12.33203125" style="12" customWidth="1"/>
    <col min="2" max="2" width="12.109375" style="12" customWidth="1"/>
    <col min="3" max="4" width="12.5546875" style="12" customWidth="1"/>
    <col min="5" max="5" width="7.109375" style="124" bestFit="1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 x14ac:dyDescent="0.35">
      <c r="A1" s="65" t="s">
        <v>135</v>
      </c>
      <c r="B1" s="85"/>
      <c r="C1" s="86"/>
      <c r="D1" s="86"/>
      <c r="E1" s="121"/>
      <c r="F1" s="66"/>
      <c r="G1" s="87" t="s">
        <v>136</v>
      </c>
      <c r="H1" s="67"/>
      <c r="I1" s="68"/>
      <c r="J1" s="67"/>
    </row>
    <row r="2" spans="1:12" ht="12.75" customHeight="1" x14ac:dyDescent="0.35">
      <c r="A2" s="65"/>
      <c r="B2" s="85"/>
      <c r="C2" s="86"/>
      <c r="D2" s="86"/>
      <c r="E2" s="121"/>
      <c r="F2" s="66"/>
      <c r="G2" s="87"/>
      <c r="H2" s="67"/>
      <c r="I2" s="68"/>
      <c r="J2" s="67"/>
    </row>
    <row r="3" spans="1:12" x14ac:dyDescent="0.25">
      <c r="A3" s="67"/>
      <c r="B3" s="88"/>
      <c r="C3" s="88"/>
      <c r="D3" s="88"/>
      <c r="E3" s="87"/>
      <c r="F3" s="67"/>
      <c r="G3" s="87"/>
      <c r="H3" s="67"/>
      <c r="I3" s="68"/>
      <c r="J3" s="67"/>
    </row>
    <row r="4" spans="1:12" x14ac:dyDescent="0.25">
      <c r="A4" s="67"/>
      <c r="B4" s="90" t="s">
        <v>75</v>
      </c>
      <c r="C4" s="90" t="s">
        <v>78</v>
      </c>
      <c r="D4" s="90" t="s">
        <v>93</v>
      </c>
      <c r="E4" s="89"/>
      <c r="F4" s="62" t="s">
        <v>77</v>
      </c>
      <c r="G4" s="89" t="s">
        <v>77</v>
      </c>
      <c r="H4" s="67"/>
      <c r="I4" s="68"/>
      <c r="J4" s="67"/>
    </row>
    <row r="5" spans="1:12" ht="13.8" thickBot="1" x14ac:dyDescent="0.3">
      <c r="A5" s="64" t="s">
        <v>40</v>
      </c>
      <c r="B5" s="91" t="s">
        <v>76</v>
      </c>
      <c r="C5" s="91" t="s">
        <v>76</v>
      </c>
      <c r="D5" s="91" t="s">
        <v>76</v>
      </c>
      <c r="E5" s="92" t="s">
        <v>118</v>
      </c>
      <c r="F5" s="64" t="s">
        <v>115</v>
      </c>
      <c r="G5" s="92" t="s">
        <v>79</v>
      </c>
      <c r="H5" s="62" t="s">
        <v>6</v>
      </c>
      <c r="I5" s="62" t="s">
        <v>10</v>
      </c>
      <c r="J5" s="67"/>
      <c r="K5" s="6"/>
      <c r="L5" s="6"/>
    </row>
    <row r="6" spans="1:12" ht="12.75" customHeight="1" thickTop="1" x14ac:dyDescent="0.25">
      <c r="A6" s="62">
        <v>1</v>
      </c>
      <c r="B6" s="6">
        <v>13</v>
      </c>
      <c r="C6" s="6">
        <v>10</v>
      </c>
      <c r="D6" s="94">
        <f>SUM(B6+C6)</f>
        <v>23</v>
      </c>
      <c r="E6" s="94">
        <f>(C6/D6)*100</f>
        <v>43.478260869565219</v>
      </c>
      <c r="F6" s="125">
        <v>0.45</v>
      </c>
      <c r="G6" s="94">
        <f>(D6/F6)</f>
        <v>51.111111111111107</v>
      </c>
      <c r="H6" s="116" t="s">
        <v>110</v>
      </c>
      <c r="I6" s="63" t="s">
        <v>80</v>
      </c>
      <c r="J6" s="67"/>
      <c r="K6" s="6"/>
      <c r="L6" s="6"/>
    </row>
    <row r="7" spans="1:12" x14ac:dyDescent="0.25">
      <c r="A7" s="62">
        <v>2</v>
      </c>
      <c r="B7" s="6">
        <v>23</v>
      </c>
      <c r="C7" s="6">
        <v>10</v>
      </c>
      <c r="D7" s="94">
        <f t="shared" ref="D7:D14" si="0">SUM(B7+C7)</f>
        <v>33</v>
      </c>
      <c r="E7" s="94">
        <f t="shared" ref="E7:E14" si="1">(C7/D7)*100</f>
        <v>30.303030303030305</v>
      </c>
      <c r="F7" s="125">
        <v>0.45</v>
      </c>
      <c r="G7" s="94">
        <f t="shared" ref="G7:G14" si="2">(D7/F7)</f>
        <v>73.333333333333329</v>
      </c>
      <c r="H7" s="116" t="s">
        <v>111</v>
      </c>
      <c r="J7" s="67"/>
      <c r="K7" s="6"/>
      <c r="L7" s="6"/>
    </row>
    <row r="8" spans="1:12" x14ac:dyDescent="0.25">
      <c r="A8" s="62">
        <v>3</v>
      </c>
      <c r="B8" s="6">
        <v>33</v>
      </c>
      <c r="C8" s="6">
        <v>10</v>
      </c>
      <c r="D8" s="94">
        <f t="shared" si="0"/>
        <v>43</v>
      </c>
      <c r="E8" s="94">
        <f t="shared" si="1"/>
        <v>23.255813953488371</v>
      </c>
      <c r="F8" s="125">
        <v>0.45</v>
      </c>
      <c r="G8" s="94">
        <f t="shared" si="2"/>
        <v>95.555555555555557</v>
      </c>
      <c r="H8" s="116"/>
      <c r="I8" s="63"/>
      <c r="J8" s="67"/>
      <c r="K8" s="6"/>
      <c r="L8" s="6"/>
    </row>
    <row r="9" spans="1:12" ht="12.75" customHeight="1" x14ac:dyDescent="0.25">
      <c r="A9" s="62">
        <v>4</v>
      </c>
      <c r="B9" s="6">
        <v>53</v>
      </c>
      <c r="C9" s="6">
        <v>20</v>
      </c>
      <c r="D9" s="94">
        <f t="shared" si="0"/>
        <v>73</v>
      </c>
      <c r="E9" s="94">
        <f t="shared" si="1"/>
        <v>27.397260273972602</v>
      </c>
      <c r="F9" s="125">
        <v>0.45</v>
      </c>
      <c r="G9" s="94">
        <f t="shared" si="2"/>
        <v>162.22222222222223</v>
      </c>
      <c r="H9" s="116"/>
      <c r="I9" s="63"/>
      <c r="J9" s="67"/>
      <c r="K9" s="6"/>
      <c r="L9" s="6"/>
    </row>
    <row r="10" spans="1:12" x14ac:dyDescent="0.25">
      <c r="A10" s="62">
        <v>5</v>
      </c>
      <c r="B10" s="6">
        <v>83</v>
      </c>
      <c r="C10" s="6">
        <v>30</v>
      </c>
      <c r="D10" s="94">
        <f t="shared" si="0"/>
        <v>113</v>
      </c>
      <c r="E10" s="94">
        <f t="shared" si="1"/>
        <v>26.548672566371685</v>
      </c>
      <c r="F10" s="125">
        <v>0.45</v>
      </c>
      <c r="G10" s="94">
        <f t="shared" si="2"/>
        <v>251.11111111111111</v>
      </c>
      <c r="H10" s="116"/>
      <c r="I10" s="63"/>
      <c r="J10" s="67"/>
      <c r="K10" s="6"/>
      <c r="L10" s="6"/>
    </row>
    <row r="11" spans="1:12" x14ac:dyDescent="0.25">
      <c r="A11" s="62">
        <v>6</v>
      </c>
      <c r="B11" s="6">
        <v>123</v>
      </c>
      <c r="C11" s="6">
        <v>50</v>
      </c>
      <c r="D11" s="94">
        <f t="shared" si="0"/>
        <v>173</v>
      </c>
      <c r="E11" s="94">
        <f t="shared" si="1"/>
        <v>28.901734104046245</v>
      </c>
      <c r="F11" s="125">
        <v>0.45</v>
      </c>
      <c r="G11" s="94">
        <f t="shared" si="2"/>
        <v>384.44444444444446</v>
      </c>
      <c r="H11" s="116"/>
      <c r="I11" s="63"/>
      <c r="J11" s="67"/>
      <c r="K11" s="6"/>
      <c r="L11" s="6"/>
    </row>
    <row r="12" spans="1:12" ht="12.75" customHeight="1" x14ac:dyDescent="0.25">
      <c r="A12" s="62">
        <v>7</v>
      </c>
      <c r="B12" s="6">
        <v>300</v>
      </c>
      <c r="C12" s="6">
        <v>150</v>
      </c>
      <c r="D12" s="94">
        <f t="shared" si="0"/>
        <v>450</v>
      </c>
      <c r="E12" s="94">
        <f t="shared" si="1"/>
        <v>33.333333333333329</v>
      </c>
      <c r="F12" s="125">
        <v>0.45</v>
      </c>
      <c r="G12" s="94">
        <f t="shared" si="2"/>
        <v>1000</v>
      </c>
      <c r="H12" s="117"/>
      <c r="I12" s="61"/>
      <c r="J12" s="67"/>
      <c r="K12" s="6"/>
      <c r="L12" s="6"/>
    </row>
    <row r="13" spans="1:12" x14ac:dyDescent="0.25">
      <c r="A13" s="62">
        <v>8</v>
      </c>
      <c r="B13" s="6">
        <v>650</v>
      </c>
      <c r="C13" s="6">
        <v>250</v>
      </c>
      <c r="D13" s="94">
        <f t="shared" si="0"/>
        <v>900</v>
      </c>
      <c r="E13" s="94">
        <f t="shared" si="1"/>
        <v>27.777777777777779</v>
      </c>
      <c r="F13" s="125">
        <v>0.45</v>
      </c>
      <c r="G13" s="94">
        <f t="shared" si="2"/>
        <v>2000</v>
      </c>
      <c r="H13" s="117"/>
      <c r="I13" s="61"/>
      <c r="J13" s="67"/>
      <c r="K13" s="6"/>
      <c r="L13" s="6"/>
    </row>
    <row r="14" spans="1:12" x14ac:dyDescent="0.25">
      <c r="A14" s="62">
        <v>9</v>
      </c>
      <c r="B14" s="6">
        <v>1400</v>
      </c>
      <c r="C14" s="6">
        <v>500</v>
      </c>
      <c r="D14" s="94">
        <f t="shared" si="0"/>
        <v>1900</v>
      </c>
      <c r="E14" s="94">
        <f t="shared" si="1"/>
        <v>26.315789473684209</v>
      </c>
      <c r="F14" s="125">
        <v>0.45</v>
      </c>
      <c r="G14" s="94">
        <f t="shared" si="2"/>
        <v>4222.2222222222217</v>
      </c>
      <c r="H14" s="117"/>
      <c r="I14" s="61"/>
      <c r="J14" s="67"/>
      <c r="K14" s="6"/>
      <c r="L14" s="6"/>
    </row>
    <row r="15" spans="1:12" x14ac:dyDescent="0.25">
      <c r="A15" s="63"/>
      <c r="B15" s="93"/>
      <c r="C15" s="93"/>
      <c r="D15" s="93"/>
      <c r="E15" s="94"/>
      <c r="F15" s="63"/>
      <c r="G15" s="94"/>
      <c r="H15" s="63"/>
      <c r="I15" s="68"/>
      <c r="J15" s="61"/>
      <c r="K15" s="6"/>
      <c r="L15" s="6"/>
    </row>
    <row r="16" spans="1:12" x14ac:dyDescent="0.25">
      <c r="A16" s="97" t="s">
        <v>122</v>
      </c>
      <c r="B16" s="95"/>
      <c r="C16" s="95"/>
      <c r="D16" s="95"/>
      <c r="E16" s="96"/>
      <c r="F16" s="69"/>
      <c r="G16" s="96"/>
      <c r="H16" s="69"/>
      <c r="I16" s="97"/>
      <c r="J16" s="98"/>
      <c r="K16" s="6"/>
      <c r="L16" s="6"/>
    </row>
    <row r="17" spans="1:12" x14ac:dyDescent="0.25">
      <c r="A17" s="69"/>
      <c r="B17" s="69"/>
      <c r="C17" s="69"/>
      <c r="D17" s="69"/>
      <c r="E17" s="96"/>
      <c r="F17" s="69"/>
      <c r="G17" s="69"/>
      <c r="H17" s="69"/>
      <c r="I17" s="70"/>
      <c r="J17" s="61"/>
      <c r="K17" s="6"/>
      <c r="L17" s="6"/>
    </row>
    <row r="18" spans="1:12" ht="15.6" x14ac:dyDescent="0.3">
      <c r="A18" s="71"/>
      <c r="B18" s="72"/>
      <c r="C18" s="73"/>
      <c r="D18" s="73"/>
      <c r="E18" s="122"/>
      <c r="F18" s="13"/>
      <c r="G18" s="73"/>
      <c r="H18" s="73"/>
      <c r="I18" s="74"/>
      <c r="J18" s="60"/>
      <c r="K18" s="60"/>
      <c r="L18" s="60"/>
    </row>
    <row r="19" spans="1:12" x14ac:dyDescent="0.25">
      <c r="A19" s="72"/>
      <c r="B19" s="72"/>
      <c r="C19" s="73"/>
      <c r="D19" s="73"/>
      <c r="E19" s="122"/>
      <c r="F19" s="73"/>
      <c r="G19" s="73"/>
      <c r="H19" s="73"/>
      <c r="I19" s="74"/>
      <c r="J19" s="60"/>
      <c r="K19" s="60"/>
      <c r="L19" s="60"/>
    </row>
    <row r="20" spans="1:12" x14ac:dyDescent="0.25">
      <c r="A20" s="75"/>
      <c r="B20" s="75"/>
      <c r="C20" s="73"/>
      <c r="D20" s="73"/>
      <c r="E20" s="122"/>
      <c r="F20" s="75"/>
      <c r="G20" s="76"/>
      <c r="H20" s="76"/>
      <c r="I20" s="74"/>
      <c r="J20" s="60"/>
      <c r="K20" s="60"/>
      <c r="L20" s="60"/>
    </row>
    <row r="21" spans="1:12" x14ac:dyDescent="0.25">
      <c r="A21" s="75"/>
      <c r="B21" s="76"/>
      <c r="C21" s="14"/>
      <c r="D21" s="14"/>
      <c r="E21" s="123"/>
      <c r="F21" s="75"/>
      <c r="G21" s="76"/>
      <c r="H21" s="76"/>
      <c r="I21" s="73"/>
      <c r="J21" s="60"/>
      <c r="K21" s="60"/>
      <c r="L21" s="60"/>
    </row>
    <row r="22" spans="1:12" x14ac:dyDescent="0.25">
      <c r="A22" s="77"/>
      <c r="B22" s="78"/>
      <c r="C22" s="14"/>
      <c r="D22" s="14"/>
      <c r="E22" s="123"/>
      <c r="F22" s="77"/>
      <c r="G22" s="79"/>
      <c r="H22" s="20"/>
      <c r="I22" s="14"/>
    </row>
    <row r="23" spans="1:12" x14ac:dyDescent="0.25">
      <c r="A23" s="77"/>
      <c r="B23" s="78"/>
      <c r="C23" s="14"/>
      <c r="D23" s="14"/>
      <c r="E23" s="123"/>
      <c r="F23" s="77"/>
      <c r="G23" s="79"/>
      <c r="H23" s="20"/>
      <c r="I23" s="14"/>
    </row>
    <row r="24" spans="1:12" x14ac:dyDescent="0.25">
      <c r="A24" s="77"/>
      <c r="B24" s="78"/>
      <c r="C24" s="14"/>
      <c r="D24" s="14"/>
      <c r="E24" s="123"/>
      <c r="F24" s="77"/>
      <c r="G24" s="79"/>
      <c r="H24" s="20"/>
      <c r="I24" s="14"/>
    </row>
    <row r="25" spans="1:12" x14ac:dyDescent="0.25">
      <c r="A25" s="77"/>
      <c r="B25" s="78"/>
      <c r="C25" s="14"/>
      <c r="D25" s="14"/>
      <c r="E25" s="123"/>
      <c r="F25" s="77"/>
      <c r="G25" s="79"/>
      <c r="H25" s="20"/>
      <c r="I25" s="14"/>
    </row>
    <row r="26" spans="1:12" x14ac:dyDescent="0.25">
      <c r="A26" s="77"/>
      <c r="B26" s="78"/>
      <c r="C26" s="14"/>
      <c r="D26" s="14"/>
      <c r="E26" s="123"/>
      <c r="F26" s="77"/>
      <c r="G26" s="79"/>
      <c r="H26" s="20"/>
      <c r="I26" s="14"/>
    </row>
    <row r="27" spans="1:12" x14ac:dyDescent="0.25">
      <c r="A27" s="77"/>
      <c r="B27" s="78"/>
      <c r="C27" s="14"/>
      <c r="D27" s="14"/>
      <c r="E27" s="123"/>
      <c r="F27" s="77"/>
      <c r="G27" s="79"/>
      <c r="H27" s="20"/>
      <c r="I27" s="14"/>
    </row>
    <row r="28" spans="1:12" x14ac:dyDescent="0.25">
      <c r="A28" s="14"/>
      <c r="B28" s="14"/>
      <c r="C28" s="14"/>
      <c r="D28" s="14"/>
      <c r="E28" s="123"/>
      <c r="F28" s="14"/>
      <c r="G28" s="14"/>
      <c r="H28" s="14"/>
      <c r="I28" s="80"/>
    </row>
  </sheetData>
  <phoneticPr fontId="1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19"/>
  <sheetViews>
    <sheetView workbookViewId="0">
      <selection activeCell="AO1" sqref="AO1"/>
    </sheetView>
  </sheetViews>
  <sheetFormatPr defaultColWidth="9.109375" defaultRowHeight="13.2" x14ac:dyDescent="0.25"/>
  <cols>
    <col min="1" max="1" width="17.6640625" style="17" customWidth="1"/>
    <col min="2" max="4" width="9.33203125" style="17" customWidth="1"/>
    <col min="5" max="5" width="12.109375" style="17" customWidth="1"/>
    <col min="6" max="6" width="11.109375" style="17" customWidth="1"/>
    <col min="7" max="8" width="9.33203125" style="17" customWidth="1"/>
    <col min="9" max="9" width="12.109375" style="17" customWidth="1"/>
    <col min="10" max="12" width="9.33203125" style="17" customWidth="1"/>
    <col min="13" max="13" width="12.109375" style="17" customWidth="1"/>
    <col min="14" max="16384" width="9.109375" style="17"/>
  </cols>
  <sheetData>
    <row r="1" spans="1:53" s="12" customFormat="1" ht="17.399999999999999" x14ac:dyDescent="0.3">
      <c r="A1" s="34" t="s">
        <v>31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 x14ac:dyDescent="0.3">
      <c r="A2" s="13" t="s">
        <v>137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4" spans="1:53" ht="13.8" thickBot="1" x14ac:dyDescent="0.3">
      <c r="A4" s="18" t="s">
        <v>131</v>
      </c>
    </row>
    <row r="5" spans="1:53" ht="16.2" thickBot="1" x14ac:dyDescent="0.35">
      <c r="A5" s="176" t="s">
        <v>29</v>
      </c>
      <c r="B5" s="177"/>
      <c r="C5" s="177"/>
      <c r="D5" s="177"/>
      <c r="E5" s="178"/>
      <c r="F5" s="178"/>
      <c r="G5" s="178"/>
      <c r="H5" s="178"/>
      <c r="I5" s="179"/>
    </row>
    <row r="6" spans="1:53" ht="14.4" thickTop="1" thickBot="1" x14ac:dyDescent="0.3">
      <c r="A6" s="170" t="s">
        <v>30</v>
      </c>
      <c r="B6" s="171"/>
      <c r="C6" s="171"/>
      <c r="D6" s="172"/>
      <c r="E6" s="173" t="s">
        <v>106</v>
      </c>
      <c r="F6" s="174"/>
      <c r="G6" s="174"/>
      <c r="H6" s="174"/>
      <c r="I6" s="175"/>
      <c r="M6" s="19"/>
      <c r="N6" s="19"/>
      <c r="O6" s="19"/>
      <c r="P6" s="19"/>
      <c r="Q6" s="19"/>
      <c r="R6" s="19"/>
      <c r="S6" s="19"/>
      <c r="T6" s="19"/>
      <c r="U6" s="19"/>
    </row>
    <row r="7" spans="1:53" x14ac:dyDescent="0.25">
      <c r="A7" s="188" t="s">
        <v>88</v>
      </c>
      <c r="B7" s="189"/>
      <c r="C7" s="189"/>
      <c r="D7" s="190"/>
      <c r="E7" s="180" t="s">
        <v>126</v>
      </c>
      <c r="F7" s="180"/>
      <c r="G7" s="180"/>
      <c r="H7" s="180"/>
      <c r="I7" s="181"/>
      <c r="M7" s="19"/>
      <c r="N7" s="169"/>
      <c r="O7" s="169"/>
      <c r="P7" s="169"/>
      <c r="Q7" s="169"/>
      <c r="R7" s="169"/>
      <c r="S7" s="19"/>
      <c r="T7" s="19"/>
      <c r="U7" s="19"/>
    </row>
    <row r="8" spans="1:53" x14ac:dyDescent="0.25">
      <c r="A8" s="185" t="s">
        <v>81</v>
      </c>
      <c r="B8" s="186"/>
      <c r="C8" s="186"/>
      <c r="D8" s="187"/>
      <c r="E8" s="182" t="s">
        <v>119</v>
      </c>
      <c r="F8" s="182"/>
      <c r="G8" s="182"/>
      <c r="H8" s="182"/>
      <c r="I8" s="183"/>
      <c r="M8" s="19"/>
      <c r="N8" s="169"/>
      <c r="O8" s="169"/>
      <c r="P8" s="169"/>
      <c r="Q8" s="169"/>
      <c r="R8" s="169"/>
      <c r="S8" s="19"/>
      <c r="T8" s="19"/>
      <c r="U8" s="19"/>
    </row>
    <row r="9" spans="1:53" x14ac:dyDescent="0.25">
      <c r="A9" s="185" t="s">
        <v>85</v>
      </c>
      <c r="B9" s="186"/>
      <c r="C9" s="186"/>
      <c r="D9" s="187"/>
      <c r="E9" s="19"/>
      <c r="F9" s="150"/>
      <c r="G9" s="150" t="s">
        <v>127</v>
      </c>
      <c r="H9" s="150"/>
      <c r="I9" s="151"/>
      <c r="L9" s="111"/>
      <c r="M9" s="19"/>
      <c r="N9" s="169"/>
      <c r="O9" s="169"/>
      <c r="P9" s="169"/>
      <c r="Q9" s="169"/>
      <c r="R9" s="169"/>
      <c r="S9" s="19"/>
      <c r="T9" s="19"/>
      <c r="U9" s="19"/>
    </row>
    <row r="10" spans="1:53" x14ac:dyDescent="0.25">
      <c r="A10" s="185" t="s">
        <v>82</v>
      </c>
      <c r="B10" s="186"/>
      <c r="C10" s="186"/>
      <c r="D10" s="187"/>
      <c r="E10" s="19"/>
      <c r="F10" s="150"/>
      <c r="G10" s="150" t="s">
        <v>74</v>
      </c>
      <c r="H10" s="150"/>
      <c r="I10" s="151"/>
      <c r="M10" s="19"/>
      <c r="N10" s="169"/>
      <c r="O10" s="169"/>
      <c r="P10" s="169"/>
      <c r="Q10" s="169"/>
      <c r="R10" s="169"/>
      <c r="S10" s="19"/>
      <c r="T10" s="19"/>
      <c r="U10" s="19"/>
    </row>
    <row r="11" spans="1:53" x14ac:dyDescent="0.25">
      <c r="A11" s="185" t="s">
        <v>83</v>
      </c>
      <c r="B11" s="186"/>
      <c r="C11" s="186"/>
      <c r="D11" s="187"/>
      <c r="E11" s="19"/>
      <c r="F11" s="150"/>
      <c r="G11" s="150" t="s">
        <v>95</v>
      </c>
      <c r="H11" s="150"/>
      <c r="I11" s="151"/>
      <c r="M11" s="19"/>
      <c r="N11" s="169"/>
      <c r="O11" s="169"/>
      <c r="P11" s="169"/>
      <c r="Q11" s="169"/>
      <c r="R11" s="169"/>
      <c r="S11" s="19"/>
      <c r="T11" s="19"/>
      <c r="U11" s="19"/>
    </row>
    <row r="12" spans="1:53" x14ac:dyDescent="0.25">
      <c r="A12" s="185" t="s">
        <v>87</v>
      </c>
      <c r="B12" s="186"/>
      <c r="C12" s="186"/>
      <c r="D12" s="187"/>
      <c r="E12" s="19"/>
      <c r="F12" s="150"/>
      <c r="G12" s="150" t="s">
        <v>117</v>
      </c>
      <c r="H12" s="150"/>
      <c r="I12" s="151"/>
      <c r="M12" s="19"/>
      <c r="N12" s="140"/>
      <c r="O12" s="140"/>
      <c r="P12" s="140"/>
      <c r="Q12" s="140"/>
      <c r="R12" s="140"/>
      <c r="S12" s="19"/>
      <c r="T12" s="19"/>
      <c r="U12" s="19"/>
    </row>
    <row r="13" spans="1:53" x14ac:dyDescent="0.25">
      <c r="A13" s="185" t="s">
        <v>84</v>
      </c>
      <c r="B13" s="186"/>
      <c r="C13" s="186"/>
      <c r="D13" s="187"/>
      <c r="E13" s="19"/>
      <c r="F13" s="150"/>
      <c r="G13" s="150" t="s">
        <v>91</v>
      </c>
      <c r="H13" s="150"/>
      <c r="I13" s="151"/>
      <c r="M13" s="19"/>
      <c r="N13" s="141"/>
      <c r="O13" s="141"/>
      <c r="P13" s="141"/>
      <c r="Q13" s="141"/>
      <c r="R13" s="141"/>
      <c r="S13" s="19"/>
      <c r="T13" s="19"/>
      <c r="U13" s="19"/>
    </row>
    <row r="14" spans="1:53" x14ac:dyDescent="0.25">
      <c r="A14" s="185" t="s">
        <v>86</v>
      </c>
      <c r="B14" s="186"/>
      <c r="C14" s="186"/>
      <c r="D14" s="187"/>
      <c r="E14" s="19"/>
      <c r="F14" s="150"/>
      <c r="G14" s="150" t="s">
        <v>90</v>
      </c>
      <c r="H14" s="150"/>
      <c r="I14" s="151"/>
      <c r="M14" s="19"/>
      <c r="N14" s="169"/>
      <c r="O14" s="169"/>
      <c r="P14" s="169"/>
      <c r="Q14" s="169"/>
      <c r="R14" s="169"/>
      <c r="S14" s="19"/>
      <c r="T14" s="19"/>
      <c r="U14" s="19"/>
    </row>
    <row r="15" spans="1:53" x14ac:dyDescent="0.25">
      <c r="A15" s="184" t="s">
        <v>116</v>
      </c>
      <c r="B15" s="182"/>
      <c r="C15" s="182"/>
      <c r="D15" s="183"/>
      <c r="E15" s="19"/>
      <c r="F15" s="150"/>
      <c r="G15" s="150" t="s">
        <v>72</v>
      </c>
      <c r="H15" s="150"/>
      <c r="I15" s="151"/>
      <c r="M15" s="19"/>
      <c r="N15" s="138"/>
      <c r="O15" s="138"/>
      <c r="P15" s="138"/>
      <c r="Q15" s="138"/>
      <c r="R15" s="138"/>
      <c r="S15" s="19"/>
      <c r="T15" s="19"/>
      <c r="U15" s="19"/>
    </row>
    <row r="16" spans="1:53" ht="15" x14ac:dyDescent="0.35">
      <c r="A16" s="184"/>
      <c r="B16" s="182"/>
      <c r="C16" s="182"/>
      <c r="D16" s="183"/>
      <c r="E16" s="19"/>
      <c r="F16" s="150"/>
      <c r="G16" s="150" t="s">
        <v>69</v>
      </c>
      <c r="H16" s="150"/>
      <c r="I16" s="151"/>
      <c r="J16" s="21"/>
      <c r="M16" s="19"/>
      <c r="N16" s="169"/>
      <c r="O16" s="169"/>
      <c r="P16" s="169"/>
      <c r="Q16" s="169"/>
      <c r="R16" s="169"/>
      <c r="S16" s="19"/>
      <c r="T16" s="19"/>
      <c r="U16" s="19"/>
    </row>
    <row r="17" spans="1:21" x14ac:dyDescent="0.25">
      <c r="A17" s="156"/>
      <c r="B17" s="19"/>
      <c r="C17" s="19"/>
      <c r="D17" s="160"/>
      <c r="E17" s="19"/>
      <c r="F17" s="150"/>
      <c r="G17" s="150" t="s">
        <v>71</v>
      </c>
      <c r="H17" s="150"/>
      <c r="I17" s="151"/>
      <c r="M17" s="19"/>
      <c r="N17" s="169"/>
      <c r="O17" s="169"/>
      <c r="P17" s="169"/>
      <c r="Q17" s="169"/>
      <c r="R17" s="169"/>
      <c r="S17" s="19"/>
      <c r="T17" s="19"/>
      <c r="U17" s="19"/>
    </row>
    <row r="18" spans="1:21" ht="13.8" thickBot="1" x14ac:dyDescent="0.3">
      <c r="A18" s="154"/>
      <c r="B18" s="155"/>
      <c r="C18" s="155"/>
      <c r="D18" s="161"/>
      <c r="E18" s="155"/>
      <c r="F18" s="152"/>
      <c r="G18" s="152" t="s">
        <v>70</v>
      </c>
      <c r="H18" s="152"/>
      <c r="I18" s="153"/>
      <c r="M18" s="19"/>
      <c r="N18" s="19"/>
      <c r="O18" s="19"/>
      <c r="P18" s="19"/>
      <c r="Q18" s="19"/>
      <c r="R18" s="19"/>
      <c r="S18" s="19"/>
      <c r="T18" s="19"/>
      <c r="U18" s="19"/>
    </row>
    <row r="19" spans="1:21" x14ac:dyDescent="0.25">
      <c r="M19" s="19"/>
      <c r="N19" s="19"/>
      <c r="O19" s="19"/>
      <c r="P19" s="19"/>
      <c r="Q19" s="19"/>
      <c r="R19" s="19"/>
      <c r="S19" s="19"/>
      <c r="T19" s="19"/>
      <c r="U19" s="19"/>
    </row>
  </sheetData>
  <mergeCells count="23">
    <mergeCell ref="A16:D16"/>
    <mergeCell ref="A9:D9"/>
    <mergeCell ref="A15:D15"/>
    <mergeCell ref="A13:D13"/>
    <mergeCell ref="A7:D7"/>
    <mergeCell ref="A14:D14"/>
    <mergeCell ref="A11:D11"/>
    <mergeCell ref="A12:D12"/>
    <mergeCell ref="A8:D8"/>
    <mergeCell ref="A10:D10"/>
    <mergeCell ref="A6:D6"/>
    <mergeCell ref="E6:I6"/>
    <mergeCell ref="A5:I5"/>
    <mergeCell ref="N7:R7"/>
    <mergeCell ref="N14:R14"/>
    <mergeCell ref="E7:I7"/>
    <mergeCell ref="E8:I8"/>
    <mergeCell ref="N16:R16"/>
    <mergeCell ref="N17:R17"/>
    <mergeCell ref="N8:R8"/>
    <mergeCell ref="N9:R9"/>
    <mergeCell ref="N10:R10"/>
    <mergeCell ref="N11:R11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DX205"/>
  <sheetViews>
    <sheetView zoomScaleNormal="100" workbookViewId="0">
      <pane ySplit="3" topLeftCell="A4" activePane="bottomLeft" state="frozen"/>
      <selection activeCell="B61" sqref="B61"/>
      <selection pane="bottomLeft" activeCell="AZ1" sqref="AZ1"/>
    </sheetView>
  </sheetViews>
  <sheetFormatPr defaultColWidth="9.109375" defaultRowHeight="13.2" x14ac:dyDescent="0.25"/>
  <cols>
    <col min="1" max="1" width="7.88671875" style="5" bestFit="1" customWidth="1"/>
    <col min="2" max="2" width="11.44140625" style="37" bestFit="1" customWidth="1"/>
    <col min="3" max="3" width="17.5546875" style="1" bestFit="1" customWidth="1"/>
    <col min="4" max="4" width="10.44140625" style="25" bestFit="1" customWidth="1"/>
    <col min="5" max="5" width="12.5546875" style="25" bestFit="1" customWidth="1"/>
    <col min="6" max="6" width="14" style="84" bestFit="1" customWidth="1"/>
    <col min="7" max="8" width="12" style="135" customWidth="1"/>
    <col min="9" max="9" width="9.6640625" style="1" customWidth="1"/>
    <col min="10" max="10" width="16.109375" style="1" customWidth="1"/>
    <col min="11" max="11" width="12.5546875" style="32" bestFit="1" customWidth="1"/>
    <col min="12" max="12" width="14" style="32" bestFit="1" customWidth="1"/>
    <col min="13" max="13" width="10" style="32" bestFit="1" customWidth="1"/>
    <col min="14" max="15" width="10.33203125" style="32" bestFit="1" customWidth="1"/>
    <col min="16" max="16" width="18.88671875" style="32" customWidth="1"/>
    <col min="17" max="17" width="12.5546875" style="1" customWidth="1"/>
    <col min="18" max="18" width="13.33203125" style="2" customWidth="1"/>
    <col min="19" max="19" width="12.5546875" style="1" customWidth="1"/>
    <col min="20" max="20" width="13.88671875" style="2" customWidth="1"/>
    <col min="21" max="21" width="25.21875" style="109" bestFit="1" customWidth="1"/>
    <col min="22" max="22" width="7.6640625" style="102" bestFit="1" customWidth="1"/>
    <col min="23" max="23" width="8.44140625" style="102" bestFit="1" customWidth="1"/>
    <col min="24" max="24" width="9" style="102" bestFit="1" customWidth="1"/>
    <col min="25" max="25" width="10.6640625" style="101" customWidth="1"/>
    <col min="26" max="26" width="11.33203125" style="101" bestFit="1" customWidth="1"/>
    <col min="27" max="27" width="7.6640625" style="102" bestFit="1" customWidth="1"/>
    <col min="28" max="28" width="8.44140625" style="102" bestFit="1" customWidth="1"/>
    <col min="29" max="29" width="9" style="102" bestFit="1" customWidth="1"/>
    <col min="30" max="30" width="10.6640625" style="101" customWidth="1"/>
    <col min="31" max="31" width="11.33203125" style="101" bestFit="1" customWidth="1"/>
    <col min="32" max="32" width="7.6640625" style="102" bestFit="1" customWidth="1"/>
    <col min="33" max="33" width="8.44140625" style="102" bestFit="1" customWidth="1"/>
    <col min="34" max="34" width="9" style="102" bestFit="1" customWidth="1"/>
    <col min="35" max="35" width="10.6640625" style="101" customWidth="1"/>
    <col min="36" max="36" width="11.33203125" style="101" bestFit="1" customWidth="1"/>
    <col min="37" max="37" width="7.6640625" style="102" bestFit="1" customWidth="1"/>
    <col min="38" max="38" width="8.44140625" style="102" bestFit="1" customWidth="1"/>
    <col min="39" max="39" width="9" style="102" bestFit="1" customWidth="1"/>
    <col min="40" max="40" width="10.6640625" style="101" customWidth="1"/>
    <col min="41" max="41" width="11.33203125" style="101" bestFit="1" customWidth="1"/>
    <col min="42" max="43" width="9.109375" style="53"/>
    <col min="44" max="89" width="9.109375" style="27"/>
    <col min="90" max="128" width="9.109375" style="38"/>
    <col min="129" max="16384" width="9.109375" style="1"/>
  </cols>
  <sheetData>
    <row r="1" spans="1:128" s="3" customFormat="1" x14ac:dyDescent="0.25">
      <c r="A1" s="28"/>
      <c r="B1" s="35"/>
      <c r="C1" s="28"/>
      <c r="D1" s="28"/>
      <c r="E1" s="55" t="s">
        <v>4</v>
      </c>
      <c r="F1" s="81" t="s">
        <v>4</v>
      </c>
      <c r="G1" s="133" t="s">
        <v>4</v>
      </c>
      <c r="H1" s="133" t="s">
        <v>4</v>
      </c>
      <c r="I1" s="55" t="s">
        <v>4</v>
      </c>
      <c r="J1" s="55" t="s">
        <v>2</v>
      </c>
      <c r="K1" s="56" t="s">
        <v>0</v>
      </c>
      <c r="L1" s="56" t="s">
        <v>0</v>
      </c>
      <c r="M1" s="56" t="s">
        <v>0</v>
      </c>
      <c r="N1" s="56" t="s">
        <v>0</v>
      </c>
      <c r="O1" s="56" t="s">
        <v>0</v>
      </c>
      <c r="P1" s="56" t="s">
        <v>1</v>
      </c>
      <c r="Q1" s="55" t="s">
        <v>6</v>
      </c>
      <c r="R1" s="57" t="s">
        <v>10</v>
      </c>
      <c r="S1" s="55" t="s">
        <v>5</v>
      </c>
      <c r="T1" s="57" t="s">
        <v>5</v>
      </c>
      <c r="U1" s="108"/>
      <c r="V1" s="99"/>
      <c r="W1" s="99"/>
      <c r="X1" s="99"/>
      <c r="Y1" s="100"/>
      <c r="Z1" s="100"/>
      <c r="AA1" s="99"/>
      <c r="AB1" s="99"/>
      <c r="AC1" s="99"/>
      <c r="AD1" s="100"/>
      <c r="AE1" s="100"/>
      <c r="AF1" s="99"/>
      <c r="AG1" s="99"/>
      <c r="AH1" s="99"/>
      <c r="AI1" s="100"/>
      <c r="AJ1" s="100"/>
      <c r="AK1" s="99"/>
      <c r="AL1" s="99"/>
      <c r="AM1" s="99"/>
      <c r="AN1" s="100"/>
      <c r="AO1" s="100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s="3" customFormat="1" x14ac:dyDescent="0.25">
      <c r="A2" s="28" t="s">
        <v>7</v>
      </c>
      <c r="B2" s="35" t="s">
        <v>45</v>
      </c>
      <c r="C2" s="28" t="s">
        <v>94</v>
      </c>
      <c r="D2" s="28" t="s">
        <v>40</v>
      </c>
      <c r="E2" s="55" t="s">
        <v>42</v>
      </c>
      <c r="F2" s="81" t="s">
        <v>8</v>
      </c>
      <c r="G2" s="133" t="s">
        <v>6</v>
      </c>
      <c r="H2" s="133" t="s">
        <v>10</v>
      </c>
      <c r="I2" s="55" t="s">
        <v>5</v>
      </c>
      <c r="J2" s="55" t="s">
        <v>3</v>
      </c>
      <c r="K2" s="56" t="s">
        <v>42</v>
      </c>
      <c r="L2" s="56" t="s">
        <v>8</v>
      </c>
      <c r="M2" s="56" t="s">
        <v>6</v>
      </c>
      <c r="N2" s="56" t="s">
        <v>10</v>
      </c>
      <c r="O2" s="56" t="s">
        <v>11</v>
      </c>
      <c r="P2" s="56" t="s">
        <v>9</v>
      </c>
      <c r="Q2" s="55" t="s">
        <v>12</v>
      </c>
      <c r="R2" s="55" t="s">
        <v>12</v>
      </c>
      <c r="S2" s="55" t="s">
        <v>12</v>
      </c>
      <c r="T2" s="57" t="s">
        <v>3</v>
      </c>
      <c r="U2" s="108"/>
      <c r="V2" s="192" t="s">
        <v>63</v>
      </c>
      <c r="W2" s="192"/>
      <c r="X2" s="192"/>
      <c r="Y2" s="192"/>
      <c r="Z2" s="192"/>
      <c r="AA2" s="192" t="s">
        <v>64</v>
      </c>
      <c r="AB2" s="192"/>
      <c r="AC2" s="192"/>
      <c r="AD2" s="192"/>
      <c r="AE2" s="192"/>
      <c r="AF2" s="192" t="s">
        <v>65</v>
      </c>
      <c r="AG2" s="192"/>
      <c r="AH2" s="192"/>
      <c r="AI2" s="192"/>
      <c r="AJ2" s="192"/>
      <c r="AK2" s="192" t="s">
        <v>54</v>
      </c>
      <c r="AL2" s="192"/>
      <c r="AM2" s="192"/>
      <c r="AN2" s="192"/>
      <c r="AO2" s="192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</row>
    <row r="3" spans="1:128" s="3" customFormat="1" x14ac:dyDescent="0.25">
      <c r="A3" s="28"/>
      <c r="B3" s="35"/>
      <c r="C3" s="28" t="s">
        <v>24</v>
      </c>
      <c r="D3" s="28"/>
      <c r="E3" s="55" t="s">
        <v>43</v>
      </c>
      <c r="F3" s="81" t="s">
        <v>41</v>
      </c>
      <c r="G3" s="133" t="s">
        <v>38</v>
      </c>
      <c r="H3" s="133" t="s">
        <v>38</v>
      </c>
      <c r="I3" s="55" t="s">
        <v>38</v>
      </c>
      <c r="J3" s="55" t="s">
        <v>13</v>
      </c>
      <c r="K3" s="56" t="s">
        <v>43</v>
      </c>
      <c r="L3" s="56" t="s">
        <v>41</v>
      </c>
      <c r="M3" s="56" t="s">
        <v>38</v>
      </c>
      <c r="N3" s="56" t="s">
        <v>38</v>
      </c>
      <c r="O3" s="56" t="s">
        <v>38</v>
      </c>
      <c r="P3" s="56" t="s">
        <v>13</v>
      </c>
      <c r="Q3" s="55" t="s">
        <v>44</v>
      </c>
      <c r="R3" s="55" t="s">
        <v>44</v>
      </c>
      <c r="S3" s="55" t="s">
        <v>44</v>
      </c>
      <c r="T3" s="55" t="s">
        <v>44</v>
      </c>
      <c r="U3" s="108" t="s">
        <v>92</v>
      </c>
      <c r="V3" s="99" t="s">
        <v>23</v>
      </c>
      <c r="W3" s="99" t="s">
        <v>52</v>
      </c>
      <c r="X3" s="99" t="s">
        <v>53</v>
      </c>
      <c r="Y3" s="100" t="s">
        <v>50</v>
      </c>
      <c r="Z3" s="100" t="s">
        <v>51</v>
      </c>
      <c r="AA3" s="99" t="s">
        <v>23</v>
      </c>
      <c r="AB3" s="99" t="s">
        <v>52</v>
      </c>
      <c r="AC3" s="99" t="s">
        <v>53</v>
      </c>
      <c r="AD3" s="100" t="s">
        <v>50</v>
      </c>
      <c r="AE3" s="100" t="s">
        <v>51</v>
      </c>
      <c r="AF3" s="99" t="s">
        <v>23</v>
      </c>
      <c r="AG3" s="99" t="s">
        <v>52</v>
      </c>
      <c r="AH3" s="99" t="s">
        <v>53</v>
      </c>
      <c r="AI3" s="100" t="s">
        <v>50</v>
      </c>
      <c r="AJ3" s="100" t="s">
        <v>51</v>
      </c>
      <c r="AK3" s="99" t="s">
        <v>23</v>
      </c>
      <c r="AL3" s="99" t="s">
        <v>52</v>
      </c>
      <c r="AM3" s="99" t="s">
        <v>53</v>
      </c>
      <c r="AN3" s="100" t="s">
        <v>50</v>
      </c>
      <c r="AO3" s="100" t="s">
        <v>51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 s="158" customFormat="1" x14ac:dyDescent="0.25">
      <c r="A4" s="115" t="s">
        <v>128</v>
      </c>
      <c r="B4" s="119" t="s">
        <v>129</v>
      </c>
      <c r="C4" s="115" t="s">
        <v>150</v>
      </c>
      <c r="D4" s="114">
        <v>1</v>
      </c>
      <c r="E4" s="142">
        <v>447.37389999999999</v>
      </c>
      <c r="F4" s="82">
        <f t="shared" ref="F4:F67" si="0">E4+G4+H4</f>
        <v>447.4</v>
      </c>
      <c r="G4" s="137">
        <v>1.5900000000000001E-2</v>
      </c>
      <c r="H4" s="137">
        <v>1.0200000000000001E-2</v>
      </c>
      <c r="I4" s="136">
        <f t="shared" ref="I4" si="1">G4+H4</f>
        <v>2.6100000000000002E-2</v>
      </c>
      <c r="J4" s="83">
        <f t="shared" ref="J4" si="2">(1.6061/(1.6061-(I4/F4)))*(I4/F4)*1000000</f>
        <v>58.339177566871989</v>
      </c>
      <c r="K4" s="159">
        <v>447.15</v>
      </c>
      <c r="L4" s="159">
        <v>447.18</v>
      </c>
      <c r="M4" s="159">
        <v>1.54E-2</v>
      </c>
      <c r="N4" s="159">
        <v>1.09E-2</v>
      </c>
      <c r="O4" s="159">
        <v>2.63E-2</v>
      </c>
      <c r="P4" s="145">
        <v>58.813000000000002</v>
      </c>
      <c r="Q4" s="24">
        <f t="shared" ref="Q4" si="3">((M4-G4)/G4)*100</f>
        <v>-3.1446540880503173</v>
      </c>
      <c r="R4" s="24">
        <f t="shared" ref="R4" si="4">((N4-H4)/H4)*100</f>
        <v>6.8627450980392082</v>
      </c>
      <c r="S4" s="24">
        <f t="shared" ref="S4" si="5">((O4-I4)/I4)*100</f>
        <v>0.76628352490420981</v>
      </c>
      <c r="T4" s="24">
        <f t="shared" ref="T4" si="6">((P4-J4)/J4)*100</f>
        <v>0.81218565788811292</v>
      </c>
      <c r="U4" s="157"/>
      <c r="V4" s="101">
        <f t="shared" ref="V4:V35" si="7">$Q$198</f>
        <v>-3.5659862544724468</v>
      </c>
      <c r="W4" s="101">
        <f t="shared" ref="W4:W35" si="8">$Q$198-5</f>
        <v>-8.5659862544724472</v>
      </c>
      <c r="X4" s="101">
        <f t="shared" ref="X4:X35" si="9">$Q$198+5</f>
        <v>1.4340137455275532</v>
      </c>
      <c r="Y4" s="101">
        <f t="shared" ref="Y4:Y35" si="10">($Q$198-(3*$Q$201))</f>
        <v>-12.065629396890088</v>
      </c>
      <c r="Z4" s="101">
        <f t="shared" ref="Z4:Z35" si="11">($Q$198+(3*$Q$201))</f>
        <v>4.9336568879451939</v>
      </c>
      <c r="AA4" s="101">
        <f t="shared" ref="AA4:AA35" si="12">$R$198</f>
        <v>0.45666426905968027</v>
      </c>
      <c r="AB4" s="101">
        <f t="shared" ref="AB4:AB35" si="13">$R$198-5</f>
        <v>-4.5433357309403197</v>
      </c>
      <c r="AC4" s="101">
        <f t="shared" ref="AC4:AC35" si="14">$R$198+5</f>
        <v>5.4566642690596803</v>
      </c>
      <c r="AD4" s="101">
        <f t="shared" ref="AD4:AD35" si="15">($R$198-(3*$R$201))</f>
        <v>-16.399381001842841</v>
      </c>
      <c r="AE4" s="101">
        <f t="shared" ref="AE4:AE35" si="16">($R$198+(3*$R$201))</f>
        <v>17.312709539962199</v>
      </c>
      <c r="AF4" s="101">
        <f t="shared" ref="AF4:AF35" si="17">$S$198</f>
        <v>-3.1884057971014594</v>
      </c>
      <c r="AG4" s="101">
        <f t="shared" ref="AG4:AG35" si="18">$S$198-5</f>
        <v>-8.1884057971014599</v>
      </c>
      <c r="AH4" s="101">
        <f t="shared" ref="AH4:AH35" si="19">$S$198+5</f>
        <v>1.8115942028985406</v>
      </c>
      <c r="AI4" s="101">
        <f t="shared" ref="AI4:AI35" si="20">($S$198-(3*$S$201))</f>
        <v>-14.785727549046863</v>
      </c>
      <c r="AJ4" s="101">
        <f t="shared" ref="AJ4:AJ35" si="21">($S$198+(3*$S$201))</f>
        <v>8.4089159548439429</v>
      </c>
      <c r="AK4" s="101">
        <f t="shared" ref="AK4:AK35" si="22">$T$198</f>
        <v>-2.8686427376445609</v>
      </c>
      <c r="AL4" s="101">
        <f t="shared" ref="AL4:AL35" si="23">$T$198-5</f>
        <v>-7.8686427376445609</v>
      </c>
      <c r="AM4" s="101">
        <f t="shared" ref="AM4:AM35" si="24">$T$198+5</f>
        <v>2.1313572623554391</v>
      </c>
      <c r="AN4" s="101">
        <f t="shared" ref="AN4:AN35" si="25">($T$198-(3*$T$201))</f>
        <v>-14.752912163608705</v>
      </c>
      <c r="AO4" s="101">
        <f t="shared" ref="AO4:AO35" si="26">($T$198+(3*$T$201))</f>
        <v>9.0156266883195855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</row>
    <row r="5" spans="1:128" s="3" customFormat="1" x14ac:dyDescent="0.25">
      <c r="A5" s="115" t="s">
        <v>128</v>
      </c>
      <c r="B5" s="119" t="s">
        <v>129</v>
      </c>
      <c r="C5" s="115" t="s">
        <v>150</v>
      </c>
      <c r="D5" s="114">
        <v>2</v>
      </c>
      <c r="E5" s="142">
        <v>447.66470000000004</v>
      </c>
      <c r="F5" s="82">
        <f t="shared" si="0"/>
        <v>447.70000000000005</v>
      </c>
      <c r="G5" s="137">
        <v>2.4500000000000001E-2</v>
      </c>
      <c r="H5" s="137">
        <v>1.0800000000000001E-2</v>
      </c>
      <c r="I5" s="136">
        <f t="shared" ref="I5:I68" si="27">G5+H5</f>
        <v>3.5299999999999998E-2</v>
      </c>
      <c r="J5" s="83">
        <f t="shared" ref="J5:J68" si="28">(1.6061/(1.6061-(I5/F5)))*(I5/F5)*1000000</f>
        <v>78.851313490845044</v>
      </c>
      <c r="K5" s="159">
        <v>447.45</v>
      </c>
      <c r="L5" s="159">
        <v>447.48</v>
      </c>
      <c r="M5" s="159">
        <v>2.3800000000000002E-2</v>
      </c>
      <c r="N5" s="159">
        <v>1.14E-2</v>
      </c>
      <c r="O5" s="159">
        <v>3.5200000000000002E-2</v>
      </c>
      <c r="P5" s="145">
        <v>78.662700000000001</v>
      </c>
      <c r="Q5" s="24">
        <f t="shared" ref="Q5:Q66" si="29">((M5-G5)/G5)*100</f>
        <v>-2.8571428571428541</v>
      </c>
      <c r="R5" s="24">
        <f t="shared" ref="R5:R66" si="30">((N5-H5)/H5)*100</f>
        <v>5.5555555555555536</v>
      </c>
      <c r="S5" s="24">
        <f t="shared" ref="S5:S68" si="31">((O5-I5)/I5)*100</f>
        <v>-0.28328611898015843</v>
      </c>
      <c r="T5" s="24">
        <f t="shared" ref="T5:T68" si="32">((P5-J5)/J5)*100</f>
        <v>-0.23920145714115693</v>
      </c>
      <c r="U5" s="108"/>
      <c r="V5" s="101">
        <f t="shared" si="7"/>
        <v>-3.5659862544724468</v>
      </c>
      <c r="W5" s="101">
        <f t="shared" si="8"/>
        <v>-8.5659862544724472</v>
      </c>
      <c r="X5" s="101">
        <f t="shared" si="9"/>
        <v>1.4340137455275532</v>
      </c>
      <c r="Y5" s="101">
        <f t="shared" si="10"/>
        <v>-12.065629396890088</v>
      </c>
      <c r="Z5" s="101">
        <f t="shared" si="11"/>
        <v>4.9336568879451939</v>
      </c>
      <c r="AA5" s="101">
        <f t="shared" si="12"/>
        <v>0.45666426905968027</v>
      </c>
      <c r="AB5" s="101">
        <f t="shared" si="13"/>
        <v>-4.5433357309403197</v>
      </c>
      <c r="AC5" s="101">
        <f t="shared" si="14"/>
        <v>5.4566642690596803</v>
      </c>
      <c r="AD5" s="101">
        <f t="shared" si="15"/>
        <v>-16.399381001842841</v>
      </c>
      <c r="AE5" s="101">
        <f t="shared" si="16"/>
        <v>17.312709539962199</v>
      </c>
      <c r="AF5" s="101">
        <f t="shared" si="17"/>
        <v>-3.1884057971014594</v>
      </c>
      <c r="AG5" s="101">
        <f t="shared" si="18"/>
        <v>-8.1884057971014599</v>
      </c>
      <c r="AH5" s="101">
        <f t="shared" si="19"/>
        <v>1.8115942028985406</v>
      </c>
      <c r="AI5" s="101">
        <f t="shared" si="20"/>
        <v>-14.785727549046863</v>
      </c>
      <c r="AJ5" s="101">
        <f t="shared" si="21"/>
        <v>8.4089159548439429</v>
      </c>
      <c r="AK5" s="101">
        <f t="shared" si="22"/>
        <v>-2.8686427376445609</v>
      </c>
      <c r="AL5" s="101">
        <f t="shared" si="23"/>
        <v>-7.8686427376445609</v>
      </c>
      <c r="AM5" s="101">
        <f t="shared" si="24"/>
        <v>2.1313572623554391</v>
      </c>
      <c r="AN5" s="101">
        <f t="shared" si="25"/>
        <v>-14.752912163608705</v>
      </c>
      <c r="AO5" s="101">
        <f t="shared" si="26"/>
        <v>9.0156266883195855</v>
      </c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</row>
    <row r="6" spans="1:128" s="3" customFormat="1" x14ac:dyDescent="0.25">
      <c r="A6" s="115" t="s">
        <v>128</v>
      </c>
      <c r="B6" s="119" t="s">
        <v>129</v>
      </c>
      <c r="C6" s="115" t="s">
        <v>150</v>
      </c>
      <c r="D6" s="114">
        <v>3</v>
      </c>
      <c r="E6" s="142">
        <v>447.25600000000009</v>
      </c>
      <c r="F6" s="82">
        <f t="shared" si="0"/>
        <v>447.30000000000013</v>
      </c>
      <c r="G6" s="137">
        <v>3.3000000000000002E-2</v>
      </c>
      <c r="H6" s="137">
        <v>1.0999999999999999E-2</v>
      </c>
      <c r="I6" s="136">
        <f t="shared" si="27"/>
        <v>4.3999999999999997E-2</v>
      </c>
      <c r="J6" s="83">
        <f t="shared" si="28"/>
        <v>98.374010754679063</v>
      </c>
      <c r="K6" s="159">
        <v>446.96</v>
      </c>
      <c r="L6" s="163">
        <v>447</v>
      </c>
      <c r="M6" s="159">
        <v>3.0300000000000001E-2</v>
      </c>
      <c r="N6" s="159">
        <v>1.14E-2</v>
      </c>
      <c r="O6" s="159">
        <v>4.1700000000000001E-2</v>
      </c>
      <c r="P6" s="145">
        <v>93.288600000000002</v>
      </c>
      <c r="Q6" s="24">
        <f t="shared" si="29"/>
        <v>-8.1818181818181852</v>
      </c>
      <c r="R6" s="24">
        <f t="shared" si="30"/>
        <v>3.636363636363646</v>
      </c>
      <c r="S6" s="24">
        <f t="shared" si="31"/>
        <v>-5.2272727272727195</v>
      </c>
      <c r="T6" s="24">
        <f t="shared" si="32"/>
        <v>-5.1694657111834568</v>
      </c>
      <c r="U6" s="108"/>
      <c r="V6" s="101">
        <f t="shared" si="7"/>
        <v>-3.5659862544724468</v>
      </c>
      <c r="W6" s="101">
        <f t="shared" si="8"/>
        <v>-8.5659862544724472</v>
      </c>
      <c r="X6" s="101">
        <f t="shared" si="9"/>
        <v>1.4340137455275532</v>
      </c>
      <c r="Y6" s="101">
        <f t="shared" si="10"/>
        <v>-12.065629396890088</v>
      </c>
      <c r="Z6" s="101">
        <f t="shared" si="11"/>
        <v>4.9336568879451939</v>
      </c>
      <c r="AA6" s="101">
        <f t="shared" si="12"/>
        <v>0.45666426905968027</v>
      </c>
      <c r="AB6" s="101">
        <f t="shared" si="13"/>
        <v>-4.5433357309403197</v>
      </c>
      <c r="AC6" s="101">
        <f t="shared" si="14"/>
        <v>5.4566642690596803</v>
      </c>
      <c r="AD6" s="101">
        <f t="shared" si="15"/>
        <v>-16.399381001842841</v>
      </c>
      <c r="AE6" s="101">
        <f t="shared" si="16"/>
        <v>17.312709539962199</v>
      </c>
      <c r="AF6" s="101">
        <f t="shared" si="17"/>
        <v>-3.1884057971014594</v>
      </c>
      <c r="AG6" s="101">
        <f t="shared" si="18"/>
        <v>-8.1884057971014599</v>
      </c>
      <c r="AH6" s="101">
        <f t="shared" si="19"/>
        <v>1.8115942028985406</v>
      </c>
      <c r="AI6" s="101">
        <f t="shared" si="20"/>
        <v>-14.785727549046863</v>
      </c>
      <c r="AJ6" s="101">
        <f t="shared" si="21"/>
        <v>8.4089159548439429</v>
      </c>
      <c r="AK6" s="101">
        <f t="shared" si="22"/>
        <v>-2.8686427376445609</v>
      </c>
      <c r="AL6" s="101">
        <f t="shared" si="23"/>
        <v>-7.8686427376445609</v>
      </c>
      <c r="AM6" s="101">
        <f t="shared" si="24"/>
        <v>2.1313572623554391</v>
      </c>
      <c r="AN6" s="101">
        <f t="shared" si="25"/>
        <v>-14.752912163608705</v>
      </c>
      <c r="AO6" s="101">
        <f t="shared" si="26"/>
        <v>9.0156266883195855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</row>
    <row r="7" spans="1:128" s="3" customFormat="1" x14ac:dyDescent="0.25">
      <c r="A7" s="115" t="s">
        <v>128</v>
      </c>
      <c r="B7" s="119" t="s">
        <v>129</v>
      </c>
      <c r="C7" s="115" t="s">
        <v>150</v>
      </c>
      <c r="D7" s="114">
        <v>4</v>
      </c>
      <c r="E7" s="142">
        <v>447.22399999999999</v>
      </c>
      <c r="F7" s="82">
        <f t="shared" si="0"/>
        <v>447.29999999999995</v>
      </c>
      <c r="G7" s="137">
        <v>5.3699999999999998E-2</v>
      </c>
      <c r="H7" s="137">
        <v>2.23E-2</v>
      </c>
      <c r="I7" s="136">
        <f t="shared" si="27"/>
        <v>7.5999999999999998E-2</v>
      </c>
      <c r="J7" s="83">
        <f t="shared" si="28"/>
        <v>169.92631532362876</v>
      </c>
      <c r="K7" s="159">
        <v>446.94</v>
      </c>
      <c r="L7" s="159">
        <v>447.01</v>
      </c>
      <c r="M7" s="159">
        <v>5.11E-2</v>
      </c>
      <c r="N7" s="159">
        <v>2.23E-2</v>
      </c>
      <c r="O7" s="159">
        <v>7.3400000000000007E-2</v>
      </c>
      <c r="P7" s="145">
        <v>164.2021</v>
      </c>
      <c r="Q7" s="24">
        <f t="shared" si="29"/>
        <v>-4.8417132216014869</v>
      </c>
      <c r="R7" s="24">
        <f t="shared" si="30"/>
        <v>0</v>
      </c>
      <c r="S7" s="24">
        <f t="shared" si="31"/>
        <v>-3.4210526315789358</v>
      </c>
      <c r="T7" s="24">
        <f t="shared" si="32"/>
        <v>-3.3686455877812973</v>
      </c>
      <c r="U7" s="108"/>
      <c r="V7" s="101">
        <f t="shared" si="7"/>
        <v>-3.5659862544724468</v>
      </c>
      <c r="W7" s="101">
        <f t="shared" si="8"/>
        <v>-8.5659862544724472</v>
      </c>
      <c r="X7" s="101">
        <f t="shared" si="9"/>
        <v>1.4340137455275532</v>
      </c>
      <c r="Y7" s="101">
        <f t="shared" si="10"/>
        <v>-12.065629396890088</v>
      </c>
      <c r="Z7" s="101">
        <f t="shared" si="11"/>
        <v>4.9336568879451939</v>
      </c>
      <c r="AA7" s="101">
        <f t="shared" si="12"/>
        <v>0.45666426905968027</v>
      </c>
      <c r="AB7" s="101">
        <f t="shared" si="13"/>
        <v>-4.5433357309403197</v>
      </c>
      <c r="AC7" s="101">
        <f t="shared" si="14"/>
        <v>5.4566642690596803</v>
      </c>
      <c r="AD7" s="101">
        <f t="shared" si="15"/>
        <v>-16.399381001842841</v>
      </c>
      <c r="AE7" s="101">
        <f t="shared" si="16"/>
        <v>17.312709539962199</v>
      </c>
      <c r="AF7" s="101">
        <f t="shared" si="17"/>
        <v>-3.1884057971014594</v>
      </c>
      <c r="AG7" s="101">
        <f t="shared" si="18"/>
        <v>-8.1884057971014599</v>
      </c>
      <c r="AH7" s="101">
        <f t="shared" si="19"/>
        <v>1.8115942028985406</v>
      </c>
      <c r="AI7" s="101">
        <f t="shared" si="20"/>
        <v>-14.785727549046863</v>
      </c>
      <c r="AJ7" s="101">
        <f t="shared" si="21"/>
        <v>8.4089159548439429</v>
      </c>
      <c r="AK7" s="101">
        <f t="shared" si="22"/>
        <v>-2.8686427376445609</v>
      </c>
      <c r="AL7" s="101">
        <f t="shared" si="23"/>
        <v>-7.8686427376445609</v>
      </c>
      <c r="AM7" s="101">
        <f t="shared" si="24"/>
        <v>2.1313572623554391</v>
      </c>
      <c r="AN7" s="101">
        <f t="shared" si="25"/>
        <v>-14.752912163608705</v>
      </c>
      <c r="AO7" s="101">
        <f t="shared" si="26"/>
        <v>9.0156266883195855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</row>
    <row r="8" spans="1:128" s="3" customFormat="1" x14ac:dyDescent="0.25">
      <c r="A8" s="115" t="s">
        <v>128</v>
      </c>
      <c r="B8" s="119" t="s">
        <v>129</v>
      </c>
      <c r="C8" s="115" t="s">
        <v>150</v>
      </c>
      <c r="D8" s="114">
        <v>5</v>
      </c>
      <c r="E8" s="142">
        <v>447.4821</v>
      </c>
      <c r="F8" s="82">
        <f t="shared" si="0"/>
        <v>447.6</v>
      </c>
      <c r="G8" s="137">
        <v>8.5099999999999995E-2</v>
      </c>
      <c r="H8" s="137">
        <v>3.2800000000000003E-2</v>
      </c>
      <c r="I8" s="136">
        <f t="shared" si="27"/>
        <v>0.1179</v>
      </c>
      <c r="J8" s="83">
        <f t="shared" si="28"/>
        <v>263.44803194045579</v>
      </c>
      <c r="K8" s="163">
        <v>447.16</v>
      </c>
      <c r="L8" s="163">
        <v>447.27</v>
      </c>
      <c r="M8" s="159">
        <v>8.1500000000000003E-2</v>
      </c>
      <c r="N8" s="159">
        <v>3.32E-2</v>
      </c>
      <c r="O8" s="159">
        <v>0.1147</v>
      </c>
      <c r="P8" s="145">
        <v>256.44470000000001</v>
      </c>
      <c r="Q8" s="24">
        <f t="shared" si="29"/>
        <v>-4.2303172737955261</v>
      </c>
      <c r="R8" s="24">
        <f t="shared" si="30"/>
        <v>1.2195121951219439</v>
      </c>
      <c r="S8" s="24">
        <f t="shared" si="31"/>
        <v>-2.7141645462256219</v>
      </c>
      <c r="T8" s="24">
        <f t="shared" si="32"/>
        <v>-2.6583352659239701</v>
      </c>
      <c r="U8" s="108"/>
      <c r="V8" s="101">
        <f t="shared" si="7"/>
        <v>-3.5659862544724468</v>
      </c>
      <c r="W8" s="101">
        <f t="shared" si="8"/>
        <v>-8.5659862544724472</v>
      </c>
      <c r="X8" s="101">
        <f t="shared" si="9"/>
        <v>1.4340137455275532</v>
      </c>
      <c r="Y8" s="101">
        <f t="shared" si="10"/>
        <v>-12.065629396890088</v>
      </c>
      <c r="Z8" s="101">
        <f t="shared" si="11"/>
        <v>4.9336568879451939</v>
      </c>
      <c r="AA8" s="101">
        <f t="shared" si="12"/>
        <v>0.45666426905968027</v>
      </c>
      <c r="AB8" s="101">
        <f t="shared" si="13"/>
        <v>-4.5433357309403197</v>
      </c>
      <c r="AC8" s="101">
        <f t="shared" si="14"/>
        <v>5.4566642690596803</v>
      </c>
      <c r="AD8" s="101">
        <f t="shared" si="15"/>
        <v>-16.399381001842841</v>
      </c>
      <c r="AE8" s="101">
        <f t="shared" si="16"/>
        <v>17.312709539962199</v>
      </c>
      <c r="AF8" s="101">
        <f t="shared" si="17"/>
        <v>-3.1884057971014594</v>
      </c>
      <c r="AG8" s="101">
        <f t="shared" si="18"/>
        <v>-8.1884057971014599</v>
      </c>
      <c r="AH8" s="101">
        <f t="shared" si="19"/>
        <v>1.8115942028985406</v>
      </c>
      <c r="AI8" s="101">
        <f t="shared" si="20"/>
        <v>-14.785727549046863</v>
      </c>
      <c r="AJ8" s="101">
        <f t="shared" si="21"/>
        <v>8.4089159548439429</v>
      </c>
      <c r="AK8" s="101">
        <f t="shared" si="22"/>
        <v>-2.8686427376445609</v>
      </c>
      <c r="AL8" s="101">
        <f t="shared" si="23"/>
        <v>-7.8686427376445609</v>
      </c>
      <c r="AM8" s="101">
        <f t="shared" si="24"/>
        <v>2.1313572623554391</v>
      </c>
      <c r="AN8" s="101">
        <f t="shared" si="25"/>
        <v>-14.752912163608705</v>
      </c>
      <c r="AO8" s="101">
        <f t="shared" si="26"/>
        <v>9.0156266883195855</v>
      </c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</row>
    <row r="9" spans="1:128" s="3" customFormat="1" x14ac:dyDescent="0.25">
      <c r="A9" s="115" t="s">
        <v>128</v>
      </c>
      <c r="B9" s="119" t="s">
        <v>129</v>
      </c>
      <c r="C9" s="115" t="s">
        <v>150</v>
      </c>
      <c r="D9" s="114">
        <v>6</v>
      </c>
      <c r="E9" s="142">
        <v>447.42539999999997</v>
      </c>
      <c r="F9" s="82">
        <f t="shared" si="0"/>
        <v>447.59999999999997</v>
      </c>
      <c r="G9" s="137">
        <v>0.12520000000000001</v>
      </c>
      <c r="H9" s="137">
        <v>4.9399999999999999E-2</v>
      </c>
      <c r="I9" s="136">
        <f t="shared" si="27"/>
        <v>0.17460000000000001</v>
      </c>
      <c r="J9" s="83">
        <f t="shared" si="28"/>
        <v>390.17519248499582</v>
      </c>
      <c r="K9" s="163">
        <v>447.17</v>
      </c>
      <c r="L9" s="163">
        <v>447.34</v>
      </c>
      <c r="M9" s="159">
        <v>0.12039999999999999</v>
      </c>
      <c r="N9" s="159">
        <v>5.0700000000000002E-2</v>
      </c>
      <c r="O9" s="159">
        <v>0.1711</v>
      </c>
      <c r="P9" s="145">
        <v>382.48309999999998</v>
      </c>
      <c r="Q9" s="24">
        <f t="shared" si="29"/>
        <v>-3.833865814696495</v>
      </c>
      <c r="R9" s="24">
        <f t="shared" si="30"/>
        <v>2.6315789473684261</v>
      </c>
      <c r="S9" s="24">
        <f t="shared" si="31"/>
        <v>-2.0045819014891197</v>
      </c>
      <c r="T9" s="24">
        <f t="shared" si="32"/>
        <v>-1.9714458102796064</v>
      </c>
      <c r="U9" s="108"/>
      <c r="V9" s="101">
        <f t="shared" si="7"/>
        <v>-3.5659862544724468</v>
      </c>
      <c r="W9" s="101">
        <f t="shared" si="8"/>
        <v>-8.5659862544724472</v>
      </c>
      <c r="X9" s="101">
        <f t="shared" si="9"/>
        <v>1.4340137455275532</v>
      </c>
      <c r="Y9" s="101">
        <f t="shared" si="10"/>
        <v>-12.065629396890088</v>
      </c>
      <c r="Z9" s="101">
        <f t="shared" si="11"/>
        <v>4.9336568879451939</v>
      </c>
      <c r="AA9" s="101">
        <f t="shared" si="12"/>
        <v>0.45666426905968027</v>
      </c>
      <c r="AB9" s="101">
        <f t="shared" si="13"/>
        <v>-4.5433357309403197</v>
      </c>
      <c r="AC9" s="101">
        <f t="shared" si="14"/>
        <v>5.4566642690596803</v>
      </c>
      <c r="AD9" s="101">
        <f t="shared" si="15"/>
        <v>-16.399381001842841</v>
      </c>
      <c r="AE9" s="101">
        <f t="shared" si="16"/>
        <v>17.312709539962199</v>
      </c>
      <c r="AF9" s="101">
        <f t="shared" si="17"/>
        <v>-3.1884057971014594</v>
      </c>
      <c r="AG9" s="101">
        <f t="shared" si="18"/>
        <v>-8.1884057971014599</v>
      </c>
      <c r="AH9" s="101">
        <f t="shared" si="19"/>
        <v>1.8115942028985406</v>
      </c>
      <c r="AI9" s="101">
        <f t="shared" si="20"/>
        <v>-14.785727549046863</v>
      </c>
      <c r="AJ9" s="101">
        <f t="shared" si="21"/>
        <v>8.4089159548439429</v>
      </c>
      <c r="AK9" s="101">
        <f t="shared" si="22"/>
        <v>-2.8686427376445609</v>
      </c>
      <c r="AL9" s="101">
        <f t="shared" si="23"/>
        <v>-7.8686427376445609</v>
      </c>
      <c r="AM9" s="101">
        <f t="shared" si="24"/>
        <v>2.1313572623554391</v>
      </c>
      <c r="AN9" s="101">
        <f t="shared" si="25"/>
        <v>-14.752912163608705</v>
      </c>
      <c r="AO9" s="101">
        <f t="shared" si="26"/>
        <v>9.0156266883195855</v>
      </c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</row>
    <row r="10" spans="1:128" s="3" customFormat="1" x14ac:dyDescent="0.25">
      <c r="A10" s="115" t="s">
        <v>128</v>
      </c>
      <c r="B10" s="119" t="s">
        <v>129</v>
      </c>
      <c r="C10" s="115" t="s">
        <v>150</v>
      </c>
      <c r="D10" s="114">
        <v>7</v>
      </c>
      <c r="E10" s="142">
        <v>447.43219999999997</v>
      </c>
      <c r="F10" s="82">
        <f t="shared" si="0"/>
        <v>447.89999999999992</v>
      </c>
      <c r="G10" s="137">
        <v>0.31509999999999999</v>
      </c>
      <c r="H10" s="137">
        <v>0.1527</v>
      </c>
      <c r="I10" s="136">
        <f t="shared" si="27"/>
        <v>0.46779999999999999</v>
      </c>
      <c r="J10" s="83">
        <f t="shared" si="28"/>
        <v>1045.1091834339754</v>
      </c>
      <c r="K10" s="163">
        <v>447.36</v>
      </c>
      <c r="L10" s="163">
        <v>447.81</v>
      </c>
      <c r="M10" s="145">
        <v>0.30499999999999999</v>
      </c>
      <c r="N10" s="159">
        <v>0.14460000000000001</v>
      </c>
      <c r="O10" s="159">
        <v>0.4496</v>
      </c>
      <c r="P10" s="145">
        <v>1003.9972</v>
      </c>
      <c r="Q10" s="24">
        <f t="shared" si="29"/>
        <v>-3.2053316407489678</v>
      </c>
      <c r="R10" s="24">
        <f t="shared" si="30"/>
        <v>-5.3045186640471487</v>
      </c>
      <c r="S10" s="24">
        <f t="shared" si="31"/>
        <v>-3.8905515177426233</v>
      </c>
      <c r="T10" s="24">
        <f t="shared" si="32"/>
        <v>-3.9337500890472894</v>
      </c>
      <c r="U10" s="108"/>
      <c r="V10" s="101">
        <f t="shared" si="7"/>
        <v>-3.5659862544724468</v>
      </c>
      <c r="W10" s="101">
        <f t="shared" si="8"/>
        <v>-8.5659862544724472</v>
      </c>
      <c r="X10" s="101">
        <f t="shared" si="9"/>
        <v>1.4340137455275532</v>
      </c>
      <c r="Y10" s="101">
        <f t="shared" si="10"/>
        <v>-12.065629396890088</v>
      </c>
      <c r="Z10" s="101">
        <f t="shared" si="11"/>
        <v>4.9336568879451939</v>
      </c>
      <c r="AA10" s="101">
        <f t="shared" si="12"/>
        <v>0.45666426905968027</v>
      </c>
      <c r="AB10" s="101">
        <f t="shared" si="13"/>
        <v>-4.5433357309403197</v>
      </c>
      <c r="AC10" s="101">
        <f t="shared" si="14"/>
        <v>5.4566642690596803</v>
      </c>
      <c r="AD10" s="101">
        <f t="shared" si="15"/>
        <v>-16.399381001842841</v>
      </c>
      <c r="AE10" s="101">
        <f t="shared" si="16"/>
        <v>17.312709539962199</v>
      </c>
      <c r="AF10" s="101">
        <f t="shared" si="17"/>
        <v>-3.1884057971014594</v>
      </c>
      <c r="AG10" s="101">
        <f t="shared" si="18"/>
        <v>-8.1884057971014599</v>
      </c>
      <c r="AH10" s="101">
        <f t="shared" si="19"/>
        <v>1.8115942028985406</v>
      </c>
      <c r="AI10" s="101">
        <f t="shared" si="20"/>
        <v>-14.785727549046863</v>
      </c>
      <c r="AJ10" s="101">
        <f t="shared" si="21"/>
        <v>8.4089159548439429</v>
      </c>
      <c r="AK10" s="101">
        <f t="shared" si="22"/>
        <v>-2.8686427376445609</v>
      </c>
      <c r="AL10" s="101">
        <f t="shared" si="23"/>
        <v>-7.8686427376445609</v>
      </c>
      <c r="AM10" s="101">
        <f t="shared" si="24"/>
        <v>2.1313572623554391</v>
      </c>
      <c r="AN10" s="101">
        <f t="shared" si="25"/>
        <v>-14.752912163608705</v>
      </c>
      <c r="AO10" s="101">
        <f t="shared" si="26"/>
        <v>9.0156266883195855</v>
      </c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</row>
    <row r="11" spans="1:128" s="3" customFormat="1" x14ac:dyDescent="0.25">
      <c r="A11" s="115" t="s">
        <v>128</v>
      </c>
      <c r="B11" s="119" t="s">
        <v>129</v>
      </c>
      <c r="C11" s="115" t="s">
        <v>150</v>
      </c>
      <c r="D11" s="114">
        <v>8</v>
      </c>
      <c r="E11" s="142">
        <v>447.87599999999998</v>
      </c>
      <c r="F11" s="82">
        <f t="shared" si="0"/>
        <v>448.79999999999995</v>
      </c>
      <c r="G11" s="137">
        <v>0.6522</v>
      </c>
      <c r="H11" s="137">
        <v>0.27179999999999999</v>
      </c>
      <c r="I11" s="136">
        <f t="shared" si="27"/>
        <v>0.92399999999999993</v>
      </c>
      <c r="J11" s="83">
        <f t="shared" si="28"/>
        <v>2061.4660764906284</v>
      </c>
      <c r="K11" s="163">
        <v>447.58</v>
      </c>
      <c r="L11" s="163">
        <v>448.49</v>
      </c>
      <c r="M11" s="159">
        <v>0.63429999999999997</v>
      </c>
      <c r="N11" s="159">
        <v>0.27650000000000002</v>
      </c>
      <c r="O11" s="159">
        <v>0.91080000000000005</v>
      </c>
      <c r="P11" s="145">
        <v>2030.8145</v>
      </c>
      <c r="Q11" s="24">
        <f t="shared" si="29"/>
        <v>-2.7445568843912951</v>
      </c>
      <c r="R11" s="24">
        <f t="shared" si="30"/>
        <v>1.7292126563649881</v>
      </c>
      <c r="S11" s="24">
        <f t="shared" si="31"/>
        <v>-1.4285714285714155</v>
      </c>
      <c r="T11" s="24">
        <f t="shared" si="32"/>
        <v>-1.4868824105419536</v>
      </c>
      <c r="U11" s="108"/>
      <c r="V11" s="101">
        <f t="shared" si="7"/>
        <v>-3.5659862544724468</v>
      </c>
      <c r="W11" s="101">
        <f t="shared" si="8"/>
        <v>-8.5659862544724472</v>
      </c>
      <c r="X11" s="101">
        <f t="shared" si="9"/>
        <v>1.4340137455275532</v>
      </c>
      <c r="Y11" s="101">
        <f t="shared" si="10"/>
        <v>-12.065629396890088</v>
      </c>
      <c r="Z11" s="101">
        <f t="shared" si="11"/>
        <v>4.9336568879451939</v>
      </c>
      <c r="AA11" s="101">
        <f t="shared" si="12"/>
        <v>0.45666426905968027</v>
      </c>
      <c r="AB11" s="101">
        <f t="shared" si="13"/>
        <v>-4.5433357309403197</v>
      </c>
      <c r="AC11" s="101">
        <f t="shared" si="14"/>
        <v>5.4566642690596803</v>
      </c>
      <c r="AD11" s="101">
        <f t="shared" si="15"/>
        <v>-16.399381001842841</v>
      </c>
      <c r="AE11" s="101">
        <f t="shared" si="16"/>
        <v>17.312709539962199</v>
      </c>
      <c r="AF11" s="101">
        <f t="shared" si="17"/>
        <v>-3.1884057971014594</v>
      </c>
      <c r="AG11" s="101">
        <f t="shared" si="18"/>
        <v>-8.1884057971014599</v>
      </c>
      <c r="AH11" s="101">
        <f t="shared" si="19"/>
        <v>1.8115942028985406</v>
      </c>
      <c r="AI11" s="101">
        <f t="shared" si="20"/>
        <v>-14.785727549046863</v>
      </c>
      <c r="AJ11" s="101">
        <f t="shared" si="21"/>
        <v>8.4089159548439429</v>
      </c>
      <c r="AK11" s="101">
        <f t="shared" si="22"/>
        <v>-2.8686427376445609</v>
      </c>
      <c r="AL11" s="101">
        <f t="shared" si="23"/>
        <v>-7.8686427376445609</v>
      </c>
      <c r="AM11" s="101">
        <f t="shared" si="24"/>
        <v>2.1313572623554391</v>
      </c>
      <c r="AN11" s="101">
        <f t="shared" si="25"/>
        <v>-14.752912163608705</v>
      </c>
      <c r="AO11" s="101">
        <f t="shared" si="26"/>
        <v>9.0156266883195855</v>
      </c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</row>
    <row r="12" spans="1:128" s="3" customFormat="1" x14ac:dyDescent="0.25">
      <c r="A12" s="115" t="s">
        <v>128</v>
      </c>
      <c r="B12" s="119" t="s">
        <v>129</v>
      </c>
      <c r="C12" s="115" t="s">
        <v>150</v>
      </c>
      <c r="D12" s="114">
        <v>9</v>
      </c>
      <c r="E12" s="142">
        <v>447.79169999999999</v>
      </c>
      <c r="F12" s="82">
        <f t="shared" si="0"/>
        <v>449.7</v>
      </c>
      <c r="G12" s="137">
        <v>1.4054</v>
      </c>
      <c r="H12" s="137">
        <v>0.50290000000000001</v>
      </c>
      <c r="I12" s="136">
        <f t="shared" si="27"/>
        <v>1.9083000000000001</v>
      </c>
      <c r="J12" s="83">
        <f t="shared" si="28"/>
        <v>4254.7371547581815</v>
      </c>
      <c r="K12" s="163">
        <v>447.58</v>
      </c>
      <c r="L12" s="163">
        <v>449.47</v>
      </c>
      <c r="M12" s="145">
        <v>1.385</v>
      </c>
      <c r="N12" s="159">
        <v>0.50129999999999997</v>
      </c>
      <c r="O12" s="145">
        <v>1.8863000000000001</v>
      </c>
      <c r="P12" s="145">
        <v>4196.7205999999996</v>
      </c>
      <c r="Q12" s="24">
        <f t="shared" si="29"/>
        <v>-1.4515440444001688</v>
      </c>
      <c r="R12" s="24">
        <f t="shared" si="30"/>
        <v>-0.31815470272420876</v>
      </c>
      <c r="S12" s="24">
        <f t="shared" si="31"/>
        <v>-1.152858565215114</v>
      </c>
      <c r="T12" s="24">
        <f t="shared" si="32"/>
        <v>-1.3635755311770665</v>
      </c>
      <c r="U12" s="108"/>
      <c r="V12" s="101">
        <f t="shared" si="7"/>
        <v>-3.5659862544724468</v>
      </c>
      <c r="W12" s="101">
        <f t="shared" si="8"/>
        <v>-8.5659862544724472</v>
      </c>
      <c r="X12" s="101">
        <f t="shared" si="9"/>
        <v>1.4340137455275532</v>
      </c>
      <c r="Y12" s="101">
        <f t="shared" si="10"/>
        <v>-12.065629396890088</v>
      </c>
      <c r="Z12" s="101">
        <f t="shared" si="11"/>
        <v>4.9336568879451939</v>
      </c>
      <c r="AA12" s="101">
        <f t="shared" si="12"/>
        <v>0.45666426905968027</v>
      </c>
      <c r="AB12" s="101">
        <f t="shared" si="13"/>
        <v>-4.5433357309403197</v>
      </c>
      <c r="AC12" s="101">
        <f t="shared" si="14"/>
        <v>5.4566642690596803</v>
      </c>
      <c r="AD12" s="101">
        <f t="shared" si="15"/>
        <v>-16.399381001842841</v>
      </c>
      <c r="AE12" s="101">
        <f t="shared" si="16"/>
        <v>17.312709539962199</v>
      </c>
      <c r="AF12" s="101">
        <f t="shared" si="17"/>
        <v>-3.1884057971014594</v>
      </c>
      <c r="AG12" s="101">
        <f t="shared" si="18"/>
        <v>-8.1884057971014599</v>
      </c>
      <c r="AH12" s="101">
        <f t="shared" si="19"/>
        <v>1.8115942028985406</v>
      </c>
      <c r="AI12" s="101">
        <f t="shared" si="20"/>
        <v>-14.785727549046863</v>
      </c>
      <c r="AJ12" s="101">
        <f t="shared" si="21"/>
        <v>8.4089159548439429</v>
      </c>
      <c r="AK12" s="101">
        <f t="shared" si="22"/>
        <v>-2.8686427376445609</v>
      </c>
      <c r="AL12" s="101">
        <f t="shared" si="23"/>
        <v>-7.8686427376445609</v>
      </c>
      <c r="AM12" s="101">
        <f t="shared" si="24"/>
        <v>2.1313572623554391</v>
      </c>
      <c r="AN12" s="101">
        <f t="shared" si="25"/>
        <v>-14.752912163608705</v>
      </c>
      <c r="AO12" s="101">
        <f t="shared" si="26"/>
        <v>9.0156266883195855</v>
      </c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</row>
    <row r="13" spans="1:128" s="5" customFormat="1" x14ac:dyDescent="0.25">
      <c r="A13" s="22" t="s">
        <v>36</v>
      </c>
      <c r="B13" s="33" t="s">
        <v>55</v>
      </c>
      <c r="C13" s="115" t="s">
        <v>133</v>
      </c>
      <c r="D13" s="26">
        <v>1</v>
      </c>
      <c r="E13" s="142">
        <v>447.18100000000004</v>
      </c>
      <c r="F13" s="82">
        <f t="shared" si="0"/>
        <v>447.21000000000004</v>
      </c>
      <c r="G13" s="137">
        <v>1.78E-2</v>
      </c>
      <c r="H13" s="137">
        <v>1.12E-2</v>
      </c>
      <c r="I13" s="136">
        <f t="shared" si="27"/>
        <v>2.8999999999999998E-2</v>
      </c>
      <c r="J13" s="83">
        <f t="shared" si="28"/>
        <v>64.849110990320838</v>
      </c>
      <c r="K13" s="144">
        <v>447</v>
      </c>
      <c r="L13" s="144">
        <v>447</v>
      </c>
      <c r="M13" s="145">
        <v>1.6799999999999999E-2</v>
      </c>
      <c r="N13" s="145">
        <v>1.2200000000000001E-2</v>
      </c>
      <c r="O13" s="145">
        <v>2.9000000000000001E-2</v>
      </c>
      <c r="P13" s="146">
        <v>65</v>
      </c>
      <c r="Q13" s="24">
        <f t="shared" si="29"/>
        <v>-5.6179775280898925</v>
      </c>
      <c r="R13" s="24">
        <f t="shared" si="30"/>
        <v>8.9285714285714377</v>
      </c>
      <c r="S13" s="24">
        <f t="shared" si="31"/>
        <v>1.1963610179150396E-14</v>
      </c>
      <c r="T13" s="24">
        <f t="shared" si="32"/>
        <v>0.23267706738752816</v>
      </c>
      <c r="U13" s="107"/>
      <c r="V13" s="101">
        <f t="shared" si="7"/>
        <v>-3.5659862544724468</v>
      </c>
      <c r="W13" s="101">
        <f t="shared" si="8"/>
        <v>-8.5659862544724472</v>
      </c>
      <c r="X13" s="101">
        <f t="shared" si="9"/>
        <v>1.4340137455275532</v>
      </c>
      <c r="Y13" s="101">
        <f t="shared" si="10"/>
        <v>-12.065629396890088</v>
      </c>
      <c r="Z13" s="101">
        <f t="shared" si="11"/>
        <v>4.9336568879451939</v>
      </c>
      <c r="AA13" s="101">
        <f t="shared" si="12"/>
        <v>0.45666426905968027</v>
      </c>
      <c r="AB13" s="101">
        <f t="shared" si="13"/>
        <v>-4.5433357309403197</v>
      </c>
      <c r="AC13" s="101">
        <f t="shared" si="14"/>
        <v>5.4566642690596803</v>
      </c>
      <c r="AD13" s="101">
        <f t="shared" si="15"/>
        <v>-16.399381001842841</v>
      </c>
      <c r="AE13" s="101">
        <f t="shared" si="16"/>
        <v>17.312709539962199</v>
      </c>
      <c r="AF13" s="101">
        <f t="shared" si="17"/>
        <v>-3.1884057971014594</v>
      </c>
      <c r="AG13" s="101">
        <f t="shared" si="18"/>
        <v>-8.1884057971014599</v>
      </c>
      <c r="AH13" s="101">
        <f t="shared" si="19"/>
        <v>1.8115942028985406</v>
      </c>
      <c r="AI13" s="101">
        <f t="shared" si="20"/>
        <v>-14.785727549046863</v>
      </c>
      <c r="AJ13" s="101">
        <f t="shared" si="21"/>
        <v>8.4089159548439429</v>
      </c>
      <c r="AK13" s="101">
        <f t="shared" si="22"/>
        <v>-2.8686427376445609</v>
      </c>
      <c r="AL13" s="101">
        <f t="shared" si="23"/>
        <v>-7.8686427376445609</v>
      </c>
      <c r="AM13" s="101">
        <f t="shared" si="24"/>
        <v>2.1313572623554391</v>
      </c>
      <c r="AN13" s="101">
        <f t="shared" si="25"/>
        <v>-14.752912163608705</v>
      </c>
      <c r="AO13" s="101">
        <f t="shared" si="26"/>
        <v>9.0156266883195855</v>
      </c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</row>
    <row r="14" spans="1:128" s="5" customFormat="1" x14ac:dyDescent="0.25">
      <c r="A14" s="22" t="s">
        <v>36</v>
      </c>
      <c r="B14" s="33" t="s">
        <v>55</v>
      </c>
      <c r="C14" s="115" t="s">
        <v>124</v>
      </c>
      <c r="D14" s="26">
        <v>2</v>
      </c>
      <c r="E14" s="142">
        <v>447.56020000000001</v>
      </c>
      <c r="F14" s="82">
        <f t="shared" si="0"/>
        <v>447.6</v>
      </c>
      <c r="G14" s="137">
        <v>2.87E-2</v>
      </c>
      <c r="H14" s="137">
        <v>1.11E-2</v>
      </c>
      <c r="I14" s="136">
        <f t="shared" si="27"/>
        <v>3.9800000000000002E-2</v>
      </c>
      <c r="J14" s="83">
        <f t="shared" si="28"/>
        <v>88.92360047685014</v>
      </c>
      <c r="K14" s="144">
        <v>447.5</v>
      </c>
      <c r="L14" s="144">
        <v>447.5</v>
      </c>
      <c r="M14" s="145">
        <v>2.8299999999999999E-2</v>
      </c>
      <c r="N14" s="145">
        <v>1.24E-2</v>
      </c>
      <c r="O14" s="145">
        <v>4.07E-2</v>
      </c>
      <c r="P14" s="146">
        <v>91</v>
      </c>
      <c r="Q14" s="24">
        <f t="shared" si="29"/>
        <v>-1.3937282229965193</v>
      </c>
      <c r="R14" s="24">
        <f t="shared" si="30"/>
        <v>11.711711711711704</v>
      </c>
      <c r="S14" s="24">
        <f t="shared" si="31"/>
        <v>2.2613065326633115</v>
      </c>
      <c r="T14" s="24">
        <f t="shared" si="32"/>
        <v>2.335037618826981</v>
      </c>
      <c r="U14" s="107"/>
      <c r="V14" s="101">
        <f t="shared" si="7"/>
        <v>-3.5659862544724468</v>
      </c>
      <c r="W14" s="101">
        <f t="shared" si="8"/>
        <v>-8.5659862544724472</v>
      </c>
      <c r="X14" s="101">
        <f t="shared" si="9"/>
        <v>1.4340137455275532</v>
      </c>
      <c r="Y14" s="101">
        <f t="shared" si="10"/>
        <v>-12.065629396890088</v>
      </c>
      <c r="Z14" s="101">
        <f t="shared" si="11"/>
        <v>4.9336568879451939</v>
      </c>
      <c r="AA14" s="101">
        <f t="shared" si="12"/>
        <v>0.45666426905968027</v>
      </c>
      <c r="AB14" s="101">
        <f t="shared" si="13"/>
        <v>-4.5433357309403197</v>
      </c>
      <c r="AC14" s="101">
        <f t="shared" si="14"/>
        <v>5.4566642690596803</v>
      </c>
      <c r="AD14" s="101">
        <f t="shared" si="15"/>
        <v>-16.399381001842841</v>
      </c>
      <c r="AE14" s="101">
        <f t="shared" si="16"/>
        <v>17.312709539962199</v>
      </c>
      <c r="AF14" s="101">
        <f t="shared" si="17"/>
        <v>-3.1884057971014594</v>
      </c>
      <c r="AG14" s="101">
        <f t="shared" si="18"/>
        <v>-8.1884057971014599</v>
      </c>
      <c r="AH14" s="101">
        <f t="shared" si="19"/>
        <v>1.8115942028985406</v>
      </c>
      <c r="AI14" s="101">
        <f t="shared" si="20"/>
        <v>-14.785727549046863</v>
      </c>
      <c r="AJ14" s="101">
        <f t="shared" si="21"/>
        <v>8.4089159548439429</v>
      </c>
      <c r="AK14" s="101">
        <f t="shared" si="22"/>
        <v>-2.8686427376445609</v>
      </c>
      <c r="AL14" s="101">
        <f t="shared" si="23"/>
        <v>-7.8686427376445609</v>
      </c>
      <c r="AM14" s="101">
        <f t="shared" si="24"/>
        <v>2.1313572623554391</v>
      </c>
      <c r="AN14" s="101">
        <f t="shared" si="25"/>
        <v>-14.752912163608705</v>
      </c>
      <c r="AO14" s="101">
        <f t="shared" si="26"/>
        <v>9.0156266883195855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</row>
    <row r="15" spans="1:128" s="5" customFormat="1" x14ac:dyDescent="0.25">
      <c r="A15" s="22" t="s">
        <v>36</v>
      </c>
      <c r="B15" s="33" t="s">
        <v>55</v>
      </c>
      <c r="C15" s="115" t="s">
        <v>133</v>
      </c>
      <c r="D15" s="26">
        <v>3</v>
      </c>
      <c r="E15" s="142">
        <v>446.65469999999999</v>
      </c>
      <c r="F15" s="82">
        <f t="shared" si="0"/>
        <v>446.7</v>
      </c>
      <c r="G15" s="137">
        <v>3.3300000000000003E-2</v>
      </c>
      <c r="H15" s="137">
        <v>1.2E-2</v>
      </c>
      <c r="I15" s="136">
        <f t="shared" si="27"/>
        <v>4.5300000000000007E-2</v>
      </c>
      <c r="J15" s="83">
        <f t="shared" si="28"/>
        <v>101.41674604014609</v>
      </c>
      <c r="K15" s="144">
        <v>446.6</v>
      </c>
      <c r="L15" s="144">
        <v>446.6</v>
      </c>
      <c r="M15" s="145">
        <v>3.2500000000000001E-2</v>
      </c>
      <c r="N15" s="145">
        <v>1.1900000000000001E-2</v>
      </c>
      <c r="O15" s="145">
        <v>4.4400000000000002E-2</v>
      </c>
      <c r="P15" s="146">
        <v>99</v>
      </c>
      <c r="Q15" s="24">
        <f t="shared" si="29"/>
        <v>-2.4024024024024087</v>
      </c>
      <c r="R15" s="24">
        <f t="shared" si="30"/>
        <v>-0.83333333333332826</v>
      </c>
      <c r="S15" s="24">
        <f t="shared" si="31"/>
        <v>-1.9867549668874278</v>
      </c>
      <c r="T15" s="24">
        <f t="shared" si="32"/>
        <v>-2.3829851918039444</v>
      </c>
      <c r="U15" s="107"/>
      <c r="V15" s="101">
        <f t="shared" si="7"/>
        <v>-3.5659862544724468</v>
      </c>
      <c r="W15" s="101">
        <f t="shared" si="8"/>
        <v>-8.5659862544724472</v>
      </c>
      <c r="X15" s="101">
        <f t="shared" si="9"/>
        <v>1.4340137455275532</v>
      </c>
      <c r="Y15" s="101">
        <f t="shared" si="10"/>
        <v>-12.065629396890088</v>
      </c>
      <c r="Z15" s="101">
        <f t="shared" si="11"/>
        <v>4.9336568879451939</v>
      </c>
      <c r="AA15" s="101">
        <f t="shared" si="12"/>
        <v>0.45666426905968027</v>
      </c>
      <c r="AB15" s="101">
        <f t="shared" si="13"/>
        <v>-4.5433357309403197</v>
      </c>
      <c r="AC15" s="101">
        <f t="shared" si="14"/>
        <v>5.4566642690596803</v>
      </c>
      <c r="AD15" s="101">
        <f t="shared" si="15"/>
        <v>-16.399381001842841</v>
      </c>
      <c r="AE15" s="101">
        <f t="shared" si="16"/>
        <v>17.312709539962199</v>
      </c>
      <c r="AF15" s="101">
        <f t="shared" si="17"/>
        <v>-3.1884057971014594</v>
      </c>
      <c r="AG15" s="101">
        <f t="shared" si="18"/>
        <v>-8.1884057971014599</v>
      </c>
      <c r="AH15" s="101">
        <f t="shared" si="19"/>
        <v>1.8115942028985406</v>
      </c>
      <c r="AI15" s="101">
        <f t="shared" si="20"/>
        <v>-14.785727549046863</v>
      </c>
      <c r="AJ15" s="101">
        <f t="shared" si="21"/>
        <v>8.4089159548439429</v>
      </c>
      <c r="AK15" s="101">
        <f t="shared" si="22"/>
        <v>-2.8686427376445609</v>
      </c>
      <c r="AL15" s="101">
        <f t="shared" si="23"/>
        <v>-7.8686427376445609</v>
      </c>
      <c r="AM15" s="101">
        <f t="shared" si="24"/>
        <v>2.1313572623554391</v>
      </c>
      <c r="AN15" s="101">
        <f t="shared" si="25"/>
        <v>-14.752912163608705</v>
      </c>
      <c r="AO15" s="101">
        <f t="shared" si="26"/>
        <v>9.0156266883195855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</row>
    <row r="16" spans="1:128" s="5" customFormat="1" x14ac:dyDescent="0.25">
      <c r="A16" s="22" t="s">
        <v>36</v>
      </c>
      <c r="B16" s="33" t="s">
        <v>55</v>
      </c>
      <c r="C16" s="115" t="s">
        <v>124</v>
      </c>
      <c r="D16" s="26">
        <v>4</v>
      </c>
      <c r="E16" s="142">
        <v>447.52440000000001</v>
      </c>
      <c r="F16" s="82">
        <f t="shared" si="0"/>
        <v>447.6</v>
      </c>
      <c r="G16" s="137">
        <v>5.2900000000000003E-2</v>
      </c>
      <c r="H16" s="137">
        <v>2.2700000000000001E-2</v>
      </c>
      <c r="I16" s="136">
        <f t="shared" si="27"/>
        <v>7.5600000000000001E-2</v>
      </c>
      <c r="J16" s="83">
        <f t="shared" si="28"/>
        <v>168.91856811621398</v>
      </c>
      <c r="K16" s="144">
        <v>447.5</v>
      </c>
      <c r="L16" s="144">
        <v>447.6</v>
      </c>
      <c r="M16" s="145">
        <v>5.1400000000000001E-2</v>
      </c>
      <c r="N16" s="145">
        <v>2.2499999999999999E-2</v>
      </c>
      <c r="O16" s="145">
        <v>7.3899999999999993E-2</v>
      </c>
      <c r="P16" s="146">
        <v>165</v>
      </c>
      <c r="Q16" s="24">
        <f t="shared" si="29"/>
        <v>-2.8355387523629516</v>
      </c>
      <c r="R16" s="24">
        <f t="shared" si="30"/>
        <v>-0.88105726872247692</v>
      </c>
      <c r="S16" s="24">
        <f t="shared" si="31"/>
        <v>-2.2486772486772577</v>
      </c>
      <c r="T16" s="24">
        <f t="shared" si="32"/>
        <v>-2.3197971424420598</v>
      </c>
      <c r="U16" s="107"/>
      <c r="V16" s="101">
        <f t="shared" si="7"/>
        <v>-3.5659862544724468</v>
      </c>
      <c r="W16" s="101">
        <f t="shared" si="8"/>
        <v>-8.5659862544724472</v>
      </c>
      <c r="X16" s="101">
        <f t="shared" si="9"/>
        <v>1.4340137455275532</v>
      </c>
      <c r="Y16" s="101">
        <f t="shared" si="10"/>
        <v>-12.065629396890088</v>
      </c>
      <c r="Z16" s="101">
        <f t="shared" si="11"/>
        <v>4.9336568879451939</v>
      </c>
      <c r="AA16" s="101">
        <f t="shared" si="12"/>
        <v>0.45666426905968027</v>
      </c>
      <c r="AB16" s="101">
        <f t="shared" si="13"/>
        <v>-4.5433357309403197</v>
      </c>
      <c r="AC16" s="101">
        <f t="shared" si="14"/>
        <v>5.4566642690596803</v>
      </c>
      <c r="AD16" s="101">
        <f t="shared" si="15"/>
        <v>-16.399381001842841</v>
      </c>
      <c r="AE16" s="101">
        <f t="shared" si="16"/>
        <v>17.312709539962199</v>
      </c>
      <c r="AF16" s="101">
        <f t="shared" si="17"/>
        <v>-3.1884057971014594</v>
      </c>
      <c r="AG16" s="101">
        <f t="shared" si="18"/>
        <v>-8.1884057971014599</v>
      </c>
      <c r="AH16" s="101">
        <f t="shared" si="19"/>
        <v>1.8115942028985406</v>
      </c>
      <c r="AI16" s="101">
        <f t="shared" si="20"/>
        <v>-14.785727549046863</v>
      </c>
      <c r="AJ16" s="101">
        <f t="shared" si="21"/>
        <v>8.4089159548439429</v>
      </c>
      <c r="AK16" s="101">
        <f t="shared" si="22"/>
        <v>-2.8686427376445609</v>
      </c>
      <c r="AL16" s="101">
        <f t="shared" si="23"/>
        <v>-7.8686427376445609</v>
      </c>
      <c r="AM16" s="101">
        <f t="shared" si="24"/>
        <v>2.1313572623554391</v>
      </c>
      <c r="AN16" s="101">
        <f t="shared" si="25"/>
        <v>-14.752912163608705</v>
      </c>
      <c r="AO16" s="101">
        <f t="shared" si="26"/>
        <v>9.0156266883195855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</row>
    <row r="17" spans="1:128" s="5" customFormat="1" x14ac:dyDescent="0.25">
      <c r="A17" s="22" t="s">
        <v>36</v>
      </c>
      <c r="B17" s="33" t="s">
        <v>55</v>
      </c>
      <c r="C17" s="115" t="s">
        <v>133</v>
      </c>
      <c r="D17" s="26">
        <v>5</v>
      </c>
      <c r="E17" s="142">
        <v>447.58430000000004</v>
      </c>
      <c r="F17" s="82">
        <f t="shared" si="0"/>
        <v>447.70000000000005</v>
      </c>
      <c r="G17" s="137">
        <v>8.2799999999999999E-2</v>
      </c>
      <c r="H17" s="137">
        <v>3.2899999999999999E-2</v>
      </c>
      <c r="I17" s="136">
        <f t="shared" si="27"/>
        <v>0.1157</v>
      </c>
      <c r="J17" s="83">
        <f t="shared" si="28"/>
        <v>258.47357579215713</v>
      </c>
      <c r="K17" s="144">
        <v>447.5</v>
      </c>
      <c r="L17" s="144">
        <v>447.6</v>
      </c>
      <c r="M17" s="145">
        <v>8.0100000000000005E-2</v>
      </c>
      <c r="N17" s="145">
        <v>3.39E-2</v>
      </c>
      <c r="O17" s="145">
        <v>0.114</v>
      </c>
      <c r="P17" s="146">
        <v>255</v>
      </c>
      <c r="Q17" s="24">
        <f t="shared" si="29"/>
        <v>-3.2608695652173845</v>
      </c>
      <c r="R17" s="24">
        <f t="shared" si="30"/>
        <v>3.039513677811553</v>
      </c>
      <c r="S17" s="24">
        <f t="shared" si="31"/>
        <v>-1.4693171996542724</v>
      </c>
      <c r="T17" s="24">
        <f t="shared" si="32"/>
        <v>-1.3438804262723918</v>
      </c>
      <c r="U17" s="107"/>
      <c r="V17" s="101">
        <f t="shared" si="7"/>
        <v>-3.5659862544724468</v>
      </c>
      <c r="W17" s="101">
        <f t="shared" si="8"/>
        <v>-8.5659862544724472</v>
      </c>
      <c r="X17" s="101">
        <f t="shared" si="9"/>
        <v>1.4340137455275532</v>
      </c>
      <c r="Y17" s="101">
        <f t="shared" si="10"/>
        <v>-12.065629396890088</v>
      </c>
      <c r="Z17" s="101">
        <f t="shared" si="11"/>
        <v>4.9336568879451939</v>
      </c>
      <c r="AA17" s="101">
        <f t="shared" si="12"/>
        <v>0.45666426905968027</v>
      </c>
      <c r="AB17" s="101">
        <f t="shared" si="13"/>
        <v>-4.5433357309403197</v>
      </c>
      <c r="AC17" s="101">
        <f t="shared" si="14"/>
        <v>5.4566642690596803</v>
      </c>
      <c r="AD17" s="101">
        <f t="shared" si="15"/>
        <v>-16.399381001842841</v>
      </c>
      <c r="AE17" s="101">
        <f t="shared" si="16"/>
        <v>17.312709539962199</v>
      </c>
      <c r="AF17" s="101">
        <f t="shared" si="17"/>
        <v>-3.1884057971014594</v>
      </c>
      <c r="AG17" s="101">
        <f t="shared" si="18"/>
        <v>-8.1884057971014599</v>
      </c>
      <c r="AH17" s="101">
        <f t="shared" si="19"/>
        <v>1.8115942028985406</v>
      </c>
      <c r="AI17" s="101">
        <f t="shared" si="20"/>
        <v>-14.785727549046863</v>
      </c>
      <c r="AJ17" s="101">
        <f t="shared" si="21"/>
        <v>8.4089159548439429</v>
      </c>
      <c r="AK17" s="101">
        <f t="shared" si="22"/>
        <v>-2.8686427376445609</v>
      </c>
      <c r="AL17" s="101">
        <f t="shared" si="23"/>
        <v>-7.8686427376445609</v>
      </c>
      <c r="AM17" s="101">
        <f t="shared" si="24"/>
        <v>2.1313572623554391</v>
      </c>
      <c r="AN17" s="101">
        <f t="shared" si="25"/>
        <v>-14.752912163608705</v>
      </c>
      <c r="AO17" s="101">
        <f t="shared" si="26"/>
        <v>9.0156266883195855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</row>
    <row r="18" spans="1:128" s="5" customFormat="1" x14ac:dyDescent="0.25">
      <c r="A18" s="22" t="s">
        <v>36</v>
      </c>
      <c r="B18" s="33" t="s">
        <v>55</v>
      </c>
      <c r="C18" s="115" t="s">
        <v>124</v>
      </c>
      <c r="D18" s="26">
        <v>6</v>
      </c>
      <c r="E18" s="142">
        <v>447.12710000000004</v>
      </c>
      <c r="F18" s="82">
        <f t="shared" si="0"/>
        <v>447.30000000000007</v>
      </c>
      <c r="G18" s="137">
        <v>0.1227</v>
      </c>
      <c r="H18" s="137">
        <v>5.0200000000000002E-2</v>
      </c>
      <c r="I18" s="136">
        <f t="shared" si="27"/>
        <v>0.1729</v>
      </c>
      <c r="J18" s="83">
        <f t="shared" si="28"/>
        <v>386.6345227122747</v>
      </c>
      <c r="K18" s="144">
        <v>447</v>
      </c>
      <c r="L18" s="144">
        <v>447.2</v>
      </c>
      <c r="M18" s="145">
        <v>0.1192</v>
      </c>
      <c r="N18" s="145">
        <v>5.1700000000000003E-2</v>
      </c>
      <c r="O18" s="145">
        <v>0.1709</v>
      </c>
      <c r="P18" s="146">
        <v>382</v>
      </c>
      <c r="Q18" s="24">
        <f t="shared" si="29"/>
        <v>-2.8524857375713144</v>
      </c>
      <c r="R18" s="24">
        <f t="shared" si="30"/>
        <v>2.9880478087649429</v>
      </c>
      <c r="S18" s="24">
        <f t="shared" si="31"/>
        <v>-1.1567379988432629</v>
      </c>
      <c r="T18" s="24">
        <f t="shared" si="32"/>
        <v>-1.1986831076964166</v>
      </c>
      <c r="U18" s="107"/>
      <c r="V18" s="101">
        <f t="shared" si="7"/>
        <v>-3.5659862544724468</v>
      </c>
      <c r="W18" s="101">
        <f t="shared" si="8"/>
        <v>-8.5659862544724472</v>
      </c>
      <c r="X18" s="101">
        <f t="shared" si="9"/>
        <v>1.4340137455275532</v>
      </c>
      <c r="Y18" s="101">
        <f t="shared" si="10"/>
        <v>-12.065629396890088</v>
      </c>
      <c r="Z18" s="101">
        <f t="shared" si="11"/>
        <v>4.9336568879451939</v>
      </c>
      <c r="AA18" s="101">
        <f t="shared" si="12"/>
        <v>0.45666426905968027</v>
      </c>
      <c r="AB18" s="101">
        <f t="shared" si="13"/>
        <v>-4.5433357309403197</v>
      </c>
      <c r="AC18" s="101">
        <f t="shared" si="14"/>
        <v>5.4566642690596803</v>
      </c>
      <c r="AD18" s="101">
        <f t="shared" si="15"/>
        <v>-16.399381001842841</v>
      </c>
      <c r="AE18" s="101">
        <f t="shared" si="16"/>
        <v>17.312709539962199</v>
      </c>
      <c r="AF18" s="101">
        <f t="shared" si="17"/>
        <v>-3.1884057971014594</v>
      </c>
      <c r="AG18" s="101">
        <f t="shared" si="18"/>
        <v>-8.1884057971014599</v>
      </c>
      <c r="AH18" s="101">
        <f t="shared" si="19"/>
        <v>1.8115942028985406</v>
      </c>
      <c r="AI18" s="101">
        <f t="shared" si="20"/>
        <v>-14.785727549046863</v>
      </c>
      <c r="AJ18" s="101">
        <f t="shared" si="21"/>
        <v>8.4089159548439429</v>
      </c>
      <c r="AK18" s="101">
        <f t="shared" si="22"/>
        <v>-2.8686427376445609</v>
      </c>
      <c r="AL18" s="101">
        <f t="shared" si="23"/>
        <v>-7.8686427376445609</v>
      </c>
      <c r="AM18" s="101">
        <f t="shared" si="24"/>
        <v>2.1313572623554391</v>
      </c>
      <c r="AN18" s="101">
        <f t="shared" si="25"/>
        <v>-14.752912163608705</v>
      </c>
      <c r="AO18" s="101">
        <f t="shared" si="26"/>
        <v>9.0156266883195855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</row>
    <row r="19" spans="1:128" s="5" customFormat="1" x14ac:dyDescent="0.25">
      <c r="A19" s="22" t="s">
        <v>36</v>
      </c>
      <c r="B19" s="33" t="s">
        <v>55</v>
      </c>
      <c r="C19" s="115" t="s">
        <v>133</v>
      </c>
      <c r="D19" s="26">
        <v>7</v>
      </c>
      <c r="E19" s="142">
        <v>447.64950000000005</v>
      </c>
      <c r="F19" s="82">
        <f t="shared" si="0"/>
        <v>448.1</v>
      </c>
      <c r="G19" s="137">
        <v>0.30059999999999998</v>
      </c>
      <c r="H19" s="137">
        <v>0.14990000000000001</v>
      </c>
      <c r="I19" s="136">
        <f t="shared" si="27"/>
        <v>0.45050000000000001</v>
      </c>
      <c r="J19" s="83">
        <f t="shared" si="28"/>
        <v>1005.9856551105938</v>
      </c>
      <c r="K19" s="144">
        <v>447.5</v>
      </c>
      <c r="L19" s="144">
        <v>447.9</v>
      </c>
      <c r="M19" s="145">
        <v>0.29249999999999998</v>
      </c>
      <c r="N19" s="145">
        <v>0.15229999999999999</v>
      </c>
      <c r="O19" s="145">
        <v>0.44479999999999997</v>
      </c>
      <c r="P19" s="146">
        <v>994</v>
      </c>
      <c r="Q19" s="24">
        <f t="shared" si="29"/>
        <v>-2.6946107784431126</v>
      </c>
      <c r="R19" s="24">
        <f t="shared" si="30"/>
        <v>1.6010673782521585</v>
      </c>
      <c r="S19" s="24">
        <f t="shared" si="31"/>
        <v>-1.2652608213096643</v>
      </c>
      <c r="T19" s="24">
        <f t="shared" si="32"/>
        <v>-1.1914339980599598</v>
      </c>
      <c r="U19" s="107"/>
      <c r="V19" s="101">
        <f t="shared" si="7"/>
        <v>-3.5659862544724468</v>
      </c>
      <c r="W19" s="101">
        <f t="shared" si="8"/>
        <v>-8.5659862544724472</v>
      </c>
      <c r="X19" s="101">
        <f t="shared" si="9"/>
        <v>1.4340137455275532</v>
      </c>
      <c r="Y19" s="101">
        <f t="shared" si="10"/>
        <v>-12.065629396890088</v>
      </c>
      <c r="Z19" s="101">
        <f t="shared" si="11"/>
        <v>4.9336568879451939</v>
      </c>
      <c r="AA19" s="101">
        <f t="shared" si="12"/>
        <v>0.45666426905968027</v>
      </c>
      <c r="AB19" s="101">
        <f t="shared" si="13"/>
        <v>-4.5433357309403197</v>
      </c>
      <c r="AC19" s="101">
        <f t="shared" si="14"/>
        <v>5.4566642690596803</v>
      </c>
      <c r="AD19" s="101">
        <f t="shared" si="15"/>
        <v>-16.399381001842841</v>
      </c>
      <c r="AE19" s="101">
        <f t="shared" si="16"/>
        <v>17.312709539962199</v>
      </c>
      <c r="AF19" s="101">
        <f t="shared" si="17"/>
        <v>-3.1884057971014594</v>
      </c>
      <c r="AG19" s="101">
        <f t="shared" si="18"/>
        <v>-8.1884057971014599</v>
      </c>
      <c r="AH19" s="101">
        <f t="shared" si="19"/>
        <v>1.8115942028985406</v>
      </c>
      <c r="AI19" s="101">
        <f t="shared" si="20"/>
        <v>-14.785727549046863</v>
      </c>
      <c r="AJ19" s="101">
        <f t="shared" si="21"/>
        <v>8.4089159548439429</v>
      </c>
      <c r="AK19" s="101">
        <f t="shared" si="22"/>
        <v>-2.8686427376445609</v>
      </c>
      <c r="AL19" s="101">
        <f t="shared" si="23"/>
        <v>-7.8686427376445609</v>
      </c>
      <c r="AM19" s="101">
        <f t="shared" si="24"/>
        <v>2.1313572623554391</v>
      </c>
      <c r="AN19" s="101">
        <f t="shared" si="25"/>
        <v>-14.752912163608705</v>
      </c>
      <c r="AO19" s="101">
        <f t="shared" si="26"/>
        <v>9.0156266883195855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</row>
    <row r="20" spans="1:128" s="5" customFormat="1" x14ac:dyDescent="0.25">
      <c r="A20" s="22" t="s">
        <v>36</v>
      </c>
      <c r="B20" s="33" t="s">
        <v>55</v>
      </c>
      <c r="C20" s="115" t="s">
        <v>125</v>
      </c>
      <c r="D20" s="26">
        <v>8</v>
      </c>
      <c r="E20" s="142">
        <v>447.10090000000002</v>
      </c>
      <c r="F20" s="82">
        <f t="shared" si="0"/>
        <v>448.00000000000006</v>
      </c>
      <c r="G20" s="137">
        <v>0.64980000000000004</v>
      </c>
      <c r="H20" s="137">
        <v>0.24929999999999999</v>
      </c>
      <c r="I20" s="136">
        <f t="shared" si="27"/>
        <v>0.89910000000000001</v>
      </c>
      <c r="J20" s="83">
        <f t="shared" si="28"/>
        <v>2009.4305485534562</v>
      </c>
      <c r="K20" s="144">
        <v>447</v>
      </c>
      <c r="L20" s="144">
        <v>447.9</v>
      </c>
      <c r="M20" s="145">
        <v>0.62960000000000005</v>
      </c>
      <c r="N20" s="145">
        <v>0.25</v>
      </c>
      <c r="O20" s="145">
        <v>0.87960000000000005</v>
      </c>
      <c r="P20" s="146">
        <v>1966</v>
      </c>
      <c r="Q20" s="24">
        <f t="shared" si="29"/>
        <v>-3.1086488150200053</v>
      </c>
      <c r="R20" s="24">
        <f t="shared" si="30"/>
        <v>0.28078620136382115</v>
      </c>
      <c r="S20" s="24">
        <f t="shared" si="31"/>
        <v>-2.1688355021688315</v>
      </c>
      <c r="T20" s="24">
        <f t="shared" si="32"/>
        <v>-2.1613361349921196</v>
      </c>
      <c r="U20" s="107"/>
      <c r="V20" s="101">
        <f t="shared" si="7"/>
        <v>-3.5659862544724468</v>
      </c>
      <c r="W20" s="101">
        <f t="shared" si="8"/>
        <v>-8.5659862544724472</v>
      </c>
      <c r="X20" s="101">
        <f t="shared" si="9"/>
        <v>1.4340137455275532</v>
      </c>
      <c r="Y20" s="101">
        <f t="shared" si="10"/>
        <v>-12.065629396890088</v>
      </c>
      <c r="Z20" s="101">
        <f t="shared" si="11"/>
        <v>4.9336568879451939</v>
      </c>
      <c r="AA20" s="101">
        <f t="shared" si="12"/>
        <v>0.45666426905968027</v>
      </c>
      <c r="AB20" s="101">
        <f t="shared" si="13"/>
        <v>-4.5433357309403197</v>
      </c>
      <c r="AC20" s="101">
        <f t="shared" si="14"/>
        <v>5.4566642690596803</v>
      </c>
      <c r="AD20" s="101">
        <f t="shared" si="15"/>
        <v>-16.399381001842841</v>
      </c>
      <c r="AE20" s="101">
        <f t="shared" si="16"/>
        <v>17.312709539962199</v>
      </c>
      <c r="AF20" s="101">
        <f t="shared" si="17"/>
        <v>-3.1884057971014594</v>
      </c>
      <c r="AG20" s="101">
        <f t="shared" si="18"/>
        <v>-8.1884057971014599</v>
      </c>
      <c r="AH20" s="101">
        <f t="shared" si="19"/>
        <v>1.8115942028985406</v>
      </c>
      <c r="AI20" s="101">
        <f t="shared" si="20"/>
        <v>-14.785727549046863</v>
      </c>
      <c r="AJ20" s="101">
        <f t="shared" si="21"/>
        <v>8.4089159548439429</v>
      </c>
      <c r="AK20" s="101">
        <f t="shared" si="22"/>
        <v>-2.8686427376445609</v>
      </c>
      <c r="AL20" s="101">
        <f t="shared" si="23"/>
        <v>-7.8686427376445609</v>
      </c>
      <c r="AM20" s="101">
        <f t="shared" si="24"/>
        <v>2.1313572623554391</v>
      </c>
      <c r="AN20" s="101">
        <f t="shared" si="25"/>
        <v>-14.752912163608705</v>
      </c>
      <c r="AO20" s="101">
        <f t="shared" si="26"/>
        <v>9.0156266883195855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</row>
    <row r="21" spans="1:128" s="5" customFormat="1" x14ac:dyDescent="0.25">
      <c r="A21" s="22" t="s">
        <v>36</v>
      </c>
      <c r="B21" s="33" t="s">
        <v>55</v>
      </c>
      <c r="C21" s="115" t="s">
        <v>125</v>
      </c>
      <c r="D21" s="26">
        <v>9</v>
      </c>
      <c r="E21" s="142">
        <v>447.29570000000001</v>
      </c>
      <c r="F21" s="82">
        <f t="shared" si="0"/>
        <v>449.20000000000005</v>
      </c>
      <c r="G21" s="137">
        <v>1.3994</v>
      </c>
      <c r="H21" s="137">
        <v>0.50490000000000002</v>
      </c>
      <c r="I21" s="136">
        <f t="shared" si="27"/>
        <v>1.9043000000000001</v>
      </c>
      <c r="J21" s="83">
        <f t="shared" si="28"/>
        <v>4250.5336556099292</v>
      </c>
      <c r="K21" s="144">
        <v>447.1</v>
      </c>
      <c r="L21" s="144">
        <v>449</v>
      </c>
      <c r="M21" s="145">
        <v>1.3821000000000001</v>
      </c>
      <c r="N21" s="145">
        <v>0.50580000000000003</v>
      </c>
      <c r="O21" s="145">
        <v>1.8878999999999999</v>
      </c>
      <c r="P21" s="146">
        <v>4216</v>
      </c>
      <c r="Q21" s="24">
        <f t="shared" si="29"/>
        <v>-1.2362441046162549</v>
      </c>
      <c r="R21" s="24">
        <f t="shared" si="30"/>
        <v>0.17825311942959238</v>
      </c>
      <c r="S21" s="24">
        <f t="shared" si="31"/>
        <v>-0.86120884314447255</v>
      </c>
      <c r="T21" s="24">
        <f t="shared" si="32"/>
        <v>-0.81245458589302133</v>
      </c>
      <c r="U21" s="107"/>
      <c r="V21" s="101">
        <f t="shared" si="7"/>
        <v>-3.5659862544724468</v>
      </c>
      <c r="W21" s="101">
        <f t="shared" si="8"/>
        <v>-8.5659862544724472</v>
      </c>
      <c r="X21" s="101">
        <f t="shared" si="9"/>
        <v>1.4340137455275532</v>
      </c>
      <c r="Y21" s="101">
        <f t="shared" si="10"/>
        <v>-12.065629396890088</v>
      </c>
      <c r="Z21" s="101">
        <f t="shared" si="11"/>
        <v>4.9336568879451939</v>
      </c>
      <c r="AA21" s="101">
        <f t="shared" si="12"/>
        <v>0.45666426905968027</v>
      </c>
      <c r="AB21" s="101">
        <f t="shared" si="13"/>
        <v>-4.5433357309403197</v>
      </c>
      <c r="AC21" s="101">
        <f t="shared" si="14"/>
        <v>5.4566642690596803</v>
      </c>
      <c r="AD21" s="101">
        <f t="shared" si="15"/>
        <v>-16.399381001842841</v>
      </c>
      <c r="AE21" s="101">
        <f t="shared" si="16"/>
        <v>17.312709539962199</v>
      </c>
      <c r="AF21" s="101">
        <f t="shared" si="17"/>
        <v>-3.1884057971014594</v>
      </c>
      <c r="AG21" s="101">
        <f t="shared" si="18"/>
        <v>-8.1884057971014599</v>
      </c>
      <c r="AH21" s="101">
        <f t="shared" si="19"/>
        <v>1.8115942028985406</v>
      </c>
      <c r="AI21" s="101">
        <f t="shared" si="20"/>
        <v>-14.785727549046863</v>
      </c>
      <c r="AJ21" s="101">
        <f t="shared" si="21"/>
        <v>8.4089159548439429</v>
      </c>
      <c r="AK21" s="101">
        <f t="shared" si="22"/>
        <v>-2.8686427376445609</v>
      </c>
      <c r="AL21" s="101">
        <f t="shared" si="23"/>
        <v>-7.8686427376445609</v>
      </c>
      <c r="AM21" s="101">
        <f t="shared" si="24"/>
        <v>2.1313572623554391</v>
      </c>
      <c r="AN21" s="101">
        <f t="shared" si="25"/>
        <v>-14.752912163608705</v>
      </c>
      <c r="AO21" s="101">
        <f t="shared" si="26"/>
        <v>9.0156266883195855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</row>
    <row r="22" spans="1:128" s="5" customFormat="1" x14ac:dyDescent="0.25">
      <c r="A22" s="115" t="s">
        <v>113</v>
      </c>
      <c r="B22" s="119" t="s">
        <v>114</v>
      </c>
      <c r="C22" s="120" t="s">
        <v>148</v>
      </c>
      <c r="D22" s="26">
        <v>1</v>
      </c>
      <c r="E22" s="142">
        <v>447.27319999999997</v>
      </c>
      <c r="F22" s="82">
        <f t="shared" si="0"/>
        <v>447.29999999999995</v>
      </c>
      <c r="G22" s="137">
        <v>1.5900000000000001E-2</v>
      </c>
      <c r="H22" s="137">
        <v>1.09E-2</v>
      </c>
      <c r="I22" s="136">
        <f t="shared" si="27"/>
        <v>2.6800000000000001E-2</v>
      </c>
      <c r="J22" s="83">
        <f t="shared" si="28"/>
        <v>59.917281025507151</v>
      </c>
      <c r="K22" s="143"/>
      <c r="L22" s="144">
        <v>447.3</v>
      </c>
      <c r="M22" s="145"/>
      <c r="N22" s="145"/>
      <c r="O22" s="145">
        <v>2.98E-2</v>
      </c>
      <c r="P22" s="144">
        <v>67</v>
      </c>
      <c r="Q22" s="24"/>
      <c r="R22" s="24"/>
      <c r="S22" s="24">
        <f t="shared" si="31"/>
        <v>11.194029850746265</v>
      </c>
      <c r="T22" s="24">
        <f t="shared" si="32"/>
        <v>11.82082840420895</v>
      </c>
      <c r="U22" s="107"/>
      <c r="V22" s="101">
        <f t="shared" si="7"/>
        <v>-3.5659862544724468</v>
      </c>
      <c r="W22" s="101">
        <f t="shared" si="8"/>
        <v>-8.5659862544724472</v>
      </c>
      <c r="X22" s="101">
        <f t="shared" si="9"/>
        <v>1.4340137455275532</v>
      </c>
      <c r="Y22" s="101">
        <f t="shared" si="10"/>
        <v>-12.065629396890088</v>
      </c>
      <c r="Z22" s="101">
        <f t="shared" si="11"/>
        <v>4.9336568879451939</v>
      </c>
      <c r="AA22" s="101">
        <f t="shared" si="12"/>
        <v>0.45666426905968027</v>
      </c>
      <c r="AB22" s="101">
        <f t="shared" si="13"/>
        <v>-4.5433357309403197</v>
      </c>
      <c r="AC22" s="101">
        <f t="shared" si="14"/>
        <v>5.4566642690596803</v>
      </c>
      <c r="AD22" s="101">
        <f t="shared" si="15"/>
        <v>-16.399381001842841</v>
      </c>
      <c r="AE22" s="101">
        <f t="shared" si="16"/>
        <v>17.312709539962199</v>
      </c>
      <c r="AF22" s="101">
        <f t="shared" si="17"/>
        <v>-3.1884057971014594</v>
      </c>
      <c r="AG22" s="101">
        <f t="shared" si="18"/>
        <v>-8.1884057971014599</v>
      </c>
      <c r="AH22" s="101">
        <f t="shared" si="19"/>
        <v>1.8115942028985406</v>
      </c>
      <c r="AI22" s="101">
        <f t="shared" si="20"/>
        <v>-14.785727549046863</v>
      </c>
      <c r="AJ22" s="101">
        <f t="shared" si="21"/>
        <v>8.4089159548439429</v>
      </c>
      <c r="AK22" s="101">
        <f t="shared" si="22"/>
        <v>-2.8686427376445609</v>
      </c>
      <c r="AL22" s="101">
        <f t="shared" si="23"/>
        <v>-7.8686427376445609</v>
      </c>
      <c r="AM22" s="101">
        <f t="shared" si="24"/>
        <v>2.1313572623554391</v>
      </c>
      <c r="AN22" s="101">
        <f t="shared" si="25"/>
        <v>-14.752912163608705</v>
      </c>
      <c r="AO22" s="101">
        <f t="shared" si="26"/>
        <v>9.0156266883195855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s="5" customFormat="1" x14ac:dyDescent="0.25">
      <c r="A23" s="115" t="s">
        <v>113</v>
      </c>
      <c r="B23" s="119" t="s">
        <v>114</v>
      </c>
      <c r="C23" s="120" t="s">
        <v>148</v>
      </c>
      <c r="D23" s="26">
        <v>2</v>
      </c>
      <c r="E23" s="142">
        <v>447.06450000000001</v>
      </c>
      <c r="F23" s="82">
        <f t="shared" si="0"/>
        <v>447.1</v>
      </c>
      <c r="G23" s="137">
        <v>2.2800000000000001E-2</v>
      </c>
      <c r="H23" s="137">
        <v>1.2699999999999999E-2</v>
      </c>
      <c r="I23" s="136">
        <f t="shared" si="27"/>
        <v>3.5500000000000004E-2</v>
      </c>
      <c r="J23" s="83">
        <f t="shared" si="28"/>
        <v>79.404507036894742</v>
      </c>
      <c r="K23" s="143"/>
      <c r="L23" s="144">
        <v>447.1</v>
      </c>
      <c r="M23" s="145"/>
      <c r="N23" s="145"/>
      <c r="O23" s="145">
        <v>3.78E-2</v>
      </c>
      <c r="P23" s="144">
        <v>85</v>
      </c>
      <c r="Q23" s="24"/>
      <c r="R23" s="24"/>
      <c r="S23" s="24">
        <f t="shared" si="31"/>
        <v>6.4788732394366093</v>
      </c>
      <c r="T23" s="24">
        <f t="shared" si="32"/>
        <v>7.0468203530378348</v>
      </c>
      <c r="U23" s="107"/>
      <c r="V23" s="101">
        <f t="shared" si="7"/>
        <v>-3.5659862544724468</v>
      </c>
      <c r="W23" s="101">
        <f t="shared" si="8"/>
        <v>-8.5659862544724472</v>
      </c>
      <c r="X23" s="101">
        <f t="shared" si="9"/>
        <v>1.4340137455275532</v>
      </c>
      <c r="Y23" s="101">
        <f t="shared" si="10"/>
        <v>-12.065629396890088</v>
      </c>
      <c r="Z23" s="101">
        <f t="shared" si="11"/>
        <v>4.9336568879451939</v>
      </c>
      <c r="AA23" s="101">
        <f t="shared" si="12"/>
        <v>0.45666426905968027</v>
      </c>
      <c r="AB23" s="101">
        <f t="shared" si="13"/>
        <v>-4.5433357309403197</v>
      </c>
      <c r="AC23" s="101">
        <f t="shared" si="14"/>
        <v>5.4566642690596803</v>
      </c>
      <c r="AD23" s="101">
        <f t="shared" si="15"/>
        <v>-16.399381001842841</v>
      </c>
      <c r="AE23" s="101">
        <f t="shared" si="16"/>
        <v>17.312709539962199</v>
      </c>
      <c r="AF23" s="101">
        <f t="shared" si="17"/>
        <v>-3.1884057971014594</v>
      </c>
      <c r="AG23" s="101">
        <f t="shared" si="18"/>
        <v>-8.1884057971014599</v>
      </c>
      <c r="AH23" s="101">
        <f t="shared" si="19"/>
        <v>1.8115942028985406</v>
      </c>
      <c r="AI23" s="101">
        <f t="shared" si="20"/>
        <v>-14.785727549046863</v>
      </c>
      <c r="AJ23" s="101">
        <f t="shared" si="21"/>
        <v>8.4089159548439429</v>
      </c>
      <c r="AK23" s="101">
        <f t="shared" si="22"/>
        <v>-2.8686427376445609</v>
      </c>
      <c r="AL23" s="101">
        <f t="shared" si="23"/>
        <v>-7.8686427376445609</v>
      </c>
      <c r="AM23" s="101">
        <f t="shared" si="24"/>
        <v>2.1313572623554391</v>
      </c>
      <c r="AN23" s="101">
        <f t="shared" si="25"/>
        <v>-14.752912163608705</v>
      </c>
      <c r="AO23" s="101">
        <f t="shared" si="26"/>
        <v>9.0156266883195855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s="5" customFormat="1" x14ac:dyDescent="0.25">
      <c r="A24" s="115" t="s">
        <v>113</v>
      </c>
      <c r="B24" s="119" t="s">
        <v>114</v>
      </c>
      <c r="C24" s="120" t="s">
        <v>123</v>
      </c>
      <c r="D24" s="26">
        <v>3</v>
      </c>
      <c r="E24" s="142">
        <v>447.15319999999991</v>
      </c>
      <c r="F24" s="82">
        <f t="shared" si="0"/>
        <v>447.19999999999993</v>
      </c>
      <c r="G24" s="137">
        <v>3.4000000000000002E-2</v>
      </c>
      <c r="H24" s="137">
        <v>1.2800000000000001E-2</v>
      </c>
      <c r="I24" s="136">
        <f t="shared" si="27"/>
        <v>4.6800000000000001E-2</v>
      </c>
      <c r="J24" s="83">
        <f t="shared" si="28"/>
        <v>104.65798215407966</v>
      </c>
      <c r="K24" s="143"/>
      <c r="L24" s="144">
        <v>447.1</v>
      </c>
      <c r="M24" s="145"/>
      <c r="N24" s="145"/>
      <c r="O24" s="145">
        <v>4.4900000000000002E-2</v>
      </c>
      <c r="P24" s="144">
        <v>100</v>
      </c>
      <c r="Q24" s="24"/>
      <c r="R24" s="24"/>
      <c r="S24" s="24">
        <f t="shared" si="31"/>
        <v>-4.059829059829057</v>
      </c>
      <c r="T24" s="24">
        <f t="shared" si="32"/>
        <v>-4.4506707068191735</v>
      </c>
      <c r="U24" s="107"/>
      <c r="V24" s="101">
        <f t="shared" si="7"/>
        <v>-3.5659862544724468</v>
      </c>
      <c r="W24" s="101">
        <f t="shared" si="8"/>
        <v>-8.5659862544724472</v>
      </c>
      <c r="X24" s="101">
        <f t="shared" si="9"/>
        <v>1.4340137455275532</v>
      </c>
      <c r="Y24" s="101">
        <f t="shared" si="10"/>
        <v>-12.065629396890088</v>
      </c>
      <c r="Z24" s="101">
        <f t="shared" si="11"/>
        <v>4.9336568879451939</v>
      </c>
      <c r="AA24" s="101">
        <f t="shared" si="12"/>
        <v>0.45666426905968027</v>
      </c>
      <c r="AB24" s="101">
        <f t="shared" si="13"/>
        <v>-4.5433357309403197</v>
      </c>
      <c r="AC24" s="101">
        <f t="shared" si="14"/>
        <v>5.4566642690596803</v>
      </c>
      <c r="AD24" s="101">
        <f t="shared" si="15"/>
        <v>-16.399381001842841</v>
      </c>
      <c r="AE24" s="101">
        <f t="shared" si="16"/>
        <v>17.312709539962199</v>
      </c>
      <c r="AF24" s="101">
        <f t="shared" si="17"/>
        <v>-3.1884057971014594</v>
      </c>
      <c r="AG24" s="101">
        <f t="shared" si="18"/>
        <v>-8.1884057971014599</v>
      </c>
      <c r="AH24" s="101">
        <f t="shared" si="19"/>
        <v>1.8115942028985406</v>
      </c>
      <c r="AI24" s="101">
        <f t="shared" si="20"/>
        <v>-14.785727549046863</v>
      </c>
      <c r="AJ24" s="101">
        <f t="shared" si="21"/>
        <v>8.4089159548439429</v>
      </c>
      <c r="AK24" s="101">
        <f t="shared" si="22"/>
        <v>-2.8686427376445609</v>
      </c>
      <c r="AL24" s="101">
        <f t="shared" si="23"/>
        <v>-7.8686427376445609</v>
      </c>
      <c r="AM24" s="101">
        <f t="shared" si="24"/>
        <v>2.1313572623554391</v>
      </c>
      <c r="AN24" s="101">
        <f t="shared" si="25"/>
        <v>-14.752912163608705</v>
      </c>
      <c r="AO24" s="101">
        <f t="shared" si="26"/>
        <v>9.0156266883195855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s="5" customFormat="1" x14ac:dyDescent="0.25">
      <c r="A25" s="115" t="s">
        <v>113</v>
      </c>
      <c r="B25" s="119" t="s">
        <v>114</v>
      </c>
      <c r="C25" s="120" t="s">
        <v>148</v>
      </c>
      <c r="D25" s="26">
        <v>4</v>
      </c>
      <c r="E25" s="142">
        <v>447.22809999999998</v>
      </c>
      <c r="F25" s="82">
        <f t="shared" si="0"/>
        <v>447.29999999999995</v>
      </c>
      <c r="G25" s="137">
        <v>5.2400000000000002E-2</v>
      </c>
      <c r="H25" s="137">
        <v>1.95E-2</v>
      </c>
      <c r="I25" s="136">
        <f t="shared" si="27"/>
        <v>7.1900000000000006E-2</v>
      </c>
      <c r="J25" s="83">
        <f t="shared" si="28"/>
        <v>160.75832023211737</v>
      </c>
      <c r="K25" s="143"/>
      <c r="L25" s="144">
        <v>447.2</v>
      </c>
      <c r="M25" s="145">
        <v>5.4300000000000001E-2</v>
      </c>
      <c r="N25" s="145">
        <v>2.2100000000000002E-2</v>
      </c>
      <c r="O25" s="145">
        <v>7.6399999999999996E-2</v>
      </c>
      <c r="P25" s="144">
        <v>171</v>
      </c>
      <c r="Q25" s="24">
        <f t="shared" si="29"/>
        <v>3.6259541984732802</v>
      </c>
      <c r="R25" s="24">
        <f t="shared" si="30"/>
        <v>13.333333333333341</v>
      </c>
      <c r="S25" s="24">
        <f t="shared" si="31"/>
        <v>6.2586926286508904</v>
      </c>
      <c r="T25" s="24">
        <f t="shared" si="32"/>
        <v>6.370855177570137</v>
      </c>
      <c r="U25" s="107"/>
      <c r="V25" s="101">
        <f t="shared" si="7"/>
        <v>-3.5659862544724468</v>
      </c>
      <c r="W25" s="101">
        <f t="shared" si="8"/>
        <v>-8.5659862544724472</v>
      </c>
      <c r="X25" s="101">
        <f t="shared" si="9"/>
        <v>1.4340137455275532</v>
      </c>
      <c r="Y25" s="101">
        <f t="shared" si="10"/>
        <v>-12.065629396890088</v>
      </c>
      <c r="Z25" s="101">
        <f t="shared" si="11"/>
        <v>4.9336568879451939</v>
      </c>
      <c r="AA25" s="101">
        <f t="shared" si="12"/>
        <v>0.45666426905968027</v>
      </c>
      <c r="AB25" s="101">
        <f t="shared" si="13"/>
        <v>-4.5433357309403197</v>
      </c>
      <c r="AC25" s="101">
        <f t="shared" si="14"/>
        <v>5.4566642690596803</v>
      </c>
      <c r="AD25" s="101">
        <f t="shared" si="15"/>
        <v>-16.399381001842841</v>
      </c>
      <c r="AE25" s="101">
        <f t="shared" si="16"/>
        <v>17.312709539962199</v>
      </c>
      <c r="AF25" s="101">
        <f t="shared" si="17"/>
        <v>-3.1884057971014594</v>
      </c>
      <c r="AG25" s="101">
        <f t="shared" si="18"/>
        <v>-8.1884057971014599</v>
      </c>
      <c r="AH25" s="101">
        <f t="shared" si="19"/>
        <v>1.8115942028985406</v>
      </c>
      <c r="AI25" s="101">
        <f t="shared" si="20"/>
        <v>-14.785727549046863</v>
      </c>
      <c r="AJ25" s="101">
        <f t="shared" si="21"/>
        <v>8.4089159548439429</v>
      </c>
      <c r="AK25" s="101">
        <f t="shared" si="22"/>
        <v>-2.8686427376445609</v>
      </c>
      <c r="AL25" s="101">
        <f t="shared" si="23"/>
        <v>-7.8686427376445609</v>
      </c>
      <c r="AM25" s="101">
        <f t="shared" si="24"/>
        <v>2.1313572623554391</v>
      </c>
      <c r="AN25" s="101">
        <f t="shared" si="25"/>
        <v>-14.752912163608705</v>
      </c>
      <c r="AO25" s="101">
        <f t="shared" si="26"/>
        <v>9.0156266883195855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s="5" customFormat="1" x14ac:dyDescent="0.25">
      <c r="A26" s="115" t="s">
        <v>113</v>
      </c>
      <c r="B26" s="119" t="s">
        <v>114</v>
      </c>
      <c r="C26" s="120" t="s">
        <v>148</v>
      </c>
      <c r="D26" s="26">
        <v>5</v>
      </c>
      <c r="E26" s="142">
        <v>446.87619999999998</v>
      </c>
      <c r="F26" s="82">
        <f t="shared" si="0"/>
        <v>447</v>
      </c>
      <c r="G26" s="137">
        <v>8.8499999999999995E-2</v>
      </c>
      <c r="H26" s="137">
        <v>3.5299999999999998E-2</v>
      </c>
      <c r="I26" s="136">
        <f t="shared" si="27"/>
        <v>0.12379999999999999</v>
      </c>
      <c r="J26" s="83">
        <f t="shared" si="28"/>
        <v>277.00526147219523</v>
      </c>
      <c r="K26" s="143"/>
      <c r="L26" s="144">
        <v>446.9</v>
      </c>
      <c r="M26" s="145">
        <v>8.7900000000000006E-2</v>
      </c>
      <c r="N26" s="145">
        <v>3.6400000000000002E-2</v>
      </c>
      <c r="O26" s="145">
        <v>0.12429999999999999</v>
      </c>
      <c r="P26" s="144">
        <v>278</v>
      </c>
      <c r="Q26" s="24">
        <f t="shared" si="29"/>
        <v>-0.67796610169490334</v>
      </c>
      <c r="R26" s="24">
        <f t="shared" si="30"/>
        <v>3.1161473087818807</v>
      </c>
      <c r="S26" s="24">
        <f t="shared" si="31"/>
        <v>0.40387722132471765</v>
      </c>
      <c r="T26" s="24">
        <f t="shared" si="32"/>
        <v>0.35910456087297771</v>
      </c>
      <c r="U26" s="107"/>
      <c r="V26" s="101">
        <f t="shared" si="7"/>
        <v>-3.5659862544724468</v>
      </c>
      <c r="W26" s="101">
        <f t="shared" si="8"/>
        <v>-8.5659862544724472</v>
      </c>
      <c r="X26" s="101">
        <f t="shared" si="9"/>
        <v>1.4340137455275532</v>
      </c>
      <c r="Y26" s="101">
        <f t="shared" si="10"/>
        <v>-12.065629396890088</v>
      </c>
      <c r="Z26" s="101">
        <f t="shared" si="11"/>
        <v>4.9336568879451939</v>
      </c>
      <c r="AA26" s="101">
        <f t="shared" si="12"/>
        <v>0.45666426905968027</v>
      </c>
      <c r="AB26" s="101">
        <f t="shared" si="13"/>
        <v>-4.5433357309403197</v>
      </c>
      <c r="AC26" s="101">
        <f t="shared" si="14"/>
        <v>5.4566642690596803</v>
      </c>
      <c r="AD26" s="101">
        <f t="shared" si="15"/>
        <v>-16.399381001842841</v>
      </c>
      <c r="AE26" s="101">
        <f t="shared" si="16"/>
        <v>17.312709539962199</v>
      </c>
      <c r="AF26" s="101">
        <f t="shared" si="17"/>
        <v>-3.1884057971014594</v>
      </c>
      <c r="AG26" s="101">
        <f t="shared" si="18"/>
        <v>-8.1884057971014599</v>
      </c>
      <c r="AH26" s="101">
        <f t="shared" si="19"/>
        <v>1.8115942028985406</v>
      </c>
      <c r="AI26" s="101">
        <f t="shared" si="20"/>
        <v>-14.785727549046863</v>
      </c>
      <c r="AJ26" s="101">
        <f t="shared" si="21"/>
        <v>8.4089159548439429</v>
      </c>
      <c r="AK26" s="101">
        <f t="shared" si="22"/>
        <v>-2.8686427376445609</v>
      </c>
      <c r="AL26" s="101">
        <f t="shared" si="23"/>
        <v>-7.8686427376445609</v>
      </c>
      <c r="AM26" s="101">
        <f t="shared" si="24"/>
        <v>2.1313572623554391</v>
      </c>
      <c r="AN26" s="101">
        <f t="shared" si="25"/>
        <v>-14.752912163608705</v>
      </c>
      <c r="AO26" s="101">
        <f t="shared" si="26"/>
        <v>9.0156266883195855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</row>
    <row r="27" spans="1:128" s="5" customFormat="1" x14ac:dyDescent="0.25">
      <c r="A27" s="115" t="s">
        <v>113</v>
      </c>
      <c r="B27" s="119" t="s">
        <v>114</v>
      </c>
      <c r="C27" s="120" t="s">
        <v>123</v>
      </c>
      <c r="D27" s="26">
        <v>6</v>
      </c>
      <c r="E27" s="142">
        <v>446.62310000000002</v>
      </c>
      <c r="F27" s="82">
        <f t="shared" si="0"/>
        <v>446.8</v>
      </c>
      <c r="G27" s="137">
        <v>0.12540000000000001</v>
      </c>
      <c r="H27" s="137">
        <v>5.1499999999999997E-2</v>
      </c>
      <c r="I27" s="136">
        <f t="shared" si="27"/>
        <v>0.1769</v>
      </c>
      <c r="J27" s="83">
        <f t="shared" si="28"/>
        <v>396.02421470301607</v>
      </c>
      <c r="K27" s="143"/>
      <c r="L27" s="144"/>
      <c r="M27" s="145"/>
      <c r="N27" s="145"/>
      <c r="O27" s="145"/>
      <c r="P27" s="144"/>
      <c r="Q27" s="24"/>
      <c r="R27" s="24"/>
      <c r="S27" s="24"/>
      <c r="T27" s="24"/>
      <c r="U27" s="107" t="s">
        <v>149</v>
      </c>
      <c r="V27" s="101">
        <f t="shared" si="7"/>
        <v>-3.5659862544724468</v>
      </c>
      <c r="W27" s="101">
        <f t="shared" si="8"/>
        <v>-8.5659862544724472</v>
      </c>
      <c r="X27" s="101">
        <f t="shared" si="9"/>
        <v>1.4340137455275532</v>
      </c>
      <c r="Y27" s="101">
        <f t="shared" si="10"/>
        <v>-12.065629396890088</v>
      </c>
      <c r="Z27" s="101">
        <f t="shared" si="11"/>
        <v>4.9336568879451939</v>
      </c>
      <c r="AA27" s="101">
        <f t="shared" si="12"/>
        <v>0.45666426905968027</v>
      </c>
      <c r="AB27" s="101">
        <f t="shared" si="13"/>
        <v>-4.5433357309403197</v>
      </c>
      <c r="AC27" s="101">
        <f t="shared" si="14"/>
        <v>5.4566642690596803</v>
      </c>
      <c r="AD27" s="101">
        <f t="shared" si="15"/>
        <v>-16.399381001842841</v>
      </c>
      <c r="AE27" s="101">
        <f t="shared" si="16"/>
        <v>17.312709539962199</v>
      </c>
      <c r="AF27" s="101">
        <f t="shared" si="17"/>
        <v>-3.1884057971014594</v>
      </c>
      <c r="AG27" s="101">
        <f t="shared" si="18"/>
        <v>-8.1884057971014599</v>
      </c>
      <c r="AH27" s="101">
        <f t="shared" si="19"/>
        <v>1.8115942028985406</v>
      </c>
      <c r="AI27" s="101">
        <f t="shared" si="20"/>
        <v>-14.785727549046863</v>
      </c>
      <c r="AJ27" s="101">
        <f t="shared" si="21"/>
        <v>8.4089159548439429</v>
      </c>
      <c r="AK27" s="101">
        <f t="shared" si="22"/>
        <v>-2.8686427376445609</v>
      </c>
      <c r="AL27" s="101">
        <f t="shared" si="23"/>
        <v>-7.8686427376445609</v>
      </c>
      <c r="AM27" s="101">
        <f t="shared" si="24"/>
        <v>2.1313572623554391</v>
      </c>
      <c r="AN27" s="101">
        <f t="shared" si="25"/>
        <v>-14.752912163608705</v>
      </c>
      <c r="AO27" s="101">
        <f t="shared" si="26"/>
        <v>9.0156266883195855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s="5" customFormat="1" x14ac:dyDescent="0.25">
      <c r="A28" s="115" t="s">
        <v>113</v>
      </c>
      <c r="B28" s="119" t="s">
        <v>114</v>
      </c>
      <c r="C28" s="120" t="s">
        <v>123</v>
      </c>
      <c r="D28" s="26">
        <v>7</v>
      </c>
      <c r="E28" s="142">
        <v>446.65109999999999</v>
      </c>
      <c r="F28" s="82">
        <f t="shared" si="0"/>
        <v>447.09999999999997</v>
      </c>
      <c r="G28" s="137">
        <v>0.29820000000000002</v>
      </c>
      <c r="H28" s="137">
        <v>0.1507</v>
      </c>
      <c r="I28" s="136">
        <f t="shared" si="27"/>
        <v>0.44890000000000002</v>
      </c>
      <c r="J28" s="83">
        <f t="shared" si="28"/>
        <v>1004.6539872357168</v>
      </c>
      <c r="K28" s="143"/>
      <c r="L28" s="144">
        <v>446.7</v>
      </c>
      <c r="M28" s="145">
        <v>0.28799999999999998</v>
      </c>
      <c r="N28" s="145">
        <v>0.15</v>
      </c>
      <c r="O28" s="145">
        <v>0.438</v>
      </c>
      <c r="P28" s="144">
        <v>980</v>
      </c>
      <c r="Q28" s="24">
        <f t="shared" si="29"/>
        <v>-3.420523138833012</v>
      </c>
      <c r="R28" s="24">
        <f t="shared" si="30"/>
        <v>-0.46449900464499411</v>
      </c>
      <c r="S28" s="24">
        <f t="shared" si="31"/>
        <v>-2.4281577188683494</v>
      </c>
      <c r="T28" s="24">
        <f t="shared" si="32"/>
        <v>-2.4539779415549563</v>
      </c>
      <c r="U28" s="107"/>
      <c r="V28" s="101">
        <f t="shared" si="7"/>
        <v>-3.5659862544724468</v>
      </c>
      <c r="W28" s="101">
        <f t="shared" si="8"/>
        <v>-8.5659862544724472</v>
      </c>
      <c r="X28" s="101">
        <f t="shared" si="9"/>
        <v>1.4340137455275532</v>
      </c>
      <c r="Y28" s="101">
        <f t="shared" si="10"/>
        <v>-12.065629396890088</v>
      </c>
      <c r="Z28" s="101">
        <f t="shared" si="11"/>
        <v>4.9336568879451939</v>
      </c>
      <c r="AA28" s="101">
        <f t="shared" si="12"/>
        <v>0.45666426905968027</v>
      </c>
      <c r="AB28" s="101">
        <f t="shared" si="13"/>
        <v>-4.5433357309403197</v>
      </c>
      <c r="AC28" s="101">
        <f t="shared" si="14"/>
        <v>5.4566642690596803</v>
      </c>
      <c r="AD28" s="101">
        <f t="shared" si="15"/>
        <v>-16.399381001842841</v>
      </c>
      <c r="AE28" s="101">
        <f t="shared" si="16"/>
        <v>17.312709539962199</v>
      </c>
      <c r="AF28" s="101">
        <f t="shared" si="17"/>
        <v>-3.1884057971014594</v>
      </c>
      <c r="AG28" s="101">
        <f t="shared" si="18"/>
        <v>-8.1884057971014599</v>
      </c>
      <c r="AH28" s="101">
        <f t="shared" si="19"/>
        <v>1.8115942028985406</v>
      </c>
      <c r="AI28" s="101">
        <f t="shared" si="20"/>
        <v>-14.785727549046863</v>
      </c>
      <c r="AJ28" s="101">
        <f t="shared" si="21"/>
        <v>8.4089159548439429</v>
      </c>
      <c r="AK28" s="101">
        <f t="shared" si="22"/>
        <v>-2.8686427376445609</v>
      </c>
      <c r="AL28" s="101">
        <f t="shared" si="23"/>
        <v>-7.8686427376445609</v>
      </c>
      <c r="AM28" s="101">
        <f t="shared" si="24"/>
        <v>2.1313572623554391</v>
      </c>
      <c r="AN28" s="101">
        <f t="shared" si="25"/>
        <v>-14.752912163608705</v>
      </c>
      <c r="AO28" s="101">
        <f t="shared" si="26"/>
        <v>9.0156266883195855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s="5" customFormat="1" x14ac:dyDescent="0.25">
      <c r="A29" s="115" t="s">
        <v>113</v>
      </c>
      <c r="B29" s="119" t="s">
        <v>114</v>
      </c>
      <c r="C29" s="120" t="s">
        <v>123</v>
      </c>
      <c r="D29" s="26">
        <v>8</v>
      </c>
      <c r="E29" s="142">
        <v>447.68039999999996</v>
      </c>
      <c r="F29" s="82">
        <f t="shared" si="0"/>
        <v>448.59999999999997</v>
      </c>
      <c r="G29" s="137">
        <v>0.66410000000000002</v>
      </c>
      <c r="H29" s="137">
        <v>0.2555</v>
      </c>
      <c r="I29" s="136">
        <f t="shared" si="27"/>
        <v>0.91959999999999997</v>
      </c>
      <c r="J29" s="83">
        <f t="shared" si="28"/>
        <v>2052.5528850385767</v>
      </c>
      <c r="K29" s="143"/>
      <c r="L29" s="144">
        <v>448</v>
      </c>
      <c r="M29" s="145">
        <v>0.64370000000000005</v>
      </c>
      <c r="N29" s="145">
        <v>0.26269999999999999</v>
      </c>
      <c r="O29" s="145">
        <v>0.90639999999999998</v>
      </c>
      <c r="P29" s="144">
        <v>2023</v>
      </c>
      <c r="Q29" s="24">
        <f t="shared" si="29"/>
        <v>-3.0718265321487688</v>
      </c>
      <c r="R29" s="24">
        <f t="shared" si="30"/>
        <v>2.8180039138943189</v>
      </c>
      <c r="S29" s="24">
        <f t="shared" si="31"/>
        <v>-1.4354066985645921</v>
      </c>
      <c r="T29" s="24">
        <f t="shared" si="32"/>
        <v>-1.4398111373398936</v>
      </c>
      <c r="U29" s="107"/>
      <c r="V29" s="101">
        <f t="shared" si="7"/>
        <v>-3.5659862544724468</v>
      </c>
      <c r="W29" s="101">
        <f t="shared" si="8"/>
        <v>-8.5659862544724472</v>
      </c>
      <c r="X29" s="101">
        <f t="shared" si="9"/>
        <v>1.4340137455275532</v>
      </c>
      <c r="Y29" s="101">
        <f t="shared" si="10"/>
        <v>-12.065629396890088</v>
      </c>
      <c r="Z29" s="101">
        <f t="shared" si="11"/>
        <v>4.9336568879451939</v>
      </c>
      <c r="AA29" s="101">
        <f t="shared" si="12"/>
        <v>0.45666426905968027</v>
      </c>
      <c r="AB29" s="101">
        <f t="shared" si="13"/>
        <v>-4.5433357309403197</v>
      </c>
      <c r="AC29" s="101">
        <f t="shared" si="14"/>
        <v>5.4566642690596803</v>
      </c>
      <c r="AD29" s="101">
        <f t="shared" si="15"/>
        <v>-16.399381001842841</v>
      </c>
      <c r="AE29" s="101">
        <f t="shared" si="16"/>
        <v>17.312709539962199</v>
      </c>
      <c r="AF29" s="101">
        <f t="shared" si="17"/>
        <v>-3.1884057971014594</v>
      </c>
      <c r="AG29" s="101">
        <f t="shared" si="18"/>
        <v>-8.1884057971014599</v>
      </c>
      <c r="AH29" s="101">
        <f t="shared" si="19"/>
        <v>1.8115942028985406</v>
      </c>
      <c r="AI29" s="101">
        <f t="shared" si="20"/>
        <v>-14.785727549046863</v>
      </c>
      <c r="AJ29" s="101">
        <f t="shared" si="21"/>
        <v>8.4089159548439429</v>
      </c>
      <c r="AK29" s="101">
        <f t="shared" si="22"/>
        <v>-2.8686427376445609</v>
      </c>
      <c r="AL29" s="101">
        <f t="shared" si="23"/>
        <v>-7.8686427376445609</v>
      </c>
      <c r="AM29" s="101">
        <f t="shared" si="24"/>
        <v>2.1313572623554391</v>
      </c>
      <c r="AN29" s="101">
        <f t="shared" si="25"/>
        <v>-14.752912163608705</v>
      </c>
      <c r="AO29" s="101">
        <f t="shared" si="26"/>
        <v>9.0156266883195855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s="5" customFormat="1" x14ac:dyDescent="0.25">
      <c r="A30" s="115" t="s">
        <v>113</v>
      </c>
      <c r="B30" s="119" t="s">
        <v>114</v>
      </c>
      <c r="C30" s="120" t="s">
        <v>123</v>
      </c>
      <c r="D30" s="26">
        <v>9</v>
      </c>
      <c r="E30" s="142">
        <v>447.30389999999994</v>
      </c>
      <c r="F30" s="82">
        <f t="shared" si="0"/>
        <v>449.19999999999993</v>
      </c>
      <c r="G30" s="137">
        <v>1.3998999999999999</v>
      </c>
      <c r="H30" s="137">
        <v>0.49619999999999997</v>
      </c>
      <c r="I30" s="136">
        <f t="shared" si="27"/>
        <v>1.8960999999999999</v>
      </c>
      <c r="J30" s="83">
        <f t="shared" si="28"/>
        <v>4232.1824401392396</v>
      </c>
      <c r="K30" s="143"/>
      <c r="L30" s="144">
        <v>447.9</v>
      </c>
      <c r="M30" s="145">
        <v>1.3779999999999999</v>
      </c>
      <c r="N30" s="145">
        <v>0.49519999999999997</v>
      </c>
      <c r="O30" s="145">
        <v>1.8732</v>
      </c>
      <c r="P30" s="144">
        <v>4182</v>
      </c>
      <c r="Q30" s="24">
        <f t="shared" si="29"/>
        <v>-1.5643974569612136</v>
      </c>
      <c r="R30" s="24">
        <f t="shared" si="30"/>
        <v>-0.20153164046755356</v>
      </c>
      <c r="S30" s="24">
        <f t="shared" si="31"/>
        <v>-1.2077422076894637</v>
      </c>
      <c r="T30" s="24">
        <f t="shared" si="32"/>
        <v>-1.185734330904425</v>
      </c>
      <c r="U30" s="107"/>
      <c r="V30" s="101">
        <f t="shared" si="7"/>
        <v>-3.5659862544724468</v>
      </c>
      <c r="W30" s="101">
        <f t="shared" si="8"/>
        <v>-8.5659862544724472</v>
      </c>
      <c r="X30" s="101">
        <f t="shared" si="9"/>
        <v>1.4340137455275532</v>
      </c>
      <c r="Y30" s="101">
        <f t="shared" si="10"/>
        <v>-12.065629396890088</v>
      </c>
      <c r="Z30" s="101">
        <f t="shared" si="11"/>
        <v>4.9336568879451939</v>
      </c>
      <c r="AA30" s="101">
        <f t="shared" si="12"/>
        <v>0.45666426905968027</v>
      </c>
      <c r="AB30" s="101">
        <f t="shared" si="13"/>
        <v>-4.5433357309403197</v>
      </c>
      <c r="AC30" s="101">
        <f t="shared" si="14"/>
        <v>5.4566642690596803</v>
      </c>
      <c r="AD30" s="101">
        <f t="shared" si="15"/>
        <v>-16.399381001842841</v>
      </c>
      <c r="AE30" s="101">
        <f t="shared" si="16"/>
        <v>17.312709539962199</v>
      </c>
      <c r="AF30" s="101">
        <f t="shared" si="17"/>
        <v>-3.1884057971014594</v>
      </c>
      <c r="AG30" s="101">
        <f t="shared" si="18"/>
        <v>-8.1884057971014599</v>
      </c>
      <c r="AH30" s="101">
        <f t="shared" si="19"/>
        <v>1.8115942028985406</v>
      </c>
      <c r="AI30" s="101">
        <f t="shared" si="20"/>
        <v>-14.785727549046863</v>
      </c>
      <c r="AJ30" s="101">
        <f t="shared" si="21"/>
        <v>8.4089159548439429</v>
      </c>
      <c r="AK30" s="101">
        <f t="shared" si="22"/>
        <v>-2.8686427376445609</v>
      </c>
      <c r="AL30" s="101">
        <f t="shared" si="23"/>
        <v>-7.8686427376445609</v>
      </c>
      <c r="AM30" s="101">
        <f t="shared" si="24"/>
        <v>2.1313572623554391</v>
      </c>
      <c r="AN30" s="101">
        <f t="shared" si="25"/>
        <v>-14.752912163608705</v>
      </c>
      <c r="AO30" s="101">
        <f t="shared" si="26"/>
        <v>9.0156266883195855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s="5" customFormat="1" x14ac:dyDescent="0.25">
      <c r="A31" s="115" t="s">
        <v>14</v>
      </c>
      <c r="B31" s="119" t="s">
        <v>97</v>
      </c>
      <c r="C31" s="115" t="s">
        <v>130</v>
      </c>
      <c r="D31" s="114">
        <v>1</v>
      </c>
      <c r="E31" s="142">
        <v>447.47609999999992</v>
      </c>
      <c r="F31" s="82">
        <f t="shared" si="0"/>
        <v>447.49999999999994</v>
      </c>
      <c r="G31" s="137">
        <v>1.5299999999999999E-2</v>
      </c>
      <c r="H31" s="137">
        <v>8.6E-3</v>
      </c>
      <c r="I31" s="136">
        <f t="shared" si="27"/>
        <v>2.3899999999999998E-2</v>
      </c>
      <c r="J31" s="83">
        <f t="shared" si="28"/>
        <v>53.409597264305006</v>
      </c>
      <c r="K31" s="146">
        <v>447</v>
      </c>
      <c r="L31" s="168">
        <v>447.0274</v>
      </c>
      <c r="M31" s="145">
        <v>2.7400000000000001E-2</v>
      </c>
      <c r="N31" s="145">
        <v>0</v>
      </c>
      <c r="O31" s="145">
        <v>2.7400000000000001E-2</v>
      </c>
      <c r="P31" s="146">
        <v>61</v>
      </c>
      <c r="Q31" s="24">
        <f t="shared" si="29"/>
        <v>79.084967320261441</v>
      </c>
      <c r="R31" s="24">
        <f t="shared" si="30"/>
        <v>-100</v>
      </c>
      <c r="S31" s="24">
        <f t="shared" si="31"/>
        <v>14.644351464435159</v>
      </c>
      <c r="T31" s="24">
        <f t="shared" si="32"/>
        <v>14.211683151499541</v>
      </c>
      <c r="U31" s="107"/>
      <c r="V31" s="101">
        <f t="shared" si="7"/>
        <v>-3.5659862544724468</v>
      </c>
      <c r="W31" s="101">
        <f t="shared" si="8"/>
        <v>-8.5659862544724472</v>
      </c>
      <c r="X31" s="101">
        <f t="shared" si="9"/>
        <v>1.4340137455275532</v>
      </c>
      <c r="Y31" s="101">
        <f t="shared" si="10"/>
        <v>-12.065629396890088</v>
      </c>
      <c r="Z31" s="101">
        <f t="shared" si="11"/>
        <v>4.9336568879451939</v>
      </c>
      <c r="AA31" s="101">
        <f t="shared" si="12"/>
        <v>0.45666426905968027</v>
      </c>
      <c r="AB31" s="101">
        <f t="shared" si="13"/>
        <v>-4.5433357309403197</v>
      </c>
      <c r="AC31" s="101">
        <f t="shared" si="14"/>
        <v>5.4566642690596803</v>
      </c>
      <c r="AD31" s="101">
        <f t="shared" si="15"/>
        <v>-16.399381001842841</v>
      </c>
      <c r="AE31" s="101">
        <f t="shared" si="16"/>
        <v>17.312709539962199</v>
      </c>
      <c r="AF31" s="101">
        <f t="shared" si="17"/>
        <v>-3.1884057971014594</v>
      </c>
      <c r="AG31" s="101">
        <f t="shared" si="18"/>
        <v>-8.1884057971014599</v>
      </c>
      <c r="AH31" s="101">
        <f t="shared" si="19"/>
        <v>1.8115942028985406</v>
      </c>
      <c r="AI31" s="101">
        <f t="shared" si="20"/>
        <v>-14.785727549046863</v>
      </c>
      <c r="AJ31" s="101">
        <f t="shared" si="21"/>
        <v>8.4089159548439429</v>
      </c>
      <c r="AK31" s="101">
        <f t="shared" si="22"/>
        <v>-2.8686427376445609</v>
      </c>
      <c r="AL31" s="101">
        <f t="shared" si="23"/>
        <v>-7.8686427376445609</v>
      </c>
      <c r="AM31" s="101">
        <f t="shared" si="24"/>
        <v>2.1313572623554391</v>
      </c>
      <c r="AN31" s="101">
        <f t="shared" si="25"/>
        <v>-14.752912163608705</v>
      </c>
      <c r="AO31" s="101">
        <f t="shared" si="26"/>
        <v>9.0156266883195855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s="5" customFormat="1" x14ac:dyDescent="0.25">
      <c r="A32" s="115" t="s">
        <v>14</v>
      </c>
      <c r="B32" s="119" t="s">
        <v>97</v>
      </c>
      <c r="C32" s="115" t="s">
        <v>130</v>
      </c>
      <c r="D32" s="114">
        <v>2</v>
      </c>
      <c r="E32" s="142">
        <v>447.3623</v>
      </c>
      <c r="F32" s="82">
        <f t="shared" si="0"/>
        <v>447.40000000000003</v>
      </c>
      <c r="G32" s="137">
        <v>2.6200000000000001E-2</v>
      </c>
      <c r="H32" s="137">
        <v>1.15E-2</v>
      </c>
      <c r="I32" s="136">
        <f t="shared" si="27"/>
        <v>3.7699999999999997E-2</v>
      </c>
      <c r="J32" s="83">
        <f t="shared" si="28"/>
        <v>84.269061351024504</v>
      </c>
      <c r="K32" s="146">
        <v>447</v>
      </c>
      <c r="L32" s="168">
        <v>447.03469999999999</v>
      </c>
      <c r="M32" s="145">
        <v>3.2500000000000001E-2</v>
      </c>
      <c r="N32" s="145">
        <v>2.15E-3</v>
      </c>
      <c r="O32" s="145">
        <v>3.4700000000000002E-2</v>
      </c>
      <c r="P32" s="146">
        <v>78</v>
      </c>
      <c r="Q32" s="24">
        <f t="shared" si="29"/>
        <v>24.045801526717554</v>
      </c>
      <c r="R32" s="24">
        <f t="shared" si="30"/>
        <v>-81.304347826086968</v>
      </c>
      <c r="S32" s="24">
        <f t="shared" si="31"/>
        <v>-7.9575596816976013</v>
      </c>
      <c r="T32" s="24">
        <f t="shared" si="32"/>
        <v>-7.4393392432729257</v>
      </c>
      <c r="U32" s="107"/>
      <c r="V32" s="101">
        <f t="shared" si="7"/>
        <v>-3.5659862544724468</v>
      </c>
      <c r="W32" s="101">
        <f t="shared" si="8"/>
        <v>-8.5659862544724472</v>
      </c>
      <c r="X32" s="101">
        <f t="shared" si="9"/>
        <v>1.4340137455275532</v>
      </c>
      <c r="Y32" s="101">
        <f t="shared" si="10"/>
        <v>-12.065629396890088</v>
      </c>
      <c r="Z32" s="101">
        <f t="shared" si="11"/>
        <v>4.9336568879451939</v>
      </c>
      <c r="AA32" s="101">
        <f t="shared" si="12"/>
        <v>0.45666426905968027</v>
      </c>
      <c r="AB32" s="101">
        <f t="shared" si="13"/>
        <v>-4.5433357309403197</v>
      </c>
      <c r="AC32" s="101">
        <f t="shared" si="14"/>
        <v>5.4566642690596803</v>
      </c>
      <c r="AD32" s="101">
        <f t="shared" si="15"/>
        <v>-16.399381001842841</v>
      </c>
      <c r="AE32" s="101">
        <f t="shared" si="16"/>
        <v>17.312709539962199</v>
      </c>
      <c r="AF32" s="101">
        <f t="shared" si="17"/>
        <v>-3.1884057971014594</v>
      </c>
      <c r="AG32" s="101">
        <f t="shared" si="18"/>
        <v>-8.1884057971014599</v>
      </c>
      <c r="AH32" s="101">
        <f t="shared" si="19"/>
        <v>1.8115942028985406</v>
      </c>
      <c r="AI32" s="101">
        <f t="shared" si="20"/>
        <v>-14.785727549046863</v>
      </c>
      <c r="AJ32" s="101">
        <f t="shared" si="21"/>
        <v>8.4089159548439429</v>
      </c>
      <c r="AK32" s="101">
        <f t="shared" si="22"/>
        <v>-2.8686427376445609</v>
      </c>
      <c r="AL32" s="101">
        <f t="shared" si="23"/>
        <v>-7.8686427376445609</v>
      </c>
      <c r="AM32" s="101">
        <f t="shared" si="24"/>
        <v>2.1313572623554391</v>
      </c>
      <c r="AN32" s="101">
        <f t="shared" si="25"/>
        <v>-14.752912163608705</v>
      </c>
      <c r="AO32" s="101">
        <f t="shared" si="26"/>
        <v>9.0156266883195855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s="5" customFormat="1" x14ac:dyDescent="0.25">
      <c r="A33" s="115" t="s">
        <v>14</v>
      </c>
      <c r="B33" s="119" t="s">
        <v>97</v>
      </c>
      <c r="C33" s="115" t="s">
        <v>130</v>
      </c>
      <c r="D33" s="114">
        <v>3</v>
      </c>
      <c r="E33" s="142">
        <v>447.75410000000005</v>
      </c>
      <c r="F33" s="82">
        <f t="shared" si="0"/>
        <v>447.8</v>
      </c>
      <c r="G33" s="137">
        <v>3.4700000000000002E-2</v>
      </c>
      <c r="H33" s="137">
        <v>1.12E-2</v>
      </c>
      <c r="I33" s="136">
        <f t="shared" si="27"/>
        <v>4.5900000000000003E-2</v>
      </c>
      <c r="J33" s="83">
        <f t="shared" si="28"/>
        <v>102.50765859683403</v>
      </c>
      <c r="K33" s="146">
        <v>447</v>
      </c>
      <c r="L33" s="168">
        <v>447.03590000000003</v>
      </c>
      <c r="M33" s="145">
        <v>3.5299999999999998E-2</v>
      </c>
      <c r="N33" s="145">
        <v>6.0999999999999997E-4</v>
      </c>
      <c r="O33" s="145">
        <v>3.5900000000000001E-2</v>
      </c>
      <c r="P33" s="146">
        <v>80</v>
      </c>
      <c r="Q33" s="24">
        <f t="shared" si="29"/>
        <v>1.7291066282420644</v>
      </c>
      <c r="R33" s="24">
        <f t="shared" si="30"/>
        <v>-94.553571428571431</v>
      </c>
      <c r="S33" s="24">
        <f t="shared" si="31"/>
        <v>-21.786492374727672</v>
      </c>
      <c r="T33" s="24">
        <f t="shared" si="32"/>
        <v>-21.957050726675352</v>
      </c>
      <c r="U33" s="107"/>
      <c r="V33" s="101">
        <f t="shared" si="7"/>
        <v>-3.5659862544724468</v>
      </c>
      <c r="W33" s="101">
        <f t="shared" si="8"/>
        <v>-8.5659862544724472</v>
      </c>
      <c r="X33" s="101">
        <f t="shared" si="9"/>
        <v>1.4340137455275532</v>
      </c>
      <c r="Y33" s="101">
        <f t="shared" si="10"/>
        <v>-12.065629396890088</v>
      </c>
      <c r="Z33" s="101">
        <f t="shared" si="11"/>
        <v>4.9336568879451939</v>
      </c>
      <c r="AA33" s="101">
        <f t="shared" si="12"/>
        <v>0.45666426905968027</v>
      </c>
      <c r="AB33" s="101">
        <f t="shared" si="13"/>
        <v>-4.5433357309403197</v>
      </c>
      <c r="AC33" s="101">
        <f t="shared" si="14"/>
        <v>5.4566642690596803</v>
      </c>
      <c r="AD33" s="101">
        <f t="shared" si="15"/>
        <v>-16.399381001842841</v>
      </c>
      <c r="AE33" s="101">
        <f t="shared" si="16"/>
        <v>17.312709539962199</v>
      </c>
      <c r="AF33" s="101">
        <f t="shared" si="17"/>
        <v>-3.1884057971014594</v>
      </c>
      <c r="AG33" s="101">
        <f t="shared" si="18"/>
        <v>-8.1884057971014599</v>
      </c>
      <c r="AH33" s="101">
        <f t="shared" si="19"/>
        <v>1.8115942028985406</v>
      </c>
      <c r="AI33" s="101">
        <f t="shared" si="20"/>
        <v>-14.785727549046863</v>
      </c>
      <c r="AJ33" s="101">
        <f t="shared" si="21"/>
        <v>8.4089159548439429</v>
      </c>
      <c r="AK33" s="101">
        <f t="shared" si="22"/>
        <v>-2.8686427376445609</v>
      </c>
      <c r="AL33" s="101">
        <f t="shared" si="23"/>
        <v>-7.8686427376445609</v>
      </c>
      <c r="AM33" s="101">
        <f t="shared" si="24"/>
        <v>2.1313572623554391</v>
      </c>
      <c r="AN33" s="101">
        <f t="shared" si="25"/>
        <v>-14.752912163608705</v>
      </c>
      <c r="AO33" s="101">
        <f t="shared" si="26"/>
        <v>9.0156266883195855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s="5" customFormat="1" x14ac:dyDescent="0.25">
      <c r="A34" s="115" t="s">
        <v>14</v>
      </c>
      <c r="B34" s="119" t="s">
        <v>97</v>
      </c>
      <c r="C34" s="115" t="s">
        <v>130</v>
      </c>
      <c r="D34" s="114">
        <v>4</v>
      </c>
      <c r="E34" s="142">
        <v>447.22399999999993</v>
      </c>
      <c r="F34" s="82">
        <f t="shared" si="0"/>
        <v>447.2999999999999</v>
      </c>
      <c r="G34" s="137">
        <v>5.3100000000000001E-2</v>
      </c>
      <c r="H34" s="137">
        <v>2.29E-2</v>
      </c>
      <c r="I34" s="136">
        <f t="shared" si="27"/>
        <v>7.5999999999999998E-2</v>
      </c>
      <c r="J34" s="83">
        <f t="shared" si="28"/>
        <v>169.92631532362878</v>
      </c>
      <c r="K34" s="146">
        <v>447</v>
      </c>
      <c r="L34" s="168">
        <v>447.05360000000002</v>
      </c>
      <c r="M34" s="145">
        <v>4.9299999999999997E-2</v>
      </c>
      <c r="N34" s="145">
        <v>4.28E-3</v>
      </c>
      <c r="O34" s="145">
        <v>5.3600000000000002E-2</v>
      </c>
      <c r="P34" s="146">
        <v>120</v>
      </c>
      <c r="Q34" s="24">
        <f t="shared" si="29"/>
        <v>-7.1563088512241153</v>
      </c>
      <c r="R34" s="24">
        <f t="shared" si="30"/>
        <v>-81.310043668122276</v>
      </c>
      <c r="S34" s="24">
        <f t="shared" si="31"/>
        <v>-29.473684210526311</v>
      </c>
      <c r="T34" s="24">
        <f t="shared" si="32"/>
        <v>-29.381155725375972</v>
      </c>
      <c r="U34" s="107"/>
      <c r="V34" s="101">
        <f t="shared" si="7"/>
        <v>-3.5659862544724468</v>
      </c>
      <c r="W34" s="101">
        <f t="shared" si="8"/>
        <v>-8.5659862544724472</v>
      </c>
      <c r="X34" s="101">
        <f t="shared" si="9"/>
        <v>1.4340137455275532</v>
      </c>
      <c r="Y34" s="101">
        <f t="shared" si="10"/>
        <v>-12.065629396890088</v>
      </c>
      <c r="Z34" s="101">
        <f t="shared" si="11"/>
        <v>4.9336568879451939</v>
      </c>
      <c r="AA34" s="101">
        <f t="shared" si="12"/>
        <v>0.45666426905968027</v>
      </c>
      <c r="AB34" s="101">
        <f t="shared" si="13"/>
        <v>-4.5433357309403197</v>
      </c>
      <c r="AC34" s="101">
        <f t="shared" si="14"/>
        <v>5.4566642690596803</v>
      </c>
      <c r="AD34" s="101">
        <f t="shared" si="15"/>
        <v>-16.399381001842841</v>
      </c>
      <c r="AE34" s="101">
        <f t="shared" si="16"/>
        <v>17.312709539962199</v>
      </c>
      <c r="AF34" s="101">
        <f t="shared" si="17"/>
        <v>-3.1884057971014594</v>
      </c>
      <c r="AG34" s="101">
        <f t="shared" si="18"/>
        <v>-8.1884057971014599</v>
      </c>
      <c r="AH34" s="101">
        <f t="shared" si="19"/>
        <v>1.8115942028985406</v>
      </c>
      <c r="AI34" s="101">
        <f t="shared" si="20"/>
        <v>-14.785727549046863</v>
      </c>
      <c r="AJ34" s="101">
        <f t="shared" si="21"/>
        <v>8.4089159548439429</v>
      </c>
      <c r="AK34" s="101">
        <f t="shared" si="22"/>
        <v>-2.8686427376445609</v>
      </c>
      <c r="AL34" s="101">
        <f t="shared" si="23"/>
        <v>-7.8686427376445609</v>
      </c>
      <c r="AM34" s="101">
        <f t="shared" si="24"/>
        <v>2.1313572623554391</v>
      </c>
      <c r="AN34" s="101">
        <f t="shared" si="25"/>
        <v>-14.752912163608705</v>
      </c>
      <c r="AO34" s="101">
        <f t="shared" si="26"/>
        <v>9.0156266883195855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s="5" customFormat="1" x14ac:dyDescent="0.25">
      <c r="A35" s="115" t="s">
        <v>14</v>
      </c>
      <c r="B35" s="119" t="s">
        <v>97</v>
      </c>
      <c r="C35" s="115" t="s">
        <v>130</v>
      </c>
      <c r="D35" s="114">
        <v>5</v>
      </c>
      <c r="E35" s="142">
        <v>447.48449999999997</v>
      </c>
      <c r="F35" s="82">
        <f t="shared" si="0"/>
        <v>447.59999999999997</v>
      </c>
      <c r="G35" s="137">
        <v>8.3299999999999999E-2</v>
      </c>
      <c r="H35" s="137">
        <v>3.2199999999999999E-2</v>
      </c>
      <c r="I35" s="136">
        <f t="shared" si="27"/>
        <v>0.11549999999999999</v>
      </c>
      <c r="J35" s="83">
        <f t="shared" si="28"/>
        <v>258.08436037954925</v>
      </c>
      <c r="K35" s="146">
        <v>448</v>
      </c>
      <c r="L35" s="168">
        <v>448.08589999999998</v>
      </c>
      <c r="M35" s="145">
        <v>7.8899999999999998E-2</v>
      </c>
      <c r="N35" s="145">
        <v>3.8999999999999998E-3</v>
      </c>
      <c r="O35" s="145">
        <v>8.5900000000000004E-2</v>
      </c>
      <c r="P35" s="146">
        <v>192</v>
      </c>
      <c r="Q35" s="24">
        <f t="shared" si="29"/>
        <v>-5.282112845138057</v>
      </c>
      <c r="R35" s="24">
        <f t="shared" si="30"/>
        <v>-87.888198757763973</v>
      </c>
      <c r="S35" s="24">
        <f t="shared" si="31"/>
        <v>-25.627705627705623</v>
      </c>
      <c r="T35" s="24">
        <f t="shared" si="32"/>
        <v>-25.605720657525676</v>
      </c>
      <c r="U35" s="107"/>
      <c r="V35" s="101">
        <f t="shared" si="7"/>
        <v>-3.5659862544724468</v>
      </c>
      <c r="W35" s="101">
        <f t="shared" si="8"/>
        <v>-8.5659862544724472</v>
      </c>
      <c r="X35" s="101">
        <f t="shared" si="9"/>
        <v>1.4340137455275532</v>
      </c>
      <c r="Y35" s="101">
        <f t="shared" si="10"/>
        <v>-12.065629396890088</v>
      </c>
      <c r="Z35" s="101">
        <f t="shared" si="11"/>
        <v>4.9336568879451939</v>
      </c>
      <c r="AA35" s="101">
        <f t="shared" si="12"/>
        <v>0.45666426905968027</v>
      </c>
      <c r="AB35" s="101">
        <f t="shared" si="13"/>
        <v>-4.5433357309403197</v>
      </c>
      <c r="AC35" s="101">
        <f t="shared" si="14"/>
        <v>5.4566642690596803</v>
      </c>
      <c r="AD35" s="101">
        <f t="shared" si="15"/>
        <v>-16.399381001842841</v>
      </c>
      <c r="AE35" s="101">
        <f t="shared" si="16"/>
        <v>17.312709539962199</v>
      </c>
      <c r="AF35" s="101">
        <f t="shared" si="17"/>
        <v>-3.1884057971014594</v>
      </c>
      <c r="AG35" s="101">
        <f t="shared" si="18"/>
        <v>-8.1884057971014599</v>
      </c>
      <c r="AH35" s="101">
        <f t="shared" si="19"/>
        <v>1.8115942028985406</v>
      </c>
      <c r="AI35" s="101">
        <f t="shared" si="20"/>
        <v>-14.785727549046863</v>
      </c>
      <c r="AJ35" s="101">
        <f t="shared" si="21"/>
        <v>8.4089159548439429</v>
      </c>
      <c r="AK35" s="101">
        <f t="shared" si="22"/>
        <v>-2.8686427376445609</v>
      </c>
      <c r="AL35" s="101">
        <f t="shared" si="23"/>
        <v>-7.8686427376445609</v>
      </c>
      <c r="AM35" s="101">
        <f t="shared" si="24"/>
        <v>2.1313572623554391</v>
      </c>
      <c r="AN35" s="101">
        <f t="shared" si="25"/>
        <v>-14.752912163608705</v>
      </c>
      <c r="AO35" s="101">
        <f t="shared" si="26"/>
        <v>9.0156266883195855</v>
      </c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s="5" customFormat="1" x14ac:dyDescent="0.25">
      <c r="A36" s="115" t="s">
        <v>14</v>
      </c>
      <c r="B36" s="119" t="s">
        <v>97</v>
      </c>
      <c r="C36" s="115" t="s">
        <v>130</v>
      </c>
      <c r="D36" s="114">
        <v>6</v>
      </c>
      <c r="E36" s="142">
        <v>447.31139999999999</v>
      </c>
      <c r="F36" s="82">
        <f t="shared" si="0"/>
        <v>447.5</v>
      </c>
      <c r="G36" s="137">
        <v>0.1411</v>
      </c>
      <c r="H36" s="137">
        <v>4.7500000000000001E-2</v>
      </c>
      <c r="I36" s="136">
        <f t="shared" si="27"/>
        <v>0.18859999999999999</v>
      </c>
      <c r="J36" s="83">
        <f t="shared" si="28"/>
        <v>421.56313524980436</v>
      </c>
      <c r="K36" s="146">
        <v>447</v>
      </c>
      <c r="L36" s="168">
        <v>447.16449999999998</v>
      </c>
      <c r="M36" s="145">
        <v>0.14499999999999999</v>
      </c>
      <c r="N36" s="145">
        <v>1.9400000000000001E-2</v>
      </c>
      <c r="O36" s="145">
        <v>0.16450000000000001</v>
      </c>
      <c r="P36" s="146">
        <v>368</v>
      </c>
      <c r="Q36" s="24">
        <f t="shared" si="29"/>
        <v>2.7639971651311033</v>
      </c>
      <c r="R36" s="24">
        <f t="shared" si="30"/>
        <v>-59.15789473684211</v>
      </c>
      <c r="S36" s="24">
        <f t="shared" si="31"/>
        <v>-12.778366914103914</v>
      </c>
      <c r="T36" s="24">
        <f t="shared" si="32"/>
        <v>-12.705839474807165</v>
      </c>
      <c r="U36" s="107"/>
      <c r="V36" s="101">
        <f t="shared" ref="V36:V67" si="33">$Q$198</f>
        <v>-3.5659862544724468</v>
      </c>
      <c r="W36" s="101">
        <f t="shared" ref="W36:W67" si="34">$Q$198-5</f>
        <v>-8.5659862544724472</v>
      </c>
      <c r="X36" s="101">
        <f t="shared" ref="X36:X67" si="35">$Q$198+5</f>
        <v>1.4340137455275532</v>
      </c>
      <c r="Y36" s="101">
        <f t="shared" ref="Y36:Y67" si="36">($Q$198-(3*$Q$201))</f>
        <v>-12.065629396890088</v>
      </c>
      <c r="Z36" s="101">
        <f t="shared" ref="Z36:Z67" si="37">($Q$198+(3*$Q$201))</f>
        <v>4.9336568879451939</v>
      </c>
      <c r="AA36" s="101">
        <f t="shared" ref="AA36:AA67" si="38">$R$198</f>
        <v>0.45666426905968027</v>
      </c>
      <c r="AB36" s="101">
        <f t="shared" ref="AB36:AB67" si="39">$R$198-5</f>
        <v>-4.5433357309403197</v>
      </c>
      <c r="AC36" s="101">
        <f t="shared" ref="AC36:AC67" si="40">$R$198+5</f>
        <v>5.4566642690596803</v>
      </c>
      <c r="AD36" s="101">
        <f t="shared" ref="AD36:AD67" si="41">($R$198-(3*$R$201))</f>
        <v>-16.399381001842841</v>
      </c>
      <c r="AE36" s="101">
        <f t="shared" ref="AE36:AE67" si="42">($R$198+(3*$R$201))</f>
        <v>17.312709539962199</v>
      </c>
      <c r="AF36" s="101">
        <f t="shared" ref="AF36:AF67" si="43">$S$198</f>
        <v>-3.1884057971014594</v>
      </c>
      <c r="AG36" s="101">
        <f t="shared" ref="AG36:AG67" si="44">$S$198-5</f>
        <v>-8.1884057971014599</v>
      </c>
      <c r="AH36" s="101">
        <f t="shared" ref="AH36:AH67" si="45">$S$198+5</f>
        <v>1.8115942028985406</v>
      </c>
      <c r="AI36" s="101">
        <f t="shared" ref="AI36:AI67" si="46">($S$198-(3*$S$201))</f>
        <v>-14.785727549046863</v>
      </c>
      <c r="AJ36" s="101">
        <f t="shared" ref="AJ36:AJ67" si="47">($S$198+(3*$S$201))</f>
        <v>8.4089159548439429</v>
      </c>
      <c r="AK36" s="101">
        <f t="shared" ref="AK36:AK67" si="48">$T$198</f>
        <v>-2.8686427376445609</v>
      </c>
      <c r="AL36" s="101">
        <f t="shared" ref="AL36:AL67" si="49">$T$198-5</f>
        <v>-7.8686427376445609</v>
      </c>
      <c r="AM36" s="101">
        <f t="shared" ref="AM36:AM67" si="50">$T$198+5</f>
        <v>2.1313572623554391</v>
      </c>
      <c r="AN36" s="101">
        <f t="shared" ref="AN36:AN67" si="51">($T$198-(3*$T$201))</f>
        <v>-14.752912163608705</v>
      </c>
      <c r="AO36" s="101">
        <f t="shared" ref="AO36:AO67" si="52">($T$198+(3*$T$201))</f>
        <v>9.0156266883195855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s="5" customFormat="1" x14ac:dyDescent="0.25">
      <c r="A37" s="115" t="s">
        <v>14</v>
      </c>
      <c r="B37" s="119" t="s">
        <v>97</v>
      </c>
      <c r="C37" s="115" t="s">
        <v>130</v>
      </c>
      <c r="D37" s="114">
        <v>7</v>
      </c>
      <c r="E37" s="142">
        <v>446.95220000000006</v>
      </c>
      <c r="F37" s="82">
        <f t="shared" si="0"/>
        <v>447.40000000000003</v>
      </c>
      <c r="G37" s="137">
        <v>0.29849999999999999</v>
      </c>
      <c r="H37" s="137">
        <v>0.14929999999999999</v>
      </c>
      <c r="I37" s="136">
        <f t="shared" si="27"/>
        <v>0.44779999999999998</v>
      </c>
      <c r="J37" s="83">
        <f t="shared" si="28"/>
        <v>1001.5181835426308</v>
      </c>
      <c r="K37" s="146">
        <v>447</v>
      </c>
      <c r="L37" s="168">
        <v>447.36559999999997</v>
      </c>
      <c r="M37" s="145">
        <v>0.31080000000000002</v>
      </c>
      <c r="N37" s="145">
        <v>5.4800000000000001E-2</v>
      </c>
      <c r="O37" s="145">
        <v>0.36559999999999998</v>
      </c>
      <c r="P37" s="146">
        <v>818</v>
      </c>
      <c r="Q37" s="24">
        <f t="shared" si="29"/>
        <v>4.1206030150753881</v>
      </c>
      <c r="R37" s="24">
        <f t="shared" si="30"/>
        <v>-63.295378432685865</v>
      </c>
      <c r="S37" s="24">
        <f t="shared" si="31"/>
        <v>-18.356409111210361</v>
      </c>
      <c r="T37" s="24">
        <f t="shared" si="32"/>
        <v>-18.32399916030273</v>
      </c>
      <c r="U37" s="107"/>
      <c r="V37" s="101">
        <f t="shared" si="33"/>
        <v>-3.5659862544724468</v>
      </c>
      <c r="W37" s="101">
        <f t="shared" si="34"/>
        <v>-8.5659862544724472</v>
      </c>
      <c r="X37" s="101">
        <f t="shared" si="35"/>
        <v>1.4340137455275532</v>
      </c>
      <c r="Y37" s="101">
        <f t="shared" si="36"/>
        <v>-12.065629396890088</v>
      </c>
      <c r="Z37" s="101">
        <f t="shared" si="37"/>
        <v>4.9336568879451939</v>
      </c>
      <c r="AA37" s="101">
        <f t="shared" si="38"/>
        <v>0.45666426905968027</v>
      </c>
      <c r="AB37" s="101">
        <f t="shared" si="39"/>
        <v>-4.5433357309403197</v>
      </c>
      <c r="AC37" s="101">
        <f t="shared" si="40"/>
        <v>5.4566642690596803</v>
      </c>
      <c r="AD37" s="101">
        <f t="shared" si="41"/>
        <v>-16.399381001842841</v>
      </c>
      <c r="AE37" s="101">
        <f t="shared" si="42"/>
        <v>17.312709539962199</v>
      </c>
      <c r="AF37" s="101">
        <f t="shared" si="43"/>
        <v>-3.1884057971014594</v>
      </c>
      <c r="AG37" s="101">
        <f t="shared" si="44"/>
        <v>-8.1884057971014599</v>
      </c>
      <c r="AH37" s="101">
        <f t="shared" si="45"/>
        <v>1.8115942028985406</v>
      </c>
      <c r="AI37" s="101">
        <f t="shared" si="46"/>
        <v>-14.785727549046863</v>
      </c>
      <c r="AJ37" s="101">
        <f t="shared" si="47"/>
        <v>8.4089159548439429</v>
      </c>
      <c r="AK37" s="101">
        <f t="shared" si="48"/>
        <v>-2.8686427376445609</v>
      </c>
      <c r="AL37" s="101">
        <f t="shared" si="49"/>
        <v>-7.8686427376445609</v>
      </c>
      <c r="AM37" s="101">
        <f t="shared" si="50"/>
        <v>2.1313572623554391</v>
      </c>
      <c r="AN37" s="101">
        <f t="shared" si="51"/>
        <v>-14.752912163608705</v>
      </c>
      <c r="AO37" s="101">
        <f t="shared" si="52"/>
        <v>9.0156266883195855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s="5" customFormat="1" x14ac:dyDescent="0.25">
      <c r="A38" s="115" t="s">
        <v>14</v>
      </c>
      <c r="B38" s="119" t="s">
        <v>97</v>
      </c>
      <c r="C38" s="115" t="s">
        <v>130</v>
      </c>
      <c r="D38" s="114">
        <v>8</v>
      </c>
      <c r="E38" s="142">
        <v>447.09519999999998</v>
      </c>
      <c r="F38" s="82">
        <f t="shared" si="0"/>
        <v>448</v>
      </c>
      <c r="G38" s="137">
        <v>0.64890000000000003</v>
      </c>
      <c r="H38" s="137">
        <v>0.25590000000000002</v>
      </c>
      <c r="I38" s="136">
        <f t="shared" si="27"/>
        <v>0.90480000000000005</v>
      </c>
      <c r="J38" s="83">
        <f t="shared" si="28"/>
        <v>2022.1857205675265</v>
      </c>
      <c r="K38" s="146">
        <v>447</v>
      </c>
      <c r="L38" s="168">
        <v>448.85399999999998</v>
      </c>
      <c r="M38" s="145">
        <v>0.72399999999999998</v>
      </c>
      <c r="N38" s="145">
        <v>0.129</v>
      </c>
      <c r="O38" s="145">
        <v>0.85399999999999998</v>
      </c>
      <c r="P38" s="146">
        <v>1907</v>
      </c>
      <c r="Q38" s="24">
        <f t="shared" si="29"/>
        <v>11.573431961781468</v>
      </c>
      <c r="R38" s="24">
        <f t="shared" si="30"/>
        <v>-49.589683470105513</v>
      </c>
      <c r="S38" s="24">
        <f t="shared" si="31"/>
        <v>-5.6145004420866567</v>
      </c>
      <c r="T38" s="24">
        <f t="shared" si="32"/>
        <v>-5.6960999870575479</v>
      </c>
      <c r="U38" s="107"/>
      <c r="V38" s="101">
        <f t="shared" si="33"/>
        <v>-3.5659862544724468</v>
      </c>
      <c r="W38" s="101">
        <f t="shared" si="34"/>
        <v>-8.5659862544724472</v>
      </c>
      <c r="X38" s="101">
        <f t="shared" si="35"/>
        <v>1.4340137455275532</v>
      </c>
      <c r="Y38" s="101">
        <f t="shared" si="36"/>
        <v>-12.065629396890088</v>
      </c>
      <c r="Z38" s="101">
        <f t="shared" si="37"/>
        <v>4.9336568879451939</v>
      </c>
      <c r="AA38" s="101">
        <f t="shared" si="38"/>
        <v>0.45666426905968027</v>
      </c>
      <c r="AB38" s="101">
        <f t="shared" si="39"/>
        <v>-4.5433357309403197</v>
      </c>
      <c r="AC38" s="101">
        <f t="shared" si="40"/>
        <v>5.4566642690596803</v>
      </c>
      <c r="AD38" s="101">
        <f t="shared" si="41"/>
        <v>-16.399381001842841</v>
      </c>
      <c r="AE38" s="101">
        <f t="shared" si="42"/>
        <v>17.312709539962199</v>
      </c>
      <c r="AF38" s="101">
        <f t="shared" si="43"/>
        <v>-3.1884057971014594</v>
      </c>
      <c r="AG38" s="101">
        <f t="shared" si="44"/>
        <v>-8.1884057971014599</v>
      </c>
      <c r="AH38" s="101">
        <f t="shared" si="45"/>
        <v>1.8115942028985406</v>
      </c>
      <c r="AI38" s="101">
        <f t="shared" si="46"/>
        <v>-14.785727549046863</v>
      </c>
      <c r="AJ38" s="101">
        <f t="shared" si="47"/>
        <v>8.4089159548439429</v>
      </c>
      <c r="AK38" s="101">
        <f t="shared" si="48"/>
        <v>-2.8686427376445609</v>
      </c>
      <c r="AL38" s="101">
        <f t="shared" si="49"/>
        <v>-7.8686427376445609</v>
      </c>
      <c r="AM38" s="101">
        <f t="shared" si="50"/>
        <v>2.1313572623554391</v>
      </c>
      <c r="AN38" s="101">
        <f t="shared" si="51"/>
        <v>-14.752912163608705</v>
      </c>
      <c r="AO38" s="101">
        <f t="shared" si="52"/>
        <v>9.0156266883195855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s="5" customFormat="1" x14ac:dyDescent="0.25">
      <c r="A39" s="115" t="s">
        <v>14</v>
      </c>
      <c r="B39" s="119" t="s">
        <v>97</v>
      </c>
      <c r="C39" s="115" t="s">
        <v>130</v>
      </c>
      <c r="D39" s="114">
        <v>9</v>
      </c>
      <c r="E39" s="142">
        <v>447.1035</v>
      </c>
      <c r="F39" s="82">
        <f t="shared" si="0"/>
        <v>449</v>
      </c>
      <c r="G39" s="137">
        <v>1.399</v>
      </c>
      <c r="H39" s="137">
        <v>0.4975</v>
      </c>
      <c r="I39" s="136">
        <f t="shared" si="27"/>
        <v>1.8965000000000001</v>
      </c>
      <c r="J39" s="83">
        <f t="shared" si="28"/>
        <v>4234.9681414777542</v>
      </c>
      <c r="K39" s="146">
        <v>447</v>
      </c>
      <c r="L39" s="168">
        <v>450.80099999999999</v>
      </c>
      <c r="M39" s="145">
        <v>1.605</v>
      </c>
      <c r="N39" s="145">
        <v>0.19800000000000001</v>
      </c>
      <c r="O39" s="145">
        <v>1.8009999999999999</v>
      </c>
      <c r="P39" s="146">
        <v>4014</v>
      </c>
      <c r="Q39" s="24">
        <f t="shared" si="29"/>
        <v>14.724803431022156</v>
      </c>
      <c r="R39" s="24">
        <f t="shared" si="30"/>
        <v>-60.201005025125632</v>
      </c>
      <c r="S39" s="24">
        <f t="shared" si="31"/>
        <v>-5.0355918797785471</v>
      </c>
      <c r="T39" s="24">
        <f t="shared" si="32"/>
        <v>-5.2177049294318749</v>
      </c>
      <c r="U39" s="107"/>
      <c r="V39" s="101">
        <f t="shared" si="33"/>
        <v>-3.5659862544724468</v>
      </c>
      <c r="W39" s="101">
        <f t="shared" si="34"/>
        <v>-8.5659862544724472</v>
      </c>
      <c r="X39" s="101">
        <f t="shared" si="35"/>
        <v>1.4340137455275532</v>
      </c>
      <c r="Y39" s="101">
        <f t="shared" si="36"/>
        <v>-12.065629396890088</v>
      </c>
      <c r="Z39" s="101">
        <f t="shared" si="37"/>
        <v>4.9336568879451939</v>
      </c>
      <c r="AA39" s="101">
        <f t="shared" si="38"/>
        <v>0.45666426905968027</v>
      </c>
      <c r="AB39" s="101">
        <f t="shared" si="39"/>
        <v>-4.5433357309403197</v>
      </c>
      <c r="AC39" s="101">
        <f t="shared" si="40"/>
        <v>5.4566642690596803</v>
      </c>
      <c r="AD39" s="101">
        <f t="shared" si="41"/>
        <v>-16.399381001842841</v>
      </c>
      <c r="AE39" s="101">
        <f t="shared" si="42"/>
        <v>17.312709539962199</v>
      </c>
      <c r="AF39" s="101">
        <f t="shared" si="43"/>
        <v>-3.1884057971014594</v>
      </c>
      <c r="AG39" s="101">
        <f t="shared" si="44"/>
        <v>-8.1884057971014599</v>
      </c>
      <c r="AH39" s="101">
        <f t="shared" si="45"/>
        <v>1.8115942028985406</v>
      </c>
      <c r="AI39" s="101">
        <f t="shared" si="46"/>
        <v>-14.785727549046863</v>
      </c>
      <c r="AJ39" s="101">
        <f t="shared" si="47"/>
        <v>8.4089159548439429</v>
      </c>
      <c r="AK39" s="101">
        <f t="shared" si="48"/>
        <v>-2.8686427376445609</v>
      </c>
      <c r="AL39" s="101">
        <f t="shared" si="49"/>
        <v>-7.8686427376445609</v>
      </c>
      <c r="AM39" s="101">
        <f t="shared" si="50"/>
        <v>2.1313572623554391</v>
      </c>
      <c r="AN39" s="101">
        <f t="shared" si="51"/>
        <v>-14.752912163608705</v>
      </c>
      <c r="AO39" s="101">
        <f t="shared" si="52"/>
        <v>9.0156266883195855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s="5" customFormat="1" x14ac:dyDescent="0.25">
      <c r="A40" s="22" t="s">
        <v>15</v>
      </c>
      <c r="B40" s="33" t="s">
        <v>56</v>
      </c>
      <c r="C40" s="22" t="s">
        <v>28</v>
      </c>
      <c r="D40" s="26">
        <v>1</v>
      </c>
      <c r="E40" s="142">
        <v>447.37400000000002</v>
      </c>
      <c r="F40" s="82">
        <f t="shared" si="0"/>
        <v>447.40000000000003</v>
      </c>
      <c r="G40" s="137">
        <v>1.7000000000000001E-2</v>
      </c>
      <c r="H40" s="137">
        <v>8.9999999999999993E-3</v>
      </c>
      <c r="I40" s="136">
        <f t="shared" si="27"/>
        <v>2.6000000000000002E-2</v>
      </c>
      <c r="J40" s="83">
        <f t="shared" si="28"/>
        <v>58.115647725757981</v>
      </c>
      <c r="K40" s="144">
        <v>447.1</v>
      </c>
      <c r="L40" s="144">
        <v>447.1</v>
      </c>
      <c r="M40" s="145">
        <v>1.8499999999999999E-2</v>
      </c>
      <c r="N40" s="145">
        <v>9.5999999999999992E-3</v>
      </c>
      <c r="O40" s="145">
        <v>2.81E-2</v>
      </c>
      <c r="P40" s="146">
        <v>63</v>
      </c>
      <c r="Q40" s="24">
        <f t="shared" si="29"/>
        <v>8.8235294117646923</v>
      </c>
      <c r="R40" s="24">
        <f t="shared" si="30"/>
        <v>6.6666666666666652</v>
      </c>
      <c r="S40" s="24">
        <f t="shared" si="31"/>
        <v>8.0769230769230678</v>
      </c>
      <c r="T40" s="24">
        <f t="shared" si="32"/>
        <v>8.4045389931654828</v>
      </c>
      <c r="U40" s="107"/>
      <c r="V40" s="101">
        <f t="shared" si="33"/>
        <v>-3.5659862544724468</v>
      </c>
      <c r="W40" s="101">
        <f t="shared" si="34"/>
        <v>-8.5659862544724472</v>
      </c>
      <c r="X40" s="101">
        <f t="shared" si="35"/>
        <v>1.4340137455275532</v>
      </c>
      <c r="Y40" s="101">
        <f t="shared" si="36"/>
        <v>-12.065629396890088</v>
      </c>
      <c r="Z40" s="101">
        <f t="shared" si="37"/>
        <v>4.9336568879451939</v>
      </c>
      <c r="AA40" s="101">
        <f t="shared" si="38"/>
        <v>0.45666426905968027</v>
      </c>
      <c r="AB40" s="101">
        <f t="shared" si="39"/>
        <v>-4.5433357309403197</v>
      </c>
      <c r="AC40" s="101">
        <f t="shared" si="40"/>
        <v>5.4566642690596803</v>
      </c>
      <c r="AD40" s="101">
        <f t="shared" si="41"/>
        <v>-16.399381001842841</v>
      </c>
      <c r="AE40" s="101">
        <f t="shared" si="42"/>
        <v>17.312709539962199</v>
      </c>
      <c r="AF40" s="101">
        <f t="shared" si="43"/>
        <v>-3.1884057971014594</v>
      </c>
      <c r="AG40" s="101">
        <f t="shared" si="44"/>
        <v>-8.1884057971014599</v>
      </c>
      <c r="AH40" s="101">
        <f t="shared" si="45"/>
        <v>1.8115942028985406</v>
      </c>
      <c r="AI40" s="101">
        <f t="shared" si="46"/>
        <v>-14.785727549046863</v>
      </c>
      <c r="AJ40" s="101">
        <f t="shared" si="47"/>
        <v>8.4089159548439429</v>
      </c>
      <c r="AK40" s="101">
        <f t="shared" si="48"/>
        <v>-2.8686427376445609</v>
      </c>
      <c r="AL40" s="101">
        <f t="shared" si="49"/>
        <v>-7.8686427376445609</v>
      </c>
      <c r="AM40" s="101">
        <f t="shared" si="50"/>
        <v>2.1313572623554391</v>
      </c>
      <c r="AN40" s="101">
        <f t="shared" si="51"/>
        <v>-14.752912163608705</v>
      </c>
      <c r="AO40" s="101">
        <f t="shared" si="52"/>
        <v>9.0156266883195855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s="5" customFormat="1" x14ac:dyDescent="0.25">
      <c r="A41" s="22" t="s">
        <v>15</v>
      </c>
      <c r="B41" s="33" t="s">
        <v>56</v>
      </c>
      <c r="C41" s="22" t="s">
        <v>28</v>
      </c>
      <c r="D41" s="26">
        <v>2</v>
      </c>
      <c r="E41" s="142">
        <v>447.16079999999999</v>
      </c>
      <c r="F41" s="82">
        <f t="shared" si="0"/>
        <v>447.2</v>
      </c>
      <c r="G41" s="137">
        <v>2.53E-2</v>
      </c>
      <c r="H41" s="137">
        <v>1.3899999999999999E-2</v>
      </c>
      <c r="I41" s="136">
        <f t="shared" si="27"/>
        <v>3.9199999999999999E-2</v>
      </c>
      <c r="J41" s="83">
        <f t="shared" si="28"/>
        <v>87.661313830887494</v>
      </c>
      <c r="K41" s="144">
        <v>446.8</v>
      </c>
      <c r="L41" s="144">
        <v>446.8</v>
      </c>
      <c r="M41" s="145">
        <v>2.4E-2</v>
      </c>
      <c r="N41" s="145">
        <v>1.24E-2</v>
      </c>
      <c r="O41" s="145">
        <v>3.6400000000000002E-2</v>
      </c>
      <c r="P41" s="146">
        <v>81</v>
      </c>
      <c r="Q41" s="24">
        <f t="shared" si="29"/>
        <v>-5.1383399209486136</v>
      </c>
      <c r="R41" s="24">
        <f t="shared" si="30"/>
        <v>-10.791366906474819</v>
      </c>
      <c r="S41" s="24">
        <f t="shared" si="31"/>
        <v>-7.1428571428571352</v>
      </c>
      <c r="T41" s="24">
        <f t="shared" si="32"/>
        <v>-7.5989208235439172</v>
      </c>
      <c r="U41" s="107"/>
      <c r="V41" s="101">
        <f t="shared" si="33"/>
        <v>-3.5659862544724468</v>
      </c>
      <c r="W41" s="101">
        <f t="shared" si="34"/>
        <v>-8.5659862544724472</v>
      </c>
      <c r="X41" s="101">
        <f t="shared" si="35"/>
        <v>1.4340137455275532</v>
      </c>
      <c r="Y41" s="101">
        <f t="shared" si="36"/>
        <v>-12.065629396890088</v>
      </c>
      <c r="Z41" s="101">
        <f t="shared" si="37"/>
        <v>4.9336568879451939</v>
      </c>
      <c r="AA41" s="101">
        <f t="shared" si="38"/>
        <v>0.45666426905968027</v>
      </c>
      <c r="AB41" s="101">
        <f t="shared" si="39"/>
        <v>-4.5433357309403197</v>
      </c>
      <c r="AC41" s="101">
        <f t="shared" si="40"/>
        <v>5.4566642690596803</v>
      </c>
      <c r="AD41" s="101">
        <f t="shared" si="41"/>
        <v>-16.399381001842841</v>
      </c>
      <c r="AE41" s="101">
        <f t="shared" si="42"/>
        <v>17.312709539962199</v>
      </c>
      <c r="AF41" s="101">
        <f t="shared" si="43"/>
        <v>-3.1884057971014594</v>
      </c>
      <c r="AG41" s="101">
        <f t="shared" si="44"/>
        <v>-8.1884057971014599</v>
      </c>
      <c r="AH41" s="101">
        <f t="shared" si="45"/>
        <v>1.8115942028985406</v>
      </c>
      <c r="AI41" s="101">
        <f t="shared" si="46"/>
        <v>-14.785727549046863</v>
      </c>
      <c r="AJ41" s="101">
        <f t="shared" si="47"/>
        <v>8.4089159548439429</v>
      </c>
      <c r="AK41" s="101">
        <f t="shared" si="48"/>
        <v>-2.8686427376445609</v>
      </c>
      <c r="AL41" s="101">
        <f t="shared" si="49"/>
        <v>-7.8686427376445609</v>
      </c>
      <c r="AM41" s="101">
        <f t="shared" si="50"/>
        <v>2.1313572623554391</v>
      </c>
      <c r="AN41" s="101">
        <f t="shared" si="51"/>
        <v>-14.752912163608705</v>
      </c>
      <c r="AO41" s="101">
        <f t="shared" si="52"/>
        <v>9.0156266883195855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s="5" customFormat="1" x14ac:dyDescent="0.25">
      <c r="A42" s="22" t="s">
        <v>15</v>
      </c>
      <c r="B42" s="33" t="s">
        <v>56</v>
      </c>
      <c r="C42" s="22" t="s">
        <v>28</v>
      </c>
      <c r="D42" s="26">
        <v>3</v>
      </c>
      <c r="E42" s="142">
        <v>447.05610000000001</v>
      </c>
      <c r="F42" s="82">
        <f t="shared" si="0"/>
        <v>447.1</v>
      </c>
      <c r="G42" s="137">
        <v>3.32E-2</v>
      </c>
      <c r="H42" s="137">
        <v>1.0699999999999999E-2</v>
      </c>
      <c r="I42" s="136">
        <f t="shared" si="27"/>
        <v>4.3900000000000002E-2</v>
      </c>
      <c r="J42" s="83">
        <f t="shared" si="28"/>
        <v>98.194327833187685</v>
      </c>
      <c r="K42" s="144">
        <v>446.2</v>
      </c>
      <c r="L42" s="144">
        <v>446.2</v>
      </c>
      <c r="M42" s="145">
        <v>4.24E-2</v>
      </c>
      <c r="N42" s="145">
        <v>1.1000000000000001E-3</v>
      </c>
      <c r="O42" s="145">
        <v>4.3499999999999997E-2</v>
      </c>
      <c r="P42" s="146">
        <v>97</v>
      </c>
      <c r="Q42" s="24">
        <f t="shared" si="29"/>
        <v>27.710843373493976</v>
      </c>
      <c r="R42" s="24">
        <f t="shared" si="30"/>
        <v>-89.719626168224295</v>
      </c>
      <c r="S42" s="24">
        <f t="shared" si="31"/>
        <v>-0.91116173120729949</v>
      </c>
      <c r="T42" s="24">
        <f t="shared" si="32"/>
        <v>-1.2162900439795332</v>
      </c>
      <c r="U42" s="107"/>
      <c r="V42" s="101">
        <f t="shared" si="33"/>
        <v>-3.5659862544724468</v>
      </c>
      <c r="W42" s="101">
        <f t="shared" si="34"/>
        <v>-8.5659862544724472</v>
      </c>
      <c r="X42" s="101">
        <f t="shared" si="35"/>
        <v>1.4340137455275532</v>
      </c>
      <c r="Y42" s="101">
        <f t="shared" si="36"/>
        <v>-12.065629396890088</v>
      </c>
      <c r="Z42" s="101">
        <f t="shared" si="37"/>
        <v>4.9336568879451939</v>
      </c>
      <c r="AA42" s="101">
        <f t="shared" si="38"/>
        <v>0.45666426905968027</v>
      </c>
      <c r="AB42" s="101">
        <f t="shared" si="39"/>
        <v>-4.5433357309403197</v>
      </c>
      <c r="AC42" s="101">
        <f t="shared" si="40"/>
        <v>5.4566642690596803</v>
      </c>
      <c r="AD42" s="101">
        <f t="shared" si="41"/>
        <v>-16.399381001842841</v>
      </c>
      <c r="AE42" s="101">
        <f t="shared" si="42"/>
        <v>17.312709539962199</v>
      </c>
      <c r="AF42" s="101">
        <f t="shared" si="43"/>
        <v>-3.1884057971014594</v>
      </c>
      <c r="AG42" s="101">
        <f t="shared" si="44"/>
        <v>-8.1884057971014599</v>
      </c>
      <c r="AH42" s="101">
        <f t="shared" si="45"/>
        <v>1.8115942028985406</v>
      </c>
      <c r="AI42" s="101">
        <f t="shared" si="46"/>
        <v>-14.785727549046863</v>
      </c>
      <c r="AJ42" s="101">
        <f t="shared" si="47"/>
        <v>8.4089159548439429</v>
      </c>
      <c r="AK42" s="101">
        <f t="shared" si="48"/>
        <v>-2.8686427376445609</v>
      </c>
      <c r="AL42" s="101">
        <f t="shared" si="49"/>
        <v>-7.8686427376445609</v>
      </c>
      <c r="AM42" s="101">
        <f t="shared" si="50"/>
        <v>2.1313572623554391</v>
      </c>
      <c r="AN42" s="101">
        <f t="shared" si="51"/>
        <v>-14.752912163608705</v>
      </c>
      <c r="AO42" s="101">
        <f t="shared" si="52"/>
        <v>9.0156266883195855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s="5" customFormat="1" x14ac:dyDescent="0.25">
      <c r="A43" s="22" t="s">
        <v>15</v>
      </c>
      <c r="B43" s="33" t="s">
        <v>56</v>
      </c>
      <c r="C43" s="22" t="s">
        <v>28</v>
      </c>
      <c r="D43" s="26">
        <v>4</v>
      </c>
      <c r="E43" s="142">
        <v>446.92669999999998</v>
      </c>
      <c r="F43" s="82">
        <f t="shared" si="0"/>
        <v>447</v>
      </c>
      <c r="G43" s="137">
        <v>5.2499999999999998E-2</v>
      </c>
      <c r="H43" s="137">
        <v>2.0799999999999999E-2</v>
      </c>
      <c r="I43" s="136">
        <f t="shared" si="27"/>
        <v>7.3300000000000004E-2</v>
      </c>
      <c r="J43" s="83">
        <f t="shared" si="28"/>
        <v>163.99884711836705</v>
      </c>
      <c r="K43" s="144">
        <v>446.6</v>
      </c>
      <c r="L43" s="144">
        <v>446.7</v>
      </c>
      <c r="M43" s="145">
        <v>5.6800000000000003E-2</v>
      </c>
      <c r="N43" s="145">
        <v>1.55E-2</v>
      </c>
      <c r="O43" s="145">
        <v>7.2300000000000003E-2</v>
      </c>
      <c r="P43" s="146">
        <v>162</v>
      </c>
      <c r="Q43" s="24">
        <f t="shared" si="29"/>
        <v>8.1904761904762005</v>
      </c>
      <c r="R43" s="24">
        <f t="shared" si="30"/>
        <v>-25.48076923076923</v>
      </c>
      <c r="S43" s="24">
        <f t="shared" si="31"/>
        <v>-1.3642564802182822</v>
      </c>
      <c r="T43" s="24">
        <f t="shared" si="32"/>
        <v>-1.218817786520398</v>
      </c>
      <c r="U43" s="107"/>
      <c r="V43" s="101">
        <f t="shared" si="33"/>
        <v>-3.5659862544724468</v>
      </c>
      <c r="W43" s="101">
        <f t="shared" si="34"/>
        <v>-8.5659862544724472</v>
      </c>
      <c r="X43" s="101">
        <f t="shared" si="35"/>
        <v>1.4340137455275532</v>
      </c>
      <c r="Y43" s="101">
        <f t="shared" si="36"/>
        <v>-12.065629396890088</v>
      </c>
      <c r="Z43" s="101">
        <f t="shared" si="37"/>
        <v>4.9336568879451939</v>
      </c>
      <c r="AA43" s="101">
        <f t="shared" si="38"/>
        <v>0.45666426905968027</v>
      </c>
      <c r="AB43" s="101">
        <f t="shared" si="39"/>
        <v>-4.5433357309403197</v>
      </c>
      <c r="AC43" s="101">
        <f t="shared" si="40"/>
        <v>5.4566642690596803</v>
      </c>
      <c r="AD43" s="101">
        <f t="shared" si="41"/>
        <v>-16.399381001842841</v>
      </c>
      <c r="AE43" s="101">
        <f t="shared" si="42"/>
        <v>17.312709539962199</v>
      </c>
      <c r="AF43" s="101">
        <f t="shared" si="43"/>
        <v>-3.1884057971014594</v>
      </c>
      <c r="AG43" s="101">
        <f t="shared" si="44"/>
        <v>-8.1884057971014599</v>
      </c>
      <c r="AH43" s="101">
        <f t="shared" si="45"/>
        <v>1.8115942028985406</v>
      </c>
      <c r="AI43" s="101">
        <f t="shared" si="46"/>
        <v>-14.785727549046863</v>
      </c>
      <c r="AJ43" s="101">
        <f t="shared" si="47"/>
        <v>8.4089159548439429</v>
      </c>
      <c r="AK43" s="101">
        <f t="shared" si="48"/>
        <v>-2.8686427376445609</v>
      </c>
      <c r="AL43" s="101">
        <f t="shared" si="49"/>
        <v>-7.8686427376445609</v>
      </c>
      <c r="AM43" s="101">
        <f t="shared" si="50"/>
        <v>2.1313572623554391</v>
      </c>
      <c r="AN43" s="101">
        <f t="shared" si="51"/>
        <v>-14.752912163608705</v>
      </c>
      <c r="AO43" s="101">
        <f t="shared" si="52"/>
        <v>9.0156266883195855</v>
      </c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s="5" customFormat="1" x14ac:dyDescent="0.25">
      <c r="A44" s="22" t="s">
        <v>15</v>
      </c>
      <c r="B44" s="33" t="s">
        <v>56</v>
      </c>
      <c r="C44" s="22" t="s">
        <v>28</v>
      </c>
      <c r="D44" s="26">
        <v>5</v>
      </c>
      <c r="E44" s="142">
        <v>447.18650000000002</v>
      </c>
      <c r="F44" s="82">
        <f t="shared" si="0"/>
        <v>447.3</v>
      </c>
      <c r="G44" s="137">
        <v>8.2600000000000007E-2</v>
      </c>
      <c r="H44" s="137">
        <v>3.09E-2</v>
      </c>
      <c r="I44" s="136">
        <f t="shared" si="27"/>
        <v>0.1135</v>
      </c>
      <c r="J44" s="83">
        <f t="shared" si="28"/>
        <v>253.78478534092039</v>
      </c>
      <c r="K44" s="144">
        <v>445.2</v>
      </c>
      <c r="L44" s="144">
        <v>445.3</v>
      </c>
      <c r="M44" s="145">
        <v>7.9799999999999996E-2</v>
      </c>
      <c r="N44" s="145">
        <v>3.1300000000000001E-2</v>
      </c>
      <c r="O44" s="145">
        <v>0.1111</v>
      </c>
      <c r="P44" s="146">
        <v>250</v>
      </c>
      <c r="Q44" s="24">
        <f t="shared" si="29"/>
        <v>-3.3898305084745886</v>
      </c>
      <c r="R44" s="24">
        <f t="shared" si="30"/>
        <v>1.2944983818770259</v>
      </c>
      <c r="S44" s="24">
        <f t="shared" si="31"/>
        <v>-2.1145374449339198</v>
      </c>
      <c r="T44" s="24">
        <f t="shared" si="32"/>
        <v>-1.4913365810468595</v>
      </c>
      <c r="U44" s="107"/>
      <c r="V44" s="101">
        <f t="shared" si="33"/>
        <v>-3.5659862544724468</v>
      </c>
      <c r="W44" s="101">
        <f t="shared" si="34"/>
        <v>-8.5659862544724472</v>
      </c>
      <c r="X44" s="101">
        <f t="shared" si="35"/>
        <v>1.4340137455275532</v>
      </c>
      <c r="Y44" s="101">
        <f t="shared" si="36"/>
        <v>-12.065629396890088</v>
      </c>
      <c r="Z44" s="101">
        <f t="shared" si="37"/>
        <v>4.9336568879451939</v>
      </c>
      <c r="AA44" s="101">
        <f t="shared" si="38"/>
        <v>0.45666426905968027</v>
      </c>
      <c r="AB44" s="101">
        <f t="shared" si="39"/>
        <v>-4.5433357309403197</v>
      </c>
      <c r="AC44" s="101">
        <f t="shared" si="40"/>
        <v>5.4566642690596803</v>
      </c>
      <c r="AD44" s="101">
        <f t="shared" si="41"/>
        <v>-16.399381001842841</v>
      </c>
      <c r="AE44" s="101">
        <f t="shared" si="42"/>
        <v>17.312709539962199</v>
      </c>
      <c r="AF44" s="101">
        <f t="shared" si="43"/>
        <v>-3.1884057971014594</v>
      </c>
      <c r="AG44" s="101">
        <f t="shared" si="44"/>
        <v>-8.1884057971014599</v>
      </c>
      <c r="AH44" s="101">
        <f t="shared" si="45"/>
        <v>1.8115942028985406</v>
      </c>
      <c r="AI44" s="101">
        <f t="shared" si="46"/>
        <v>-14.785727549046863</v>
      </c>
      <c r="AJ44" s="101">
        <f t="shared" si="47"/>
        <v>8.4089159548439429</v>
      </c>
      <c r="AK44" s="101">
        <f t="shared" si="48"/>
        <v>-2.8686427376445609</v>
      </c>
      <c r="AL44" s="101">
        <f t="shared" si="49"/>
        <v>-7.8686427376445609</v>
      </c>
      <c r="AM44" s="101">
        <f t="shared" si="50"/>
        <v>2.1313572623554391</v>
      </c>
      <c r="AN44" s="101">
        <f t="shared" si="51"/>
        <v>-14.752912163608705</v>
      </c>
      <c r="AO44" s="101">
        <f t="shared" si="52"/>
        <v>9.0156266883195855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</row>
    <row r="45" spans="1:128" s="5" customFormat="1" x14ac:dyDescent="0.25">
      <c r="A45" s="22" t="s">
        <v>15</v>
      </c>
      <c r="B45" s="33" t="s">
        <v>56</v>
      </c>
      <c r="C45" s="22" t="s">
        <v>28</v>
      </c>
      <c r="D45" s="26">
        <v>6</v>
      </c>
      <c r="E45" s="142">
        <v>447.12460000000004</v>
      </c>
      <c r="F45" s="82">
        <f t="shared" si="0"/>
        <v>447.3</v>
      </c>
      <c r="G45" s="137">
        <v>0.12620000000000001</v>
      </c>
      <c r="H45" s="137">
        <v>4.9200000000000001E-2</v>
      </c>
      <c r="I45" s="136">
        <f t="shared" si="27"/>
        <v>0.1754</v>
      </c>
      <c r="J45" s="83">
        <f t="shared" si="28"/>
        <v>392.2263235058511</v>
      </c>
      <c r="K45" s="144">
        <v>446.7</v>
      </c>
      <c r="L45" s="144">
        <v>446.9</v>
      </c>
      <c r="M45" s="145">
        <v>0.1236</v>
      </c>
      <c r="N45" s="145">
        <v>4.7800000000000002E-2</v>
      </c>
      <c r="O45" s="145">
        <v>0.1714</v>
      </c>
      <c r="P45" s="146">
        <v>384</v>
      </c>
      <c r="Q45" s="24">
        <f t="shared" si="29"/>
        <v>-2.0602218700475476</v>
      </c>
      <c r="R45" s="24">
        <f t="shared" si="30"/>
        <v>-2.8455284552845495</v>
      </c>
      <c r="S45" s="24">
        <f t="shared" si="31"/>
        <v>-2.280501710376285</v>
      </c>
      <c r="T45" s="24">
        <f t="shared" si="32"/>
        <v>-2.0973410025929535</v>
      </c>
      <c r="U45" s="107"/>
      <c r="V45" s="101">
        <f t="shared" si="33"/>
        <v>-3.5659862544724468</v>
      </c>
      <c r="W45" s="101">
        <f t="shared" si="34"/>
        <v>-8.5659862544724472</v>
      </c>
      <c r="X45" s="101">
        <f t="shared" si="35"/>
        <v>1.4340137455275532</v>
      </c>
      <c r="Y45" s="101">
        <f t="shared" si="36"/>
        <v>-12.065629396890088</v>
      </c>
      <c r="Z45" s="101">
        <f t="shared" si="37"/>
        <v>4.9336568879451939</v>
      </c>
      <c r="AA45" s="101">
        <f t="shared" si="38"/>
        <v>0.45666426905968027</v>
      </c>
      <c r="AB45" s="101">
        <f t="shared" si="39"/>
        <v>-4.5433357309403197</v>
      </c>
      <c r="AC45" s="101">
        <f t="shared" si="40"/>
        <v>5.4566642690596803</v>
      </c>
      <c r="AD45" s="101">
        <f t="shared" si="41"/>
        <v>-16.399381001842841</v>
      </c>
      <c r="AE45" s="101">
        <f t="shared" si="42"/>
        <v>17.312709539962199</v>
      </c>
      <c r="AF45" s="101">
        <f t="shared" si="43"/>
        <v>-3.1884057971014594</v>
      </c>
      <c r="AG45" s="101">
        <f t="shared" si="44"/>
        <v>-8.1884057971014599</v>
      </c>
      <c r="AH45" s="101">
        <f t="shared" si="45"/>
        <v>1.8115942028985406</v>
      </c>
      <c r="AI45" s="101">
        <f t="shared" si="46"/>
        <v>-14.785727549046863</v>
      </c>
      <c r="AJ45" s="101">
        <f t="shared" si="47"/>
        <v>8.4089159548439429</v>
      </c>
      <c r="AK45" s="101">
        <f t="shared" si="48"/>
        <v>-2.8686427376445609</v>
      </c>
      <c r="AL45" s="101">
        <f t="shared" si="49"/>
        <v>-7.8686427376445609</v>
      </c>
      <c r="AM45" s="101">
        <f t="shared" si="50"/>
        <v>2.1313572623554391</v>
      </c>
      <c r="AN45" s="101">
        <f t="shared" si="51"/>
        <v>-14.752912163608705</v>
      </c>
      <c r="AO45" s="101">
        <f t="shared" si="52"/>
        <v>9.0156266883195855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</row>
    <row r="46" spans="1:128" s="5" customFormat="1" x14ac:dyDescent="0.25">
      <c r="A46" s="22" t="s">
        <v>15</v>
      </c>
      <c r="B46" s="33" t="s">
        <v>56</v>
      </c>
      <c r="C46" s="22" t="s">
        <v>28</v>
      </c>
      <c r="D46" s="26">
        <v>7</v>
      </c>
      <c r="E46" s="142">
        <v>447.62470000000002</v>
      </c>
      <c r="F46" s="82">
        <f t="shared" si="0"/>
        <v>448.1</v>
      </c>
      <c r="G46" s="137">
        <v>0.32350000000000001</v>
      </c>
      <c r="H46" s="137">
        <v>0.15179999999999999</v>
      </c>
      <c r="I46" s="136">
        <f t="shared" si="27"/>
        <v>0.4753</v>
      </c>
      <c r="J46" s="83">
        <f t="shared" si="28"/>
        <v>1061.4017074736896</v>
      </c>
      <c r="K46" s="144">
        <v>447.4</v>
      </c>
      <c r="L46" s="144">
        <v>447.8</v>
      </c>
      <c r="M46" s="145">
        <v>0.28139999999999998</v>
      </c>
      <c r="N46" s="145">
        <v>0.15029999999999999</v>
      </c>
      <c r="O46" s="145">
        <v>0.43169999999999997</v>
      </c>
      <c r="P46" s="146">
        <v>965</v>
      </c>
      <c r="Q46" s="24">
        <f t="shared" si="29"/>
        <v>-13.013910355486871</v>
      </c>
      <c r="R46" s="24">
        <f t="shared" si="30"/>
        <v>-0.98814229249011942</v>
      </c>
      <c r="S46" s="24">
        <f t="shared" si="31"/>
        <v>-9.1731537976015201</v>
      </c>
      <c r="T46" s="24">
        <f t="shared" si="32"/>
        <v>-9.0824903328205036</v>
      </c>
      <c r="U46" s="107"/>
      <c r="V46" s="101">
        <f t="shared" si="33"/>
        <v>-3.5659862544724468</v>
      </c>
      <c r="W46" s="101">
        <f t="shared" si="34"/>
        <v>-8.5659862544724472</v>
      </c>
      <c r="X46" s="101">
        <f t="shared" si="35"/>
        <v>1.4340137455275532</v>
      </c>
      <c r="Y46" s="101">
        <f t="shared" si="36"/>
        <v>-12.065629396890088</v>
      </c>
      <c r="Z46" s="101">
        <f t="shared" si="37"/>
        <v>4.9336568879451939</v>
      </c>
      <c r="AA46" s="101">
        <f t="shared" si="38"/>
        <v>0.45666426905968027</v>
      </c>
      <c r="AB46" s="101">
        <f t="shared" si="39"/>
        <v>-4.5433357309403197</v>
      </c>
      <c r="AC46" s="101">
        <f t="shared" si="40"/>
        <v>5.4566642690596803</v>
      </c>
      <c r="AD46" s="101">
        <f t="shared" si="41"/>
        <v>-16.399381001842841</v>
      </c>
      <c r="AE46" s="101">
        <f t="shared" si="42"/>
        <v>17.312709539962199</v>
      </c>
      <c r="AF46" s="101">
        <f t="shared" si="43"/>
        <v>-3.1884057971014594</v>
      </c>
      <c r="AG46" s="101">
        <f t="shared" si="44"/>
        <v>-8.1884057971014599</v>
      </c>
      <c r="AH46" s="101">
        <f t="shared" si="45"/>
        <v>1.8115942028985406</v>
      </c>
      <c r="AI46" s="101">
        <f t="shared" si="46"/>
        <v>-14.785727549046863</v>
      </c>
      <c r="AJ46" s="101">
        <f t="shared" si="47"/>
        <v>8.4089159548439429</v>
      </c>
      <c r="AK46" s="101">
        <f t="shared" si="48"/>
        <v>-2.8686427376445609</v>
      </c>
      <c r="AL46" s="101">
        <f t="shared" si="49"/>
        <v>-7.8686427376445609</v>
      </c>
      <c r="AM46" s="101">
        <f t="shared" si="50"/>
        <v>2.1313572623554391</v>
      </c>
      <c r="AN46" s="101">
        <f t="shared" si="51"/>
        <v>-14.752912163608705</v>
      </c>
      <c r="AO46" s="101">
        <f t="shared" si="52"/>
        <v>9.0156266883195855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</row>
    <row r="47" spans="1:128" s="5" customFormat="1" x14ac:dyDescent="0.25">
      <c r="A47" s="22" t="s">
        <v>15</v>
      </c>
      <c r="B47" s="33" t="s">
        <v>56</v>
      </c>
      <c r="C47" s="22" t="s">
        <v>28</v>
      </c>
      <c r="D47" s="26">
        <v>8</v>
      </c>
      <c r="E47" s="142">
        <v>446.90140000000002</v>
      </c>
      <c r="F47" s="82">
        <f t="shared" si="0"/>
        <v>447.8</v>
      </c>
      <c r="G47" s="137">
        <v>0.64829999999999999</v>
      </c>
      <c r="H47" s="137">
        <v>0.25030000000000002</v>
      </c>
      <c r="I47" s="136">
        <f t="shared" si="27"/>
        <v>0.89860000000000007</v>
      </c>
      <c r="J47" s="83">
        <f t="shared" si="28"/>
        <v>2009.2097737117324</v>
      </c>
      <c r="K47" s="144">
        <v>446.5</v>
      </c>
      <c r="L47" s="144">
        <v>447.4</v>
      </c>
      <c r="M47" s="145">
        <v>0.5978</v>
      </c>
      <c r="N47" s="145">
        <v>0.26279999999999998</v>
      </c>
      <c r="O47" s="145">
        <v>0.86060000000000003</v>
      </c>
      <c r="P47" s="146">
        <v>1926</v>
      </c>
      <c r="Q47" s="24">
        <f t="shared" si="29"/>
        <v>-7.7896035785901567</v>
      </c>
      <c r="R47" s="24">
        <f t="shared" si="30"/>
        <v>4.9940071913703372</v>
      </c>
      <c r="S47" s="24">
        <f t="shared" si="31"/>
        <v>-4.2288003561095069</v>
      </c>
      <c r="T47" s="24">
        <f t="shared" si="32"/>
        <v>-4.1414179246208844</v>
      </c>
      <c r="U47" s="107"/>
      <c r="V47" s="101">
        <f t="shared" si="33"/>
        <v>-3.5659862544724468</v>
      </c>
      <c r="W47" s="101">
        <f t="shared" si="34"/>
        <v>-8.5659862544724472</v>
      </c>
      <c r="X47" s="101">
        <f t="shared" si="35"/>
        <v>1.4340137455275532</v>
      </c>
      <c r="Y47" s="101">
        <f t="shared" si="36"/>
        <v>-12.065629396890088</v>
      </c>
      <c r="Z47" s="101">
        <f t="shared" si="37"/>
        <v>4.9336568879451939</v>
      </c>
      <c r="AA47" s="101">
        <f t="shared" si="38"/>
        <v>0.45666426905968027</v>
      </c>
      <c r="AB47" s="101">
        <f t="shared" si="39"/>
        <v>-4.5433357309403197</v>
      </c>
      <c r="AC47" s="101">
        <f t="shared" si="40"/>
        <v>5.4566642690596803</v>
      </c>
      <c r="AD47" s="101">
        <f t="shared" si="41"/>
        <v>-16.399381001842841</v>
      </c>
      <c r="AE47" s="101">
        <f t="shared" si="42"/>
        <v>17.312709539962199</v>
      </c>
      <c r="AF47" s="101">
        <f t="shared" si="43"/>
        <v>-3.1884057971014594</v>
      </c>
      <c r="AG47" s="101">
        <f t="shared" si="44"/>
        <v>-8.1884057971014599</v>
      </c>
      <c r="AH47" s="101">
        <f t="shared" si="45"/>
        <v>1.8115942028985406</v>
      </c>
      <c r="AI47" s="101">
        <f t="shared" si="46"/>
        <v>-14.785727549046863</v>
      </c>
      <c r="AJ47" s="101">
        <f t="shared" si="47"/>
        <v>8.4089159548439429</v>
      </c>
      <c r="AK47" s="101">
        <f t="shared" si="48"/>
        <v>-2.8686427376445609</v>
      </c>
      <c r="AL47" s="101">
        <f t="shared" si="49"/>
        <v>-7.8686427376445609</v>
      </c>
      <c r="AM47" s="101">
        <f t="shared" si="50"/>
        <v>2.1313572623554391</v>
      </c>
      <c r="AN47" s="101">
        <f t="shared" si="51"/>
        <v>-14.752912163608705</v>
      </c>
      <c r="AO47" s="101">
        <f t="shared" si="52"/>
        <v>9.0156266883195855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</row>
    <row r="48" spans="1:128" s="5" customFormat="1" x14ac:dyDescent="0.25">
      <c r="A48" s="22" t="s">
        <v>15</v>
      </c>
      <c r="B48" s="33" t="s">
        <v>56</v>
      </c>
      <c r="C48" s="22" t="s">
        <v>28</v>
      </c>
      <c r="D48" s="26">
        <v>9</v>
      </c>
      <c r="E48" s="142">
        <v>447.19869999999997</v>
      </c>
      <c r="F48" s="82">
        <f t="shared" si="0"/>
        <v>449.1</v>
      </c>
      <c r="G48" s="137">
        <v>1.4038999999999999</v>
      </c>
      <c r="H48" s="137">
        <v>0.49740000000000001</v>
      </c>
      <c r="I48" s="136">
        <f t="shared" si="27"/>
        <v>1.9013</v>
      </c>
      <c r="J48" s="83">
        <f t="shared" si="28"/>
        <v>4244.7672061902958</v>
      </c>
      <c r="K48" s="144">
        <v>447</v>
      </c>
      <c r="L48" s="144">
        <v>448.8</v>
      </c>
      <c r="M48" s="145">
        <v>1.3353999999999999</v>
      </c>
      <c r="N48" s="145">
        <v>0.51019999999999999</v>
      </c>
      <c r="O48" s="145">
        <v>1.8455999999999999</v>
      </c>
      <c r="P48" s="146">
        <v>4123</v>
      </c>
      <c r="Q48" s="24">
        <f t="shared" si="29"/>
        <v>-4.8792649049077577</v>
      </c>
      <c r="R48" s="24">
        <f t="shared" si="30"/>
        <v>2.5733815842380334</v>
      </c>
      <c r="S48" s="24">
        <f t="shared" si="31"/>
        <v>-2.9295745016567656</v>
      </c>
      <c r="T48" s="24">
        <f t="shared" si="32"/>
        <v>-2.8686427376445609</v>
      </c>
      <c r="U48" s="107"/>
      <c r="V48" s="101">
        <f t="shared" si="33"/>
        <v>-3.5659862544724468</v>
      </c>
      <c r="W48" s="101">
        <f t="shared" si="34"/>
        <v>-8.5659862544724472</v>
      </c>
      <c r="X48" s="101">
        <f t="shared" si="35"/>
        <v>1.4340137455275532</v>
      </c>
      <c r="Y48" s="101">
        <f t="shared" si="36"/>
        <v>-12.065629396890088</v>
      </c>
      <c r="Z48" s="101">
        <f t="shared" si="37"/>
        <v>4.9336568879451939</v>
      </c>
      <c r="AA48" s="101">
        <f t="shared" si="38"/>
        <v>0.45666426905968027</v>
      </c>
      <c r="AB48" s="101">
        <f t="shared" si="39"/>
        <v>-4.5433357309403197</v>
      </c>
      <c r="AC48" s="101">
        <f t="shared" si="40"/>
        <v>5.4566642690596803</v>
      </c>
      <c r="AD48" s="101">
        <f t="shared" si="41"/>
        <v>-16.399381001842841</v>
      </c>
      <c r="AE48" s="101">
        <f t="shared" si="42"/>
        <v>17.312709539962199</v>
      </c>
      <c r="AF48" s="101">
        <f t="shared" si="43"/>
        <v>-3.1884057971014594</v>
      </c>
      <c r="AG48" s="101">
        <f t="shared" si="44"/>
        <v>-8.1884057971014599</v>
      </c>
      <c r="AH48" s="101">
        <f t="shared" si="45"/>
        <v>1.8115942028985406</v>
      </c>
      <c r="AI48" s="101">
        <f t="shared" si="46"/>
        <v>-14.785727549046863</v>
      </c>
      <c r="AJ48" s="101">
        <f t="shared" si="47"/>
        <v>8.4089159548439429</v>
      </c>
      <c r="AK48" s="101">
        <f t="shared" si="48"/>
        <v>-2.8686427376445609</v>
      </c>
      <c r="AL48" s="101">
        <f t="shared" si="49"/>
        <v>-7.8686427376445609</v>
      </c>
      <c r="AM48" s="101">
        <f t="shared" si="50"/>
        <v>2.1313572623554391</v>
      </c>
      <c r="AN48" s="101">
        <f t="shared" si="51"/>
        <v>-14.752912163608705</v>
      </c>
      <c r="AO48" s="101">
        <f t="shared" si="52"/>
        <v>9.0156266883195855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</row>
    <row r="49" spans="1:128" s="5" customFormat="1" x14ac:dyDescent="0.25">
      <c r="A49" s="22" t="s">
        <v>16</v>
      </c>
      <c r="B49" s="33" t="s">
        <v>57</v>
      </c>
      <c r="C49" s="115" t="s">
        <v>134</v>
      </c>
      <c r="D49" s="26">
        <v>1</v>
      </c>
      <c r="E49" s="142">
        <v>447.27459999999996</v>
      </c>
      <c r="F49" s="82">
        <f t="shared" si="0"/>
        <v>447.29999999999995</v>
      </c>
      <c r="G49" s="137">
        <v>1.37E-2</v>
      </c>
      <c r="H49" s="137">
        <v>1.17E-2</v>
      </c>
      <c r="I49" s="136">
        <f t="shared" si="27"/>
        <v>2.5399999999999999E-2</v>
      </c>
      <c r="J49" s="83">
        <f t="shared" si="28"/>
        <v>56.787163139535316</v>
      </c>
      <c r="K49" s="144">
        <v>437.7</v>
      </c>
      <c r="L49" s="144">
        <v>437.7</v>
      </c>
      <c r="M49" s="145">
        <v>1.11E-2</v>
      </c>
      <c r="N49" s="145">
        <v>1.18E-2</v>
      </c>
      <c r="O49" s="145">
        <v>2.29E-2</v>
      </c>
      <c r="P49" s="146">
        <v>52</v>
      </c>
      <c r="Q49" s="24">
        <f t="shared" si="29"/>
        <v>-18.978102189781019</v>
      </c>
      <c r="R49" s="24">
        <f t="shared" si="30"/>
        <v>0.85470085470084955</v>
      </c>
      <c r="S49" s="24">
        <f t="shared" si="31"/>
        <v>-9.842519685039365</v>
      </c>
      <c r="T49" s="24">
        <f t="shared" si="32"/>
        <v>-8.4300093099781659</v>
      </c>
      <c r="U49" s="107"/>
      <c r="V49" s="101">
        <f t="shared" si="33"/>
        <v>-3.5659862544724468</v>
      </c>
      <c r="W49" s="101">
        <f t="shared" si="34"/>
        <v>-8.5659862544724472</v>
      </c>
      <c r="X49" s="101">
        <f t="shared" si="35"/>
        <v>1.4340137455275532</v>
      </c>
      <c r="Y49" s="101">
        <f t="shared" si="36"/>
        <v>-12.065629396890088</v>
      </c>
      <c r="Z49" s="101">
        <f t="shared" si="37"/>
        <v>4.9336568879451939</v>
      </c>
      <c r="AA49" s="101">
        <f t="shared" si="38"/>
        <v>0.45666426905968027</v>
      </c>
      <c r="AB49" s="101">
        <f t="shared" si="39"/>
        <v>-4.5433357309403197</v>
      </c>
      <c r="AC49" s="101">
        <f t="shared" si="40"/>
        <v>5.4566642690596803</v>
      </c>
      <c r="AD49" s="101">
        <f t="shared" si="41"/>
        <v>-16.399381001842841</v>
      </c>
      <c r="AE49" s="101">
        <f t="shared" si="42"/>
        <v>17.312709539962199</v>
      </c>
      <c r="AF49" s="101">
        <f t="shared" si="43"/>
        <v>-3.1884057971014594</v>
      </c>
      <c r="AG49" s="101">
        <f t="shared" si="44"/>
        <v>-8.1884057971014599</v>
      </c>
      <c r="AH49" s="101">
        <f t="shared" si="45"/>
        <v>1.8115942028985406</v>
      </c>
      <c r="AI49" s="101">
        <f t="shared" si="46"/>
        <v>-14.785727549046863</v>
      </c>
      <c r="AJ49" s="101">
        <f t="shared" si="47"/>
        <v>8.4089159548439429</v>
      </c>
      <c r="AK49" s="101">
        <f t="shared" si="48"/>
        <v>-2.8686427376445609</v>
      </c>
      <c r="AL49" s="101">
        <f t="shared" si="49"/>
        <v>-7.8686427376445609</v>
      </c>
      <c r="AM49" s="101">
        <f t="shared" si="50"/>
        <v>2.1313572623554391</v>
      </c>
      <c r="AN49" s="101">
        <f t="shared" si="51"/>
        <v>-14.752912163608705</v>
      </c>
      <c r="AO49" s="101">
        <f t="shared" si="52"/>
        <v>9.0156266883195855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</row>
    <row r="50" spans="1:128" s="5" customFormat="1" x14ac:dyDescent="0.25">
      <c r="A50" s="22" t="s">
        <v>16</v>
      </c>
      <c r="B50" s="33" t="s">
        <v>57</v>
      </c>
      <c r="C50" s="115" t="s">
        <v>134</v>
      </c>
      <c r="D50" s="26">
        <v>2</v>
      </c>
      <c r="E50" s="142">
        <v>447.3655</v>
      </c>
      <c r="F50" s="82">
        <f t="shared" si="0"/>
        <v>447.4</v>
      </c>
      <c r="G50" s="137">
        <v>2.3599999999999999E-2</v>
      </c>
      <c r="H50" s="137">
        <v>1.09E-2</v>
      </c>
      <c r="I50" s="136">
        <f t="shared" si="27"/>
        <v>3.4500000000000003E-2</v>
      </c>
      <c r="J50" s="83">
        <f t="shared" si="28"/>
        <v>77.115906339602518</v>
      </c>
      <c r="K50" s="144">
        <v>438</v>
      </c>
      <c r="L50" s="144">
        <v>438</v>
      </c>
      <c r="M50" s="145">
        <v>2.1299999999999999E-2</v>
      </c>
      <c r="N50" s="145">
        <v>1.0999999999999999E-2</v>
      </c>
      <c r="O50" s="145">
        <v>3.2300000000000002E-2</v>
      </c>
      <c r="P50" s="146">
        <v>74</v>
      </c>
      <c r="Q50" s="24">
        <f t="shared" si="29"/>
        <v>-9.7457627118644066</v>
      </c>
      <c r="R50" s="24">
        <f t="shared" si="30"/>
        <v>0.91743119266054496</v>
      </c>
      <c r="S50" s="24">
        <f t="shared" si="31"/>
        <v>-6.3768115942028993</v>
      </c>
      <c r="T50" s="24">
        <f t="shared" si="32"/>
        <v>-4.0405494631428045</v>
      </c>
      <c r="U50" s="107"/>
      <c r="V50" s="101">
        <f t="shared" si="33"/>
        <v>-3.5659862544724468</v>
      </c>
      <c r="W50" s="101">
        <f t="shared" si="34"/>
        <v>-8.5659862544724472</v>
      </c>
      <c r="X50" s="101">
        <f t="shared" si="35"/>
        <v>1.4340137455275532</v>
      </c>
      <c r="Y50" s="101">
        <f t="shared" si="36"/>
        <v>-12.065629396890088</v>
      </c>
      <c r="Z50" s="101">
        <f t="shared" si="37"/>
        <v>4.9336568879451939</v>
      </c>
      <c r="AA50" s="101">
        <f t="shared" si="38"/>
        <v>0.45666426905968027</v>
      </c>
      <c r="AB50" s="101">
        <f t="shared" si="39"/>
        <v>-4.5433357309403197</v>
      </c>
      <c r="AC50" s="101">
        <f t="shared" si="40"/>
        <v>5.4566642690596803</v>
      </c>
      <c r="AD50" s="101">
        <f t="shared" si="41"/>
        <v>-16.399381001842841</v>
      </c>
      <c r="AE50" s="101">
        <f t="shared" si="42"/>
        <v>17.312709539962199</v>
      </c>
      <c r="AF50" s="101">
        <f t="shared" si="43"/>
        <v>-3.1884057971014594</v>
      </c>
      <c r="AG50" s="101">
        <f t="shared" si="44"/>
        <v>-8.1884057971014599</v>
      </c>
      <c r="AH50" s="101">
        <f t="shared" si="45"/>
        <v>1.8115942028985406</v>
      </c>
      <c r="AI50" s="101">
        <f t="shared" si="46"/>
        <v>-14.785727549046863</v>
      </c>
      <c r="AJ50" s="101">
        <f t="shared" si="47"/>
        <v>8.4089159548439429</v>
      </c>
      <c r="AK50" s="101">
        <f t="shared" si="48"/>
        <v>-2.8686427376445609</v>
      </c>
      <c r="AL50" s="101">
        <f t="shared" si="49"/>
        <v>-7.8686427376445609</v>
      </c>
      <c r="AM50" s="101">
        <f t="shared" si="50"/>
        <v>2.1313572623554391</v>
      </c>
      <c r="AN50" s="101">
        <f t="shared" si="51"/>
        <v>-14.752912163608705</v>
      </c>
      <c r="AO50" s="101">
        <f t="shared" si="52"/>
        <v>9.0156266883195855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</row>
    <row r="51" spans="1:128" s="5" customFormat="1" x14ac:dyDescent="0.25">
      <c r="A51" s="22" t="s">
        <v>16</v>
      </c>
      <c r="B51" s="33" t="s">
        <v>57</v>
      </c>
      <c r="C51" s="115" t="s">
        <v>134</v>
      </c>
      <c r="D51" s="26">
        <v>3</v>
      </c>
      <c r="E51" s="142">
        <v>446.95170000000007</v>
      </c>
      <c r="F51" s="82">
        <f t="shared" si="0"/>
        <v>447.00000000000006</v>
      </c>
      <c r="G51" s="137">
        <v>3.3700000000000001E-2</v>
      </c>
      <c r="H51" s="137">
        <v>1.46E-2</v>
      </c>
      <c r="I51" s="136">
        <f t="shared" si="27"/>
        <v>4.8300000000000003E-2</v>
      </c>
      <c r="J51" s="83">
        <f t="shared" si="28"/>
        <v>108.06096129929524</v>
      </c>
      <c r="K51" s="144">
        <v>436.9</v>
      </c>
      <c r="L51" s="144">
        <v>439.9</v>
      </c>
      <c r="M51" s="145">
        <v>3.0700000000000002E-2</v>
      </c>
      <c r="N51" s="145">
        <v>1.52E-2</v>
      </c>
      <c r="O51" s="145">
        <v>4.5900000000000003E-2</v>
      </c>
      <c r="P51" s="146">
        <v>105</v>
      </c>
      <c r="Q51" s="24">
        <f t="shared" si="29"/>
        <v>-8.902077151335309</v>
      </c>
      <c r="R51" s="24">
        <f t="shared" si="30"/>
        <v>4.1095890410958891</v>
      </c>
      <c r="S51" s="24">
        <f t="shared" si="31"/>
        <v>-4.9689440993788807</v>
      </c>
      <c r="T51" s="24">
        <f t="shared" si="32"/>
        <v>-2.8326245320151586</v>
      </c>
      <c r="U51" s="107"/>
      <c r="V51" s="101">
        <f t="shared" si="33"/>
        <v>-3.5659862544724468</v>
      </c>
      <c r="W51" s="101">
        <f t="shared" si="34"/>
        <v>-8.5659862544724472</v>
      </c>
      <c r="X51" s="101">
        <f t="shared" si="35"/>
        <v>1.4340137455275532</v>
      </c>
      <c r="Y51" s="101">
        <f t="shared" si="36"/>
        <v>-12.065629396890088</v>
      </c>
      <c r="Z51" s="101">
        <f t="shared" si="37"/>
        <v>4.9336568879451939</v>
      </c>
      <c r="AA51" s="101">
        <f t="shared" si="38"/>
        <v>0.45666426905968027</v>
      </c>
      <c r="AB51" s="101">
        <f t="shared" si="39"/>
        <v>-4.5433357309403197</v>
      </c>
      <c r="AC51" s="101">
        <f t="shared" si="40"/>
        <v>5.4566642690596803</v>
      </c>
      <c r="AD51" s="101">
        <f t="shared" si="41"/>
        <v>-16.399381001842841</v>
      </c>
      <c r="AE51" s="101">
        <f t="shared" si="42"/>
        <v>17.312709539962199</v>
      </c>
      <c r="AF51" s="101">
        <f t="shared" si="43"/>
        <v>-3.1884057971014594</v>
      </c>
      <c r="AG51" s="101">
        <f t="shared" si="44"/>
        <v>-8.1884057971014599</v>
      </c>
      <c r="AH51" s="101">
        <f t="shared" si="45"/>
        <v>1.8115942028985406</v>
      </c>
      <c r="AI51" s="101">
        <f t="shared" si="46"/>
        <v>-14.785727549046863</v>
      </c>
      <c r="AJ51" s="101">
        <f t="shared" si="47"/>
        <v>8.4089159548439429</v>
      </c>
      <c r="AK51" s="101">
        <f t="shared" si="48"/>
        <v>-2.8686427376445609</v>
      </c>
      <c r="AL51" s="101">
        <f t="shared" si="49"/>
        <v>-7.8686427376445609</v>
      </c>
      <c r="AM51" s="101">
        <f t="shared" si="50"/>
        <v>2.1313572623554391</v>
      </c>
      <c r="AN51" s="101">
        <f t="shared" si="51"/>
        <v>-14.752912163608705</v>
      </c>
      <c r="AO51" s="101">
        <f t="shared" si="52"/>
        <v>9.0156266883195855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</row>
    <row r="52" spans="1:128" s="5" customFormat="1" x14ac:dyDescent="0.25">
      <c r="A52" s="22" t="s">
        <v>16</v>
      </c>
      <c r="B52" s="33" t="s">
        <v>57</v>
      </c>
      <c r="C52" s="115" t="s">
        <v>134</v>
      </c>
      <c r="D52" s="26">
        <v>4</v>
      </c>
      <c r="E52" s="142">
        <v>447.3263</v>
      </c>
      <c r="F52" s="82">
        <f t="shared" si="0"/>
        <v>447.40000000000003</v>
      </c>
      <c r="G52" s="137">
        <v>5.3199999999999997E-2</v>
      </c>
      <c r="H52" s="137">
        <v>2.0500000000000001E-2</v>
      </c>
      <c r="I52" s="136">
        <f t="shared" si="27"/>
        <v>7.3700000000000002E-2</v>
      </c>
      <c r="J52" s="83">
        <f t="shared" si="28"/>
        <v>164.7464457116109</v>
      </c>
      <c r="K52" s="144">
        <v>437.6</v>
      </c>
      <c r="L52" s="144">
        <v>437.7</v>
      </c>
      <c r="M52" s="145">
        <v>5.0299999999999997E-2</v>
      </c>
      <c r="N52" s="145">
        <v>2.1299999999999999E-2</v>
      </c>
      <c r="O52" s="145">
        <v>7.1599999999999997E-2</v>
      </c>
      <c r="P52" s="146">
        <v>164</v>
      </c>
      <c r="Q52" s="24">
        <f t="shared" si="29"/>
        <v>-5.4511278195488719</v>
      </c>
      <c r="R52" s="24">
        <f t="shared" si="30"/>
        <v>3.9024390243902372</v>
      </c>
      <c r="S52" s="24">
        <f t="shared" si="31"/>
        <v>-2.8493894165536018</v>
      </c>
      <c r="T52" s="24">
        <f t="shared" si="32"/>
        <v>-0.45308759675310895</v>
      </c>
      <c r="U52" s="107"/>
      <c r="V52" s="101">
        <f t="shared" si="33"/>
        <v>-3.5659862544724468</v>
      </c>
      <c r="W52" s="101">
        <f t="shared" si="34"/>
        <v>-8.5659862544724472</v>
      </c>
      <c r="X52" s="101">
        <f t="shared" si="35"/>
        <v>1.4340137455275532</v>
      </c>
      <c r="Y52" s="101">
        <f t="shared" si="36"/>
        <v>-12.065629396890088</v>
      </c>
      <c r="Z52" s="101">
        <f t="shared" si="37"/>
        <v>4.9336568879451939</v>
      </c>
      <c r="AA52" s="101">
        <f t="shared" si="38"/>
        <v>0.45666426905968027</v>
      </c>
      <c r="AB52" s="101">
        <f t="shared" si="39"/>
        <v>-4.5433357309403197</v>
      </c>
      <c r="AC52" s="101">
        <f t="shared" si="40"/>
        <v>5.4566642690596803</v>
      </c>
      <c r="AD52" s="101">
        <f t="shared" si="41"/>
        <v>-16.399381001842841</v>
      </c>
      <c r="AE52" s="101">
        <f t="shared" si="42"/>
        <v>17.312709539962199</v>
      </c>
      <c r="AF52" s="101">
        <f t="shared" si="43"/>
        <v>-3.1884057971014594</v>
      </c>
      <c r="AG52" s="101">
        <f t="shared" si="44"/>
        <v>-8.1884057971014599</v>
      </c>
      <c r="AH52" s="101">
        <f t="shared" si="45"/>
        <v>1.8115942028985406</v>
      </c>
      <c r="AI52" s="101">
        <f t="shared" si="46"/>
        <v>-14.785727549046863</v>
      </c>
      <c r="AJ52" s="101">
        <f t="shared" si="47"/>
        <v>8.4089159548439429</v>
      </c>
      <c r="AK52" s="101">
        <f t="shared" si="48"/>
        <v>-2.8686427376445609</v>
      </c>
      <c r="AL52" s="101">
        <f t="shared" si="49"/>
        <v>-7.8686427376445609</v>
      </c>
      <c r="AM52" s="101">
        <f t="shared" si="50"/>
        <v>2.1313572623554391</v>
      </c>
      <c r="AN52" s="101">
        <f t="shared" si="51"/>
        <v>-14.752912163608705</v>
      </c>
      <c r="AO52" s="101">
        <f t="shared" si="52"/>
        <v>9.0156266883195855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</row>
    <row r="53" spans="1:128" s="5" customFormat="1" x14ac:dyDescent="0.25">
      <c r="A53" s="22" t="s">
        <v>16</v>
      </c>
      <c r="B53" s="33" t="s">
        <v>57</v>
      </c>
      <c r="C53" s="115" t="s">
        <v>134</v>
      </c>
      <c r="D53" s="26">
        <v>5</v>
      </c>
      <c r="E53" s="142">
        <v>447.58220000000006</v>
      </c>
      <c r="F53" s="82">
        <f t="shared" si="0"/>
        <v>447.7000000000001</v>
      </c>
      <c r="G53" s="137">
        <v>8.5300000000000001E-2</v>
      </c>
      <c r="H53" s="137">
        <v>3.2500000000000001E-2</v>
      </c>
      <c r="I53" s="136">
        <f t="shared" si="27"/>
        <v>0.1178</v>
      </c>
      <c r="J53" s="83">
        <f t="shared" si="28"/>
        <v>263.16574042619283</v>
      </c>
      <c r="K53" s="144">
        <v>437.9</v>
      </c>
      <c r="L53" s="144">
        <v>438</v>
      </c>
      <c r="M53" s="145">
        <v>8.1100000000000005E-2</v>
      </c>
      <c r="N53" s="145">
        <v>3.27E-2</v>
      </c>
      <c r="O53" s="145">
        <v>0.1138</v>
      </c>
      <c r="P53" s="146">
        <v>260</v>
      </c>
      <c r="Q53" s="24">
        <f t="shared" si="29"/>
        <v>-4.9237983587338752</v>
      </c>
      <c r="R53" s="24">
        <f t="shared" si="30"/>
        <v>0.61538461538461164</v>
      </c>
      <c r="S53" s="24">
        <f t="shared" si="31"/>
        <v>-3.3955857385399009</v>
      </c>
      <c r="T53" s="24">
        <f t="shared" si="32"/>
        <v>-1.202945497793884</v>
      </c>
      <c r="U53" s="107"/>
      <c r="V53" s="101">
        <f t="shared" si="33"/>
        <v>-3.5659862544724468</v>
      </c>
      <c r="W53" s="101">
        <f t="shared" si="34"/>
        <v>-8.5659862544724472</v>
      </c>
      <c r="X53" s="101">
        <f t="shared" si="35"/>
        <v>1.4340137455275532</v>
      </c>
      <c r="Y53" s="101">
        <f t="shared" si="36"/>
        <v>-12.065629396890088</v>
      </c>
      <c r="Z53" s="101">
        <f t="shared" si="37"/>
        <v>4.9336568879451939</v>
      </c>
      <c r="AA53" s="101">
        <f t="shared" si="38"/>
        <v>0.45666426905968027</v>
      </c>
      <c r="AB53" s="101">
        <f t="shared" si="39"/>
        <v>-4.5433357309403197</v>
      </c>
      <c r="AC53" s="101">
        <f t="shared" si="40"/>
        <v>5.4566642690596803</v>
      </c>
      <c r="AD53" s="101">
        <f t="shared" si="41"/>
        <v>-16.399381001842841</v>
      </c>
      <c r="AE53" s="101">
        <f t="shared" si="42"/>
        <v>17.312709539962199</v>
      </c>
      <c r="AF53" s="101">
        <f t="shared" si="43"/>
        <v>-3.1884057971014594</v>
      </c>
      <c r="AG53" s="101">
        <f t="shared" si="44"/>
        <v>-8.1884057971014599</v>
      </c>
      <c r="AH53" s="101">
        <f t="shared" si="45"/>
        <v>1.8115942028985406</v>
      </c>
      <c r="AI53" s="101">
        <f t="shared" si="46"/>
        <v>-14.785727549046863</v>
      </c>
      <c r="AJ53" s="101">
        <f t="shared" si="47"/>
        <v>8.4089159548439429</v>
      </c>
      <c r="AK53" s="101">
        <f t="shared" si="48"/>
        <v>-2.8686427376445609</v>
      </c>
      <c r="AL53" s="101">
        <f t="shared" si="49"/>
        <v>-7.8686427376445609</v>
      </c>
      <c r="AM53" s="101">
        <f t="shared" si="50"/>
        <v>2.1313572623554391</v>
      </c>
      <c r="AN53" s="101">
        <f t="shared" si="51"/>
        <v>-14.752912163608705</v>
      </c>
      <c r="AO53" s="101">
        <f t="shared" si="52"/>
        <v>9.0156266883195855</v>
      </c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</row>
    <row r="54" spans="1:128" s="5" customFormat="1" x14ac:dyDescent="0.25">
      <c r="A54" s="22" t="s">
        <v>16</v>
      </c>
      <c r="B54" s="33" t="s">
        <v>57</v>
      </c>
      <c r="C54" s="115" t="s">
        <v>134</v>
      </c>
      <c r="D54" s="26">
        <v>6</v>
      </c>
      <c r="E54" s="142">
        <v>447.52909999999997</v>
      </c>
      <c r="F54" s="82">
        <f t="shared" si="0"/>
        <v>447.7</v>
      </c>
      <c r="G54" s="137">
        <v>0.1216</v>
      </c>
      <c r="H54" s="137">
        <v>4.9299999999999997E-2</v>
      </c>
      <c r="I54" s="136">
        <f t="shared" si="27"/>
        <v>0.1709</v>
      </c>
      <c r="J54" s="83">
        <f t="shared" si="28"/>
        <v>381.81958501089065</v>
      </c>
      <c r="K54" s="144">
        <v>437.8</v>
      </c>
      <c r="L54" s="144">
        <v>438</v>
      </c>
      <c r="M54" s="145">
        <v>0.11459999999999999</v>
      </c>
      <c r="N54" s="145">
        <v>4.8800000000000003E-2</v>
      </c>
      <c r="O54" s="145">
        <v>0.16339999999999999</v>
      </c>
      <c r="P54" s="146">
        <v>373</v>
      </c>
      <c r="Q54" s="24">
        <f t="shared" si="29"/>
        <v>-5.7565789473684266</v>
      </c>
      <c r="R54" s="24">
        <f t="shared" si="30"/>
        <v>-1.0141987829614474</v>
      </c>
      <c r="S54" s="24">
        <f t="shared" si="31"/>
        <v>-4.3885313048566452</v>
      </c>
      <c r="T54" s="24">
        <f t="shared" si="32"/>
        <v>-2.3098828234908608</v>
      </c>
      <c r="U54" s="107"/>
      <c r="V54" s="101">
        <f t="shared" si="33"/>
        <v>-3.5659862544724468</v>
      </c>
      <c r="W54" s="101">
        <f t="shared" si="34"/>
        <v>-8.5659862544724472</v>
      </c>
      <c r="X54" s="101">
        <f t="shared" si="35"/>
        <v>1.4340137455275532</v>
      </c>
      <c r="Y54" s="101">
        <f t="shared" si="36"/>
        <v>-12.065629396890088</v>
      </c>
      <c r="Z54" s="101">
        <f t="shared" si="37"/>
        <v>4.9336568879451939</v>
      </c>
      <c r="AA54" s="101">
        <f t="shared" si="38"/>
        <v>0.45666426905968027</v>
      </c>
      <c r="AB54" s="101">
        <f t="shared" si="39"/>
        <v>-4.5433357309403197</v>
      </c>
      <c r="AC54" s="101">
        <f t="shared" si="40"/>
        <v>5.4566642690596803</v>
      </c>
      <c r="AD54" s="101">
        <f t="shared" si="41"/>
        <v>-16.399381001842841</v>
      </c>
      <c r="AE54" s="101">
        <f t="shared" si="42"/>
        <v>17.312709539962199</v>
      </c>
      <c r="AF54" s="101">
        <f t="shared" si="43"/>
        <v>-3.1884057971014594</v>
      </c>
      <c r="AG54" s="101">
        <f t="shared" si="44"/>
        <v>-8.1884057971014599</v>
      </c>
      <c r="AH54" s="101">
        <f t="shared" si="45"/>
        <v>1.8115942028985406</v>
      </c>
      <c r="AI54" s="101">
        <f t="shared" si="46"/>
        <v>-14.785727549046863</v>
      </c>
      <c r="AJ54" s="101">
        <f t="shared" si="47"/>
        <v>8.4089159548439429</v>
      </c>
      <c r="AK54" s="101">
        <f t="shared" si="48"/>
        <v>-2.8686427376445609</v>
      </c>
      <c r="AL54" s="101">
        <f t="shared" si="49"/>
        <v>-7.8686427376445609</v>
      </c>
      <c r="AM54" s="101">
        <f t="shared" si="50"/>
        <v>2.1313572623554391</v>
      </c>
      <c r="AN54" s="101">
        <f t="shared" si="51"/>
        <v>-14.752912163608705</v>
      </c>
      <c r="AO54" s="101">
        <f t="shared" si="52"/>
        <v>9.0156266883195855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</row>
    <row r="55" spans="1:128" s="5" customFormat="1" x14ac:dyDescent="0.25">
      <c r="A55" s="22" t="s">
        <v>16</v>
      </c>
      <c r="B55" s="33" t="s">
        <v>57</v>
      </c>
      <c r="C55" s="115" t="s">
        <v>134</v>
      </c>
      <c r="D55" s="26">
        <v>7</v>
      </c>
      <c r="E55" s="142">
        <v>446.85640000000006</v>
      </c>
      <c r="F55" s="82">
        <f t="shared" si="0"/>
        <v>447.30000000000007</v>
      </c>
      <c r="G55" s="137">
        <v>0.29580000000000001</v>
      </c>
      <c r="H55" s="137">
        <v>0.14779999999999999</v>
      </c>
      <c r="I55" s="136">
        <f t="shared" si="27"/>
        <v>0.44359999999999999</v>
      </c>
      <c r="J55" s="83">
        <f t="shared" si="28"/>
        <v>992.34089330797815</v>
      </c>
      <c r="K55" s="144">
        <v>437.3</v>
      </c>
      <c r="L55" s="144">
        <v>437.7</v>
      </c>
      <c r="M55" s="145">
        <v>0.28160000000000002</v>
      </c>
      <c r="N55" s="145">
        <v>0.1515</v>
      </c>
      <c r="O55" s="145">
        <v>0.43309999999999998</v>
      </c>
      <c r="P55" s="146">
        <v>990</v>
      </c>
      <c r="Q55" s="24">
        <f t="shared" si="29"/>
        <v>-4.8005409060175763</v>
      </c>
      <c r="R55" s="24">
        <f t="shared" si="30"/>
        <v>2.5033829499323472</v>
      </c>
      <c r="S55" s="24">
        <f t="shared" si="31"/>
        <v>-2.3669972948602362</v>
      </c>
      <c r="T55" s="24">
        <f t="shared" si="32"/>
        <v>-0.23589608407396762</v>
      </c>
      <c r="U55" s="107"/>
      <c r="V55" s="101">
        <f t="shared" si="33"/>
        <v>-3.5659862544724468</v>
      </c>
      <c r="W55" s="101">
        <f t="shared" si="34"/>
        <v>-8.5659862544724472</v>
      </c>
      <c r="X55" s="101">
        <f t="shared" si="35"/>
        <v>1.4340137455275532</v>
      </c>
      <c r="Y55" s="101">
        <f t="shared" si="36"/>
        <v>-12.065629396890088</v>
      </c>
      <c r="Z55" s="101">
        <f t="shared" si="37"/>
        <v>4.9336568879451939</v>
      </c>
      <c r="AA55" s="101">
        <f t="shared" si="38"/>
        <v>0.45666426905968027</v>
      </c>
      <c r="AB55" s="101">
        <f t="shared" si="39"/>
        <v>-4.5433357309403197</v>
      </c>
      <c r="AC55" s="101">
        <f t="shared" si="40"/>
        <v>5.4566642690596803</v>
      </c>
      <c r="AD55" s="101">
        <f t="shared" si="41"/>
        <v>-16.399381001842841</v>
      </c>
      <c r="AE55" s="101">
        <f t="shared" si="42"/>
        <v>17.312709539962199</v>
      </c>
      <c r="AF55" s="101">
        <f t="shared" si="43"/>
        <v>-3.1884057971014594</v>
      </c>
      <c r="AG55" s="101">
        <f t="shared" si="44"/>
        <v>-8.1884057971014599</v>
      </c>
      <c r="AH55" s="101">
        <f t="shared" si="45"/>
        <v>1.8115942028985406</v>
      </c>
      <c r="AI55" s="101">
        <f t="shared" si="46"/>
        <v>-14.785727549046863</v>
      </c>
      <c r="AJ55" s="101">
        <f t="shared" si="47"/>
        <v>8.4089159548439429</v>
      </c>
      <c r="AK55" s="101">
        <f t="shared" si="48"/>
        <v>-2.8686427376445609</v>
      </c>
      <c r="AL55" s="101">
        <f t="shared" si="49"/>
        <v>-7.8686427376445609</v>
      </c>
      <c r="AM55" s="101">
        <f t="shared" si="50"/>
        <v>2.1313572623554391</v>
      </c>
      <c r="AN55" s="101">
        <f t="shared" si="51"/>
        <v>-14.752912163608705</v>
      </c>
      <c r="AO55" s="101">
        <f t="shared" si="52"/>
        <v>9.0156266883195855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</row>
    <row r="56" spans="1:128" s="5" customFormat="1" x14ac:dyDescent="0.25">
      <c r="A56" s="22" t="s">
        <v>16</v>
      </c>
      <c r="B56" s="33" t="s">
        <v>57</v>
      </c>
      <c r="C56" s="115" t="s">
        <v>134</v>
      </c>
      <c r="D56" s="26">
        <v>8</v>
      </c>
      <c r="E56" s="142">
        <v>447.47269999999997</v>
      </c>
      <c r="F56" s="82">
        <f t="shared" si="0"/>
        <v>448.4</v>
      </c>
      <c r="G56" s="137">
        <v>0.67330000000000001</v>
      </c>
      <c r="H56" s="137">
        <v>0.254</v>
      </c>
      <c r="I56" s="136">
        <f t="shared" si="27"/>
        <v>0.92730000000000001</v>
      </c>
      <c r="J56" s="83">
        <f t="shared" si="28"/>
        <v>2070.6858472198055</v>
      </c>
      <c r="K56" s="144">
        <v>437.7</v>
      </c>
      <c r="L56" s="144">
        <v>438.6</v>
      </c>
      <c r="M56" s="145">
        <v>0.65780000000000005</v>
      </c>
      <c r="N56" s="145">
        <v>0.25969999999999999</v>
      </c>
      <c r="O56" s="145">
        <v>0.91749999999999998</v>
      </c>
      <c r="P56" s="146">
        <v>2095</v>
      </c>
      <c r="Q56" s="24">
        <f t="shared" si="29"/>
        <v>-2.3020941630773737</v>
      </c>
      <c r="R56" s="24">
        <f t="shared" si="30"/>
        <v>2.2440944881889697</v>
      </c>
      <c r="S56" s="24">
        <f t="shared" si="31"/>
        <v>-1.0568316618138716</v>
      </c>
      <c r="T56" s="24">
        <f t="shared" si="32"/>
        <v>1.1742077057627909</v>
      </c>
      <c r="U56" s="107"/>
      <c r="V56" s="101">
        <f t="shared" si="33"/>
        <v>-3.5659862544724468</v>
      </c>
      <c r="W56" s="101">
        <f t="shared" si="34"/>
        <v>-8.5659862544724472</v>
      </c>
      <c r="X56" s="101">
        <f t="shared" si="35"/>
        <v>1.4340137455275532</v>
      </c>
      <c r="Y56" s="101">
        <f t="shared" si="36"/>
        <v>-12.065629396890088</v>
      </c>
      <c r="Z56" s="101">
        <f t="shared" si="37"/>
        <v>4.9336568879451939</v>
      </c>
      <c r="AA56" s="101">
        <f t="shared" si="38"/>
        <v>0.45666426905968027</v>
      </c>
      <c r="AB56" s="101">
        <f t="shared" si="39"/>
        <v>-4.5433357309403197</v>
      </c>
      <c r="AC56" s="101">
        <f t="shared" si="40"/>
        <v>5.4566642690596803</v>
      </c>
      <c r="AD56" s="101">
        <f t="shared" si="41"/>
        <v>-16.399381001842841</v>
      </c>
      <c r="AE56" s="101">
        <f t="shared" si="42"/>
        <v>17.312709539962199</v>
      </c>
      <c r="AF56" s="101">
        <f t="shared" si="43"/>
        <v>-3.1884057971014594</v>
      </c>
      <c r="AG56" s="101">
        <f t="shared" si="44"/>
        <v>-8.1884057971014599</v>
      </c>
      <c r="AH56" s="101">
        <f t="shared" si="45"/>
        <v>1.8115942028985406</v>
      </c>
      <c r="AI56" s="101">
        <f t="shared" si="46"/>
        <v>-14.785727549046863</v>
      </c>
      <c r="AJ56" s="101">
        <f t="shared" si="47"/>
        <v>8.4089159548439429</v>
      </c>
      <c r="AK56" s="101">
        <f t="shared" si="48"/>
        <v>-2.8686427376445609</v>
      </c>
      <c r="AL56" s="101">
        <f t="shared" si="49"/>
        <v>-7.8686427376445609</v>
      </c>
      <c r="AM56" s="101">
        <f t="shared" si="50"/>
        <v>2.1313572623554391</v>
      </c>
      <c r="AN56" s="101">
        <f t="shared" si="51"/>
        <v>-14.752912163608705</v>
      </c>
      <c r="AO56" s="101">
        <f t="shared" si="52"/>
        <v>9.0156266883195855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</row>
    <row r="57" spans="1:128" s="5" customFormat="1" x14ac:dyDescent="0.25">
      <c r="A57" s="22" t="s">
        <v>16</v>
      </c>
      <c r="B57" s="33" t="s">
        <v>57</v>
      </c>
      <c r="C57" s="115" t="s">
        <v>134</v>
      </c>
      <c r="D57" s="26">
        <v>9</v>
      </c>
      <c r="E57" s="142">
        <v>447.50340000000006</v>
      </c>
      <c r="F57" s="82">
        <f t="shared" si="0"/>
        <v>449.40000000000009</v>
      </c>
      <c r="G57" s="137">
        <v>1.3992</v>
      </c>
      <c r="H57" s="137">
        <v>0.49740000000000001</v>
      </c>
      <c r="I57" s="136">
        <f t="shared" si="27"/>
        <v>1.8966000000000001</v>
      </c>
      <c r="J57" s="83">
        <f t="shared" si="28"/>
        <v>4231.4124619449485</v>
      </c>
      <c r="K57" s="144">
        <v>437.8</v>
      </c>
      <c r="L57" s="144">
        <v>439.7</v>
      </c>
      <c r="M57" s="145">
        <v>1.3559000000000001</v>
      </c>
      <c r="N57" s="145">
        <v>0.50370000000000004</v>
      </c>
      <c r="O57" s="145">
        <v>1.8595999999999999</v>
      </c>
      <c r="P57" s="146">
        <v>4240</v>
      </c>
      <c r="Q57" s="24">
        <f t="shared" si="29"/>
        <v>-3.0946255002858702</v>
      </c>
      <c r="R57" s="24">
        <f t="shared" si="30"/>
        <v>1.2665862484921648</v>
      </c>
      <c r="S57" s="24">
        <f t="shared" si="31"/>
        <v>-1.9508594326689939</v>
      </c>
      <c r="T57" s="24">
        <f t="shared" si="32"/>
        <v>0.20294731681874995</v>
      </c>
      <c r="U57" s="107"/>
      <c r="V57" s="101">
        <f t="shared" si="33"/>
        <v>-3.5659862544724468</v>
      </c>
      <c r="W57" s="101">
        <f t="shared" si="34"/>
        <v>-8.5659862544724472</v>
      </c>
      <c r="X57" s="101">
        <f t="shared" si="35"/>
        <v>1.4340137455275532</v>
      </c>
      <c r="Y57" s="101">
        <f t="shared" si="36"/>
        <v>-12.065629396890088</v>
      </c>
      <c r="Z57" s="101">
        <f t="shared" si="37"/>
        <v>4.9336568879451939</v>
      </c>
      <c r="AA57" s="101">
        <f t="shared" si="38"/>
        <v>0.45666426905968027</v>
      </c>
      <c r="AB57" s="101">
        <f t="shared" si="39"/>
        <v>-4.5433357309403197</v>
      </c>
      <c r="AC57" s="101">
        <f t="shared" si="40"/>
        <v>5.4566642690596803</v>
      </c>
      <c r="AD57" s="101">
        <f t="shared" si="41"/>
        <v>-16.399381001842841</v>
      </c>
      <c r="AE57" s="101">
        <f t="shared" si="42"/>
        <v>17.312709539962199</v>
      </c>
      <c r="AF57" s="101">
        <f t="shared" si="43"/>
        <v>-3.1884057971014594</v>
      </c>
      <c r="AG57" s="101">
        <f t="shared" si="44"/>
        <v>-8.1884057971014599</v>
      </c>
      <c r="AH57" s="101">
        <f t="shared" si="45"/>
        <v>1.8115942028985406</v>
      </c>
      <c r="AI57" s="101">
        <f t="shared" si="46"/>
        <v>-14.785727549046863</v>
      </c>
      <c r="AJ57" s="101">
        <f t="shared" si="47"/>
        <v>8.4089159548439429</v>
      </c>
      <c r="AK57" s="101">
        <f t="shared" si="48"/>
        <v>-2.8686427376445609</v>
      </c>
      <c r="AL57" s="101">
        <f t="shared" si="49"/>
        <v>-7.8686427376445609</v>
      </c>
      <c r="AM57" s="101">
        <f t="shared" si="50"/>
        <v>2.1313572623554391</v>
      </c>
      <c r="AN57" s="101">
        <f t="shared" si="51"/>
        <v>-14.752912163608705</v>
      </c>
      <c r="AO57" s="101">
        <f t="shared" si="52"/>
        <v>9.0156266883195855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</row>
    <row r="58" spans="1:128" s="5" customFormat="1" x14ac:dyDescent="0.25">
      <c r="A58" s="22" t="s">
        <v>17</v>
      </c>
      <c r="B58" s="33" t="s">
        <v>98</v>
      </c>
      <c r="C58" s="22" t="s">
        <v>96</v>
      </c>
      <c r="D58" s="26">
        <v>1</v>
      </c>
      <c r="E58" s="142">
        <v>447.37549999999999</v>
      </c>
      <c r="F58" s="82">
        <f t="shared" si="0"/>
        <v>447.4</v>
      </c>
      <c r="G58" s="137">
        <v>1.38E-2</v>
      </c>
      <c r="H58" s="137">
        <v>1.0699999999999999E-2</v>
      </c>
      <c r="I58" s="136">
        <f t="shared" si="27"/>
        <v>2.4500000000000001E-2</v>
      </c>
      <c r="J58" s="83">
        <f t="shared" si="28"/>
        <v>54.762707575134108</v>
      </c>
      <c r="K58" s="147">
        <v>447.3</v>
      </c>
      <c r="L58" s="147">
        <v>447.32</v>
      </c>
      <c r="M58" s="145">
        <v>1.1900000000000001E-2</v>
      </c>
      <c r="N58" s="145">
        <v>1.09E-2</v>
      </c>
      <c r="O58" s="145">
        <v>2.2800000000000001E-2</v>
      </c>
      <c r="P58" s="147">
        <v>50.97</v>
      </c>
      <c r="Q58" s="24">
        <f t="shared" si="29"/>
        <v>-13.768115942028977</v>
      </c>
      <c r="R58" s="24">
        <f t="shared" si="30"/>
        <v>1.869158878504678</v>
      </c>
      <c r="S58" s="24">
        <f t="shared" si="31"/>
        <v>-6.9387755102040813</v>
      </c>
      <c r="T58" s="24">
        <f t="shared" si="32"/>
        <v>-6.9257123014426147</v>
      </c>
      <c r="U58" s="107"/>
      <c r="V58" s="101">
        <f t="shared" si="33"/>
        <v>-3.5659862544724468</v>
      </c>
      <c r="W58" s="101">
        <f t="shared" si="34"/>
        <v>-8.5659862544724472</v>
      </c>
      <c r="X58" s="101">
        <f t="shared" si="35"/>
        <v>1.4340137455275532</v>
      </c>
      <c r="Y58" s="101">
        <f t="shared" si="36"/>
        <v>-12.065629396890088</v>
      </c>
      <c r="Z58" s="101">
        <f t="shared" si="37"/>
        <v>4.9336568879451939</v>
      </c>
      <c r="AA58" s="101">
        <f t="shared" si="38"/>
        <v>0.45666426905968027</v>
      </c>
      <c r="AB58" s="101">
        <f t="shared" si="39"/>
        <v>-4.5433357309403197</v>
      </c>
      <c r="AC58" s="101">
        <f t="shared" si="40"/>
        <v>5.4566642690596803</v>
      </c>
      <c r="AD58" s="101">
        <f t="shared" si="41"/>
        <v>-16.399381001842841</v>
      </c>
      <c r="AE58" s="101">
        <f t="shared" si="42"/>
        <v>17.312709539962199</v>
      </c>
      <c r="AF58" s="101">
        <f t="shared" si="43"/>
        <v>-3.1884057971014594</v>
      </c>
      <c r="AG58" s="101">
        <f t="shared" si="44"/>
        <v>-8.1884057971014599</v>
      </c>
      <c r="AH58" s="101">
        <f t="shared" si="45"/>
        <v>1.8115942028985406</v>
      </c>
      <c r="AI58" s="101">
        <f t="shared" si="46"/>
        <v>-14.785727549046863</v>
      </c>
      <c r="AJ58" s="101">
        <f t="shared" si="47"/>
        <v>8.4089159548439429</v>
      </c>
      <c r="AK58" s="101">
        <f t="shared" si="48"/>
        <v>-2.8686427376445609</v>
      </c>
      <c r="AL58" s="101">
        <f t="shared" si="49"/>
        <v>-7.8686427376445609</v>
      </c>
      <c r="AM58" s="101">
        <f t="shared" si="50"/>
        <v>2.1313572623554391</v>
      </c>
      <c r="AN58" s="101">
        <f t="shared" si="51"/>
        <v>-14.752912163608705</v>
      </c>
      <c r="AO58" s="101">
        <f t="shared" si="52"/>
        <v>9.0156266883195855</v>
      </c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</row>
    <row r="59" spans="1:128" s="5" customFormat="1" x14ac:dyDescent="0.25">
      <c r="A59" s="22" t="s">
        <v>17</v>
      </c>
      <c r="B59" s="33" t="s">
        <v>98</v>
      </c>
      <c r="C59" s="22" t="s">
        <v>96</v>
      </c>
      <c r="D59" s="26">
        <v>2</v>
      </c>
      <c r="E59" s="142">
        <v>447.56129999999996</v>
      </c>
      <c r="F59" s="82">
        <f t="shared" si="0"/>
        <v>447.59999999999997</v>
      </c>
      <c r="G59" s="137">
        <v>2.7E-2</v>
      </c>
      <c r="H59" s="137">
        <v>1.17E-2</v>
      </c>
      <c r="I59" s="136">
        <f t="shared" si="27"/>
        <v>3.8699999999999998E-2</v>
      </c>
      <c r="J59" s="83">
        <f t="shared" si="28"/>
        <v>86.46578071475831</v>
      </c>
      <c r="K59" s="147">
        <v>447.53</v>
      </c>
      <c r="L59" s="147">
        <v>447.57</v>
      </c>
      <c r="M59" s="145">
        <v>2.5100000000000001E-2</v>
      </c>
      <c r="N59" s="145">
        <v>1.23E-2</v>
      </c>
      <c r="O59" s="145">
        <v>3.7400000000000003E-2</v>
      </c>
      <c r="P59" s="147">
        <v>83.57</v>
      </c>
      <c r="Q59" s="24">
        <f t="shared" si="29"/>
        <v>-7.0370370370370336</v>
      </c>
      <c r="R59" s="24">
        <f t="shared" si="30"/>
        <v>5.1282051282051269</v>
      </c>
      <c r="S59" s="24">
        <f t="shared" si="31"/>
        <v>-3.359173126614976</v>
      </c>
      <c r="T59" s="24">
        <f t="shared" si="32"/>
        <v>-3.3490482487068478</v>
      </c>
      <c r="U59" s="107"/>
      <c r="V59" s="101">
        <f t="shared" si="33"/>
        <v>-3.5659862544724468</v>
      </c>
      <c r="W59" s="101">
        <f t="shared" si="34"/>
        <v>-8.5659862544724472</v>
      </c>
      <c r="X59" s="101">
        <f t="shared" si="35"/>
        <v>1.4340137455275532</v>
      </c>
      <c r="Y59" s="101">
        <f t="shared" si="36"/>
        <v>-12.065629396890088</v>
      </c>
      <c r="Z59" s="101">
        <f t="shared" si="37"/>
        <v>4.9336568879451939</v>
      </c>
      <c r="AA59" s="101">
        <f t="shared" si="38"/>
        <v>0.45666426905968027</v>
      </c>
      <c r="AB59" s="101">
        <f t="shared" si="39"/>
        <v>-4.5433357309403197</v>
      </c>
      <c r="AC59" s="101">
        <f t="shared" si="40"/>
        <v>5.4566642690596803</v>
      </c>
      <c r="AD59" s="101">
        <f t="shared" si="41"/>
        <v>-16.399381001842841</v>
      </c>
      <c r="AE59" s="101">
        <f t="shared" si="42"/>
        <v>17.312709539962199</v>
      </c>
      <c r="AF59" s="101">
        <f t="shared" si="43"/>
        <v>-3.1884057971014594</v>
      </c>
      <c r="AG59" s="101">
        <f t="shared" si="44"/>
        <v>-8.1884057971014599</v>
      </c>
      <c r="AH59" s="101">
        <f t="shared" si="45"/>
        <v>1.8115942028985406</v>
      </c>
      <c r="AI59" s="101">
        <f t="shared" si="46"/>
        <v>-14.785727549046863</v>
      </c>
      <c r="AJ59" s="101">
        <f t="shared" si="47"/>
        <v>8.4089159548439429</v>
      </c>
      <c r="AK59" s="101">
        <f t="shared" si="48"/>
        <v>-2.8686427376445609</v>
      </c>
      <c r="AL59" s="101">
        <f t="shared" si="49"/>
        <v>-7.8686427376445609</v>
      </c>
      <c r="AM59" s="101">
        <f t="shared" si="50"/>
        <v>2.1313572623554391</v>
      </c>
      <c r="AN59" s="101">
        <f t="shared" si="51"/>
        <v>-14.752912163608705</v>
      </c>
      <c r="AO59" s="101">
        <f t="shared" si="52"/>
        <v>9.0156266883195855</v>
      </c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</row>
    <row r="60" spans="1:128" s="5" customFormat="1" x14ac:dyDescent="0.25">
      <c r="A60" s="22" t="s">
        <v>17</v>
      </c>
      <c r="B60" s="33" t="s">
        <v>98</v>
      </c>
      <c r="C60" s="22" t="s">
        <v>96</v>
      </c>
      <c r="D60" s="26">
        <v>3</v>
      </c>
      <c r="E60" s="142">
        <v>447.65859999999992</v>
      </c>
      <c r="F60" s="82">
        <f t="shared" si="0"/>
        <v>447.69999999999993</v>
      </c>
      <c r="G60" s="137">
        <v>3.2099999999999997E-2</v>
      </c>
      <c r="H60" s="137">
        <v>9.2999999999999992E-3</v>
      </c>
      <c r="I60" s="136">
        <f t="shared" si="27"/>
        <v>4.1399999999999992E-2</v>
      </c>
      <c r="J60" s="83">
        <f t="shared" si="28"/>
        <v>92.477962428233027</v>
      </c>
      <c r="K60" s="147">
        <v>447.54</v>
      </c>
      <c r="L60" s="147">
        <v>447.58</v>
      </c>
      <c r="M60" s="145">
        <v>3.04E-2</v>
      </c>
      <c r="N60" s="145">
        <v>9.4000000000000004E-3</v>
      </c>
      <c r="O60" s="145">
        <v>3.9800000000000002E-2</v>
      </c>
      <c r="P60" s="147">
        <v>88.93</v>
      </c>
      <c r="Q60" s="24">
        <f t="shared" si="29"/>
        <v>-5.2959501557632302</v>
      </c>
      <c r="R60" s="24">
        <f t="shared" si="30"/>
        <v>1.0752688172043132</v>
      </c>
      <c r="S60" s="24">
        <f t="shared" si="31"/>
        <v>-3.8647342995168859</v>
      </c>
      <c r="T60" s="24">
        <f t="shared" si="32"/>
        <v>-3.8365490924244745</v>
      </c>
      <c r="U60" s="107"/>
      <c r="V60" s="101">
        <f t="shared" si="33"/>
        <v>-3.5659862544724468</v>
      </c>
      <c r="W60" s="101">
        <f t="shared" si="34"/>
        <v>-8.5659862544724472</v>
      </c>
      <c r="X60" s="101">
        <f t="shared" si="35"/>
        <v>1.4340137455275532</v>
      </c>
      <c r="Y60" s="101">
        <f t="shared" si="36"/>
        <v>-12.065629396890088</v>
      </c>
      <c r="Z60" s="101">
        <f t="shared" si="37"/>
        <v>4.9336568879451939</v>
      </c>
      <c r="AA60" s="101">
        <f t="shared" si="38"/>
        <v>0.45666426905968027</v>
      </c>
      <c r="AB60" s="101">
        <f t="shared" si="39"/>
        <v>-4.5433357309403197</v>
      </c>
      <c r="AC60" s="101">
        <f t="shared" si="40"/>
        <v>5.4566642690596803</v>
      </c>
      <c r="AD60" s="101">
        <f t="shared" si="41"/>
        <v>-16.399381001842841</v>
      </c>
      <c r="AE60" s="101">
        <f t="shared" si="42"/>
        <v>17.312709539962199</v>
      </c>
      <c r="AF60" s="101">
        <f t="shared" si="43"/>
        <v>-3.1884057971014594</v>
      </c>
      <c r="AG60" s="101">
        <f t="shared" si="44"/>
        <v>-8.1884057971014599</v>
      </c>
      <c r="AH60" s="101">
        <f t="shared" si="45"/>
        <v>1.8115942028985406</v>
      </c>
      <c r="AI60" s="101">
        <f t="shared" si="46"/>
        <v>-14.785727549046863</v>
      </c>
      <c r="AJ60" s="101">
        <f t="shared" si="47"/>
        <v>8.4089159548439429</v>
      </c>
      <c r="AK60" s="101">
        <f t="shared" si="48"/>
        <v>-2.8686427376445609</v>
      </c>
      <c r="AL60" s="101">
        <f t="shared" si="49"/>
        <v>-7.8686427376445609</v>
      </c>
      <c r="AM60" s="101">
        <f t="shared" si="50"/>
        <v>2.1313572623554391</v>
      </c>
      <c r="AN60" s="101">
        <f t="shared" si="51"/>
        <v>-14.752912163608705</v>
      </c>
      <c r="AO60" s="101">
        <f t="shared" si="52"/>
        <v>9.0156266883195855</v>
      </c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</row>
    <row r="61" spans="1:128" s="5" customFormat="1" x14ac:dyDescent="0.25">
      <c r="A61" s="22" t="s">
        <v>17</v>
      </c>
      <c r="B61" s="33" t="s">
        <v>98</v>
      </c>
      <c r="C61" s="22" t="s">
        <v>96</v>
      </c>
      <c r="D61" s="26">
        <v>4</v>
      </c>
      <c r="E61" s="142">
        <v>447.42070000000001</v>
      </c>
      <c r="F61" s="82">
        <f t="shared" si="0"/>
        <v>447.5</v>
      </c>
      <c r="G61" s="137">
        <v>5.7299999999999997E-2</v>
      </c>
      <c r="H61" s="137">
        <v>2.1999999999999999E-2</v>
      </c>
      <c r="I61" s="136">
        <f t="shared" si="27"/>
        <v>7.9299999999999995E-2</v>
      </c>
      <c r="J61" s="83">
        <f t="shared" si="28"/>
        <v>177.22625791161752</v>
      </c>
      <c r="K61" s="147">
        <v>447.27</v>
      </c>
      <c r="L61" s="147">
        <v>447.36</v>
      </c>
      <c r="M61" s="145">
        <v>6.4600000000000005E-2</v>
      </c>
      <c r="N61" s="145">
        <v>2.3099999999999999E-2</v>
      </c>
      <c r="O61" s="145">
        <v>8.77E-2</v>
      </c>
      <c r="P61" s="147">
        <v>196.06</v>
      </c>
      <c r="Q61" s="24">
        <f t="shared" si="29"/>
        <v>12.739965095986053</v>
      </c>
      <c r="R61" s="24">
        <f t="shared" si="30"/>
        <v>5.0000000000000018</v>
      </c>
      <c r="S61" s="24">
        <f t="shared" si="31"/>
        <v>10.592686002522074</v>
      </c>
      <c r="T61" s="24">
        <f t="shared" si="32"/>
        <v>10.626947897176072</v>
      </c>
      <c r="U61" s="107"/>
      <c r="V61" s="101">
        <f t="shared" si="33"/>
        <v>-3.5659862544724468</v>
      </c>
      <c r="W61" s="101">
        <f t="shared" si="34"/>
        <v>-8.5659862544724472</v>
      </c>
      <c r="X61" s="101">
        <f t="shared" si="35"/>
        <v>1.4340137455275532</v>
      </c>
      <c r="Y61" s="101">
        <f t="shared" si="36"/>
        <v>-12.065629396890088</v>
      </c>
      <c r="Z61" s="101">
        <f t="shared" si="37"/>
        <v>4.9336568879451939</v>
      </c>
      <c r="AA61" s="101">
        <f t="shared" si="38"/>
        <v>0.45666426905968027</v>
      </c>
      <c r="AB61" s="101">
        <f t="shared" si="39"/>
        <v>-4.5433357309403197</v>
      </c>
      <c r="AC61" s="101">
        <f t="shared" si="40"/>
        <v>5.4566642690596803</v>
      </c>
      <c r="AD61" s="101">
        <f t="shared" si="41"/>
        <v>-16.399381001842841</v>
      </c>
      <c r="AE61" s="101">
        <f t="shared" si="42"/>
        <v>17.312709539962199</v>
      </c>
      <c r="AF61" s="101">
        <f t="shared" si="43"/>
        <v>-3.1884057971014594</v>
      </c>
      <c r="AG61" s="101">
        <f t="shared" si="44"/>
        <v>-8.1884057971014599</v>
      </c>
      <c r="AH61" s="101">
        <f t="shared" si="45"/>
        <v>1.8115942028985406</v>
      </c>
      <c r="AI61" s="101">
        <f t="shared" si="46"/>
        <v>-14.785727549046863</v>
      </c>
      <c r="AJ61" s="101">
        <f t="shared" si="47"/>
        <v>8.4089159548439429</v>
      </c>
      <c r="AK61" s="101">
        <f t="shared" si="48"/>
        <v>-2.8686427376445609</v>
      </c>
      <c r="AL61" s="101">
        <f t="shared" si="49"/>
        <v>-7.8686427376445609</v>
      </c>
      <c r="AM61" s="101">
        <f t="shared" si="50"/>
        <v>2.1313572623554391</v>
      </c>
      <c r="AN61" s="101">
        <f t="shared" si="51"/>
        <v>-14.752912163608705</v>
      </c>
      <c r="AO61" s="101">
        <f t="shared" si="52"/>
        <v>9.0156266883195855</v>
      </c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</row>
    <row r="62" spans="1:128" s="5" customFormat="1" x14ac:dyDescent="0.25">
      <c r="A62" s="22" t="s">
        <v>17</v>
      </c>
      <c r="B62" s="33" t="s">
        <v>98</v>
      </c>
      <c r="C62" s="22" t="s">
        <v>96</v>
      </c>
      <c r="D62" s="26">
        <v>5</v>
      </c>
      <c r="E62" s="142">
        <v>447.17529999999994</v>
      </c>
      <c r="F62" s="82">
        <f t="shared" si="0"/>
        <v>447.29999999999995</v>
      </c>
      <c r="G62" s="137">
        <v>9.2799999999999994E-2</v>
      </c>
      <c r="H62" s="137">
        <v>3.1899999999999998E-2</v>
      </c>
      <c r="I62" s="136">
        <f t="shared" si="27"/>
        <v>0.12469999999999999</v>
      </c>
      <c r="J62" s="83">
        <f t="shared" si="28"/>
        <v>278.83221316565073</v>
      </c>
      <c r="K62" s="147">
        <v>446.98</v>
      </c>
      <c r="L62" s="147">
        <v>447.1</v>
      </c>
      <c r="M62" s="145">
        <v>8.4599999999999995E-2</v>
      </c>
      <c r="N62" s="145">
        <v>3.2500000000000001E-2</v>
      </c>
      <c r="O62" s="145">
        <v>0.1171</v>
      </c>
      <c r="P62" s="147">
        <v>261.95</v>
      </c>
      <c r="Q62" s="24">
        <f t="shared" si="29"/>
        <v>-8.8362068965517242</v>
      </c>
      <c r="R62" s="24">
        <f t="shared" si="30"/>
        <v>1.8808777429467189</v>
      </c>
      <c r="S62" s="24">
        <f t="shared" si="31"/>
        <v>-6.0946271050521226</v>
      </c>
      <c r="T62" s="24">
        <f t="shared" si="32"/>
        <v>-6.0546136237211687</v>
      </c>
      <c r="U62" s="107"/>
      <c r="V62" s="101">
        <f t="shared" si="33"/>
        <v>-3.5659862544724468</v>
      </c>
      <c r="W62" s="101">
        <f t="shared" si="34"/>
        <v>-8.5659862544724472</v>
      </c>
      <c r="X62" s="101">
        <f t="shared" si="35"/>
        <v>1.4340137455275532</v>
      </c>
      <c r="Y62" s="101">
        <f t="shared" si="36"/>
        <v>-12.065629396890088</v>
      </c>
      <c r="Z62" s="101">
        <f t="shared" si="37"/>
        <v>4.9336568879451939</v>
      </c>
      <c r="AA62" s="101">
        <f t="shared" si="38"/>
        <v>0.45666426905968027</v>
      </c>
      <c r="AB62" s="101">
        <f t="shared" si="39"/>
        <v>-4.5433357309403197</v>
      </c>
      <c r="AC62" s="101">
        <f t="shared" si="40"/>
        <v>5.4566642690596803</v>
      </c>
      <c r="AD62" s="101">
        <f t="shared" si="41"/>
        <v>-16.399381001842841</v>
      </c>
      <c r="AE62" s="101">
        <f t="shared" si="42"/>
        <v>17.312709539962199</v>
      </c>
      <c r="AF62" s="101">
        <f t="shared" si="43"/>
        <v>-3.1884057971014594</v>
      </c>
      <c r="AG62" s="101">
        <f t="shared" si="44"/>
        <v>-8.1884057971014599</v>
      </c>
      <c r="AH62" s="101">
        <f t="shared" si="45"/>
        <v>1.8115942028985406</v>
      </c>
      <c r="AI62" s="101">
        <f t="shared" si="46"/>
        <v>-14.785727549046863</v>
      </c>
      <c r="AJ62" s="101">
        <f t="shared" si="47"/>
        <v>8.4089159548439429</v>
      </c>
      <c r="AK62" s="101">
        <f t="shared" si="48"/>
        <v>-2.8686427376445609</v>
      </c>
      <c r="AL62" s="101">
        <f t="shared" si="49"/>
        <v>-7.8686427376445609</v>
      </c>
      <c r="AM62" s="101">
        <f t="shared" si="50"/>
        <v>2.1313572623554391</v>
      </c>
      <c r="AN62" s="101">
        <f t="shared" si="51"/>
        <v>-14.752912163608705</v>
      </c>
      <c r="AO62" s="101">
        <f t="shared" si="52"/>
        <v>9.0156266883195855</v>
      </c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</row>
    <row r="63" spans="1:128" s="5" customFormat="1" x14ac:dyDescent="0.25">
      <c r="A63" s="22" t="s">
        <v>17</v>
      </c>
      <c r="B63" s="33" t="s">
        <v>98</v>
      </c>
      <c r="C63" s="22" t="s">
        <v>96</v>
      </c>
      <c r="D63" s="26">
        <v>6</v>
      </c>
      <c r="E63" s="142">
        <v>447.22290000000004</v>
      </c>
      <c r="F63" s="82">
        <f t="shared" si="0"/>
        <v>447.40000000000003</v>
      </c>
      <c r="G63" s="137">
        <v>0.1246</v>
      </c>
      <c r="H63" s="137">
        <v>5.2499999999999998E-2</v>
      </c>
      <c r="I63" s="136">
        <f t="shared" si="27"/>
        <v>0.17710000000000001</v>
      </c>
      <c r="J63" s="83">
        <f t="shared" si="28"/>
        <v>395.94023062950419</v>
      </c>
      <c r="K63" s="147">
        <v>447.16</v>
      </c>
      <c r="L63" s="147">
        <v>447.33</v>
      </c>
      <c r="M63" s="145">
        <v>0.1139</v>
      </c>
      <c r="N63" s="145">
        <v>5.2999999999999999E-2</v>
      </c>
      <c r="O63" s="145">
        <v>0.16689999999999999</v>
      </c>
      <c r="P63" s="147">
        <v>373.29</v>
      </c>
      <c r="Q63" s="24">
        <f t="shared" si="29"/>
        <v>-8.5874799357945442</v>
      </c>
      <c r="R63" s="24">
        <f t="shared" si="30"/>
        <v>0.95238095238095333</v>
      </c>
      <c r="S63" s="24">
        <f t="shared" si="31"/>
        <v>-5.7594579333709852</v>
      </c>
      <c r="T63" s="24">
        <f t="shared" si="32"/>
        <v>-5.7206186381951216</v>
      </c>
      <c r="U63" s="107"/>
      <c r="V63" s="101">
        <f t="shared" si="33"/>
        <v>-3.5659862544724468</v>
      </c>
      <c r="W63" s="101">
        <f t="shared" si="34"/>
        <v>-8.5659862544724472</v>
      </c>
      <c r="X63" s="101">
        <f t="shared" si="35"/>
        <v>1.4340137455275532</v>
      </c>
      <c r="Y63" s="101">
        <f t="shared" si="36"/>
        <v>-12.065629396890088</v>
      </c>
      <c r="Z63" s="101">
        <f t="shared" si="37"/>
        <v>4.9336568879451939</v>
      </c>
      <c r="AA63" s="101">
        <f t="shared" si="38"/>
        <v>0.45666426905968027</v>
      </c>
      <c r="AB63" s="101">
        <f t="shared" si="39"/>
        <v>-4.5433357309403197</v>
      </c>
      <c r="AC63" s="101">
        <f t="shared" si="40"/>
        <v>5.4566642690596803</v>
      </c>
      <c r="AD63" s="101">
        <f t="shared" si="41"/>
        <v>-16.399381001842841</v>
      </c>
      <c r="AE63" s="101">
        <f t="shared" si="42"/>
        <v>17.312709539962199</v>
      </c>
      <c r="AF63" s="101">
        <f t="shared" si="43"/>
        <v>-3.1884057971014594</v>
      </c>
      <c r="AG63" s="101">
        <f t="shared" si="44"/>
        <v>-8.1884057971014599</v>
      </c>
      <c r="AH63" s="101">
        <f t="shared" si="45"/>
        <v>1.8115942028985406</v>
      </c>
      <c r="AI63" s="101">
        <f t="shared" si="46"/>
        <v>-14.785727549046863</v>
      </c>
      <c r="AJ63" s="101">
        <f t="shared" si="47"/>
        <v>8.4089159548439429</v>
      </c>
      <c r="AK63" s="101">
        <f t="shared" si="48"/>
        <v>-2.8686427376445609</v>
      </c>
      <c r="AL63" s="101">
        <f t="shared" si="49"/>
        <v>-7.8686427376445609</v>
      </c>
      <c r="AM63" s="101">
        <f t="shared" si="50"/>
        <v>2.1313572623554391</v>
      </c>
      <c r="AN63" s="101">
        <f t="shared" si="51"/>
        <v>-14.752912163608705</v>
      </c>
      <c r="AO63" s="101">
        <f t="shared" si="52"/>
        <v>9.0156266883195855</v>
      </c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</row>
    <row r="64" spans="1:128" s="5" customFormat="1" x14ac:dyDescent="0.25">
      <c r="A64" s="22" t="s">
        <v>17</v>
      </c>
      <c r="B64" s="33" t="s">
        <v>98</v>
      </c>
      <c r="C64" s="22" t="s">
        <v>96</v>
      </c>
      <c r="D64" s="26">
        <v>7</v>
      </c>
      <c r="E64" s="142">
        <v>447.64570000000003</v>
      </c>
      <c r="F64" s="82">
        <f t="shared" si="0"/>
        <v>448.1</v>
      </c>
      <c r="G64" s="137">
        <v>0.30420000000000003</v>
      </c>
      <c r="H64" s="137">
        <v>0.15010000000000001</v>
      </c>
      <c r="I64" s="136">
        <f t="shared" si="27"/>
        <v>0.45430000000000004</v>
      </c>
      <c r="J64" s="83">
        <f t="shared" si="28"/>
        <v>1014.4765765031881</v>
      </c>
      <c r="K64" s="147">
        <v>447.35</v>
      </c>
      <c r="L64" s="147">
        <v>447.82</v>
      </c>
      <c r="M64" s="145">
        <v>0.31709999999999999</v>
      </c>
      <c r="N64" s="145">
        <v>0.15079999999999999</v>
      </c>
      <c r="O64" s="145">
        <v>0.46789999999999998</v>
      </c>
      <c r="P64" s="147">
        <v>1045.52</v>
      </c>
      <c r="Q64" s="24">
        <f t="shared" si="29"/>
        <v>4.240631163708076</v>
      </c>
      <c r="R64" s="24">
        <f t="shared" si="30"/>
        <v>0.46635576282476904</v>
      </c>
      <c r="S64" s="24">
        <f t="shared" si="31"/>
        <v>2.9936165529385743</v>
      </c>
      <c r="T64" s="24">
        <f t="shared" si="32"/>
        <v>3.0600433973365715</v>
      </c>
      <c r="U64" s="107"/>
      <c r="V64" s="101">
        <f t="shared" si="33"/>
        <v>-3.5659862544724468</v>
      </c>
      <c r="W64" s="101">
        <f t="shared" si="34"/>
        <v>-8.5659862544724472</v>
      </c>
      <c r="X64" s="101">
        <f t="shared" si="35"/>
        <v>1.4340137455275532</v>
      </c>
      <c r="Y64" s="101">
        <f t="shared" si="36"/>
        <v>-12.065629396890088</v>
      </c>
      <c r="Z64" s="101">
        <f t="shared" si="37"/>
        <v>4.9336568879451939</v>
      </c>
      <c r="AA64" s="101">
        <f t="shared" si="38"/>
        <v>0.45666426905968027</v>
      </c>
      <c r="AB64" s="101">
        <f t="shared" si="39"/>
        <v>-4.5433357309403197</v>
      </c>
      <c r="AC64" s="101">
        <f t="shared" si="40"/>
        <v>5.4566642690596803</v>
      </c>
      <c r="AD64" s="101">
        <f t="shared" si="41"/>
        <v>-16.399381001842841</v>
      </c>
      <c r="AE64" s="101">
        <f t="shared" si="42"/>
        <v>17.312709539962199</v>
      </c>
      <c r="AF64" s="101">
        <f t="shared" si="43"/>
        <v>-3.1884057971014594</v>
      </c>
      <c r="AG64" s="101">
        <f t="shared" si="44"/>
        <v>-8.1884057971014599</v>
      </c>
      <c r="AH64" s="101">
        <f t="shared" si="45"/>
        <v>1.8115942028985406</v>
      </c>
      <c r="AI64" s="101">
        <f t="shared" si="46"/>
        <v>-14.785727549046863</v>
      </c>
      <c r="AJ64" s="101">
        <f t="shared" si="47"/>
        <v>8.4089159548439429</v>
      </c>
      <c r="AK64" s="101">
        <f t="shared" si="48"/>
        <v>-2.8686427376445609</v>
      </c>
      <c r="AL64" s="101">
        <f t="shared" si="49"/>
        <v>-7.8686427376445609</v>
      </c>
      <c r="AM64" s="101">
        <f t="shared" si="50"/>
        <v>2.1313572623554391</v>
      </c>
      <c r="AN64" s="101">
        <f t="shared" si="51"/>
        <v>-14.752912163608705</v>
      </c>
      <c r="AO64" s="101">
        <f t="shared" si="52"/>
        <v>9.0156266883195855</v>
      </c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</row>
    <row r="65" spans="1:128" s="5" customFormat="1" x14ac:dyDescent="0.25">
      <c r="A65" s="22" t="s">
        <v>17</v>
      </c>
      <c r="B65" s="33" t="s">
        <v>98</v>
      </c>
      <c r="C65" s="22" t="s">
        <v>96</v>
      </c>
      <c r="D65" s="26">
        <v>8</v>
      </c>
      <c r="E65" s="142">
        <v>448.00170000000003</v>
      </c>
      <c r="F65" s="82">
        <f t="shared" si="0"/>
        <v>448.90000000000003</v>
      </c>
      <c r="G65" s="137">
        <v>0.6522</v>
      </c>
      <c r="H65" s="137">
        <v>0.24610000000000001</v>
      </c>
      <c r="I65" s="136">
        <f t="shared" si="27"/>
        <v>0.89829999999999999</v>
      </c>
      <c r="J65" s="83">
        <f t="shared" si="28"/>
        <v>2003.6102239141514</v>
      </c>
      <c r="K65" s="147">
        <v>447.8</v>
      </c>
      <c r="L65" s="147">
        <v>448.71</v>
      </c>
      <c r="M65" s="145">
        <v>0.65790000000000004</v>
      </c>
      <c r="N65" s="145">
        <v>0.2472</v>
      </c>
      <c r="O65" s="145">
        <v>0.90510000000000002</v>
      </c>
      <c r="P65" s="147">
        <v>2019.65</v>
      </c>
      <c r="Q65" s="24">
        <f t="shared" si="29"/>
        <v>0.87396504139834996</v>
      </c>
      <c r="R65" s="24">
        <f t="shared" si="30"/>
        <v>0.44697277529459156</v>
      </c>
      <c r="S65" s="24">
        <f t="shared" si="31"/>
        <v>0.75698541689858934</v>
      </c>
      <c r="T65" s="24">
        <f t="shared" si="32"/>
        <v>0.80054373322742145</v>
      </c>
      <c r="U65" s="107"/>
      <c r="V65" s="101">
        <f t="shared" si="33"/>
        <v>-3.5659862544724468</v>
      </c>
      <c r="W65" s="101">
        <f t="shared" si="34"/>
        <v>-8.5659862544724472</v>
      </c>
      <c r="X65" s="101">
        <f t="shared" si="35"/>
        <v>1.4340137455275532</v>
      </c>
      <c r="Y65" s="101">
        <f t="shared" si="36"/>
        <v>-12.065629396890088</v>
      </c>
      <c r="Z65" s="101">
        <f t="shared" si="37"/>
        <v>4.9336568879451939</v>
      </c>
      <c r="AA65" s="101">
        <f t="shared" si="38"/>
        <v>0.45666426905968027</v>
      </c>
      <c r="AB65" s="101">
        <f t="shared" si="39"/>
        <v>-4.5433357309403197</v>
      </c>
      <c r="AC65" s="101">
        <f t="shared" si="40"/>
        <v>5.4566642690596803</v>
      </c>
      <c r="AD65" s="101">
        <f t="shared" si="41"/>
        <v>-16.399381001842841</v>
      </c>
      <c r="AE65" s="101">
        <f t="shared" si="42"/>
        <v>17.312709539962199</v>
      </c>
      <c r="AF65" s="101">
        <f t="shared" si="43"/>
        <v>-3.1884057971014594</v>
      </c>
      <c r="AG65" s="101">
        <f t="shared" si="44"/>
        <v>-8.1884057971014599</v>
      </c>
      <c r="AH65" s="101">
        <f t="shared" si="45"/>
        <v>1.8115942028985406</v>
      </c>
      <c r="AI65" s="101">
        <f t="shared" si="46"/>
        <v>-14.785727549046863</v>
      </c>
      <c r="AJ65" s="101">
        <f t="shared" si="47"/>
        <v>8.4089159548439429</v>
      </c>
      <c r="AK65" s="101">
        <f t="shared" si="48"/>
        <v>-2.8686427376445609</v>
      </c>
      <c r="AL65" s="101">
        <f t="shared" si="49"/>
        <v>-7.8686427376445609</v>
      </c>
      <c r="AM65" s="101">
        <f t="shared" si="50"/>
        <v>2.1313572623554391</v>
      </c>
      <c r="AN65" s="101">
        <f t="shared" si="51"/>
        <v>-14.752912163608705</v>
      </c>
      <c r="AO65" s="101">
        <f t="shared" si="52"/>
        <v>9.0156266883195855</v>
      </c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</row>
    <row r="66" spans="1:128" s="5" customFormat="1" x14ac:dyDescent="0.25">
      <c r="A66" s="22" t="s">
        <v>17</v>
      </c>
      <c r="B66" s="33" t="s">
        <v>98</v>
      </c>
      <c r="C66" s="22" t="s">
        <v>96</v>
      </c>
      <c r="D66" s="26">
        <v>9</v>
      </c>
      <c r="E66" s="142">
        <v>447.69420000000002</v>
      </c>
      <c r="F66" s="82">
        <f t="shared" si="0"/>
        <v>449.6</v>
      </c>
      <c r="G66" s="137">
        <v>1.4068000000000001</v>
      </c>
      <c r="H66" s="137">
        <v>0.499</v>
      </c>
      <c r="I66" s="136">
        <f t="shared" si="27"/>
        <v>1.9058000000000002</v>
      </c>
      <c r="J66" s="83">
        <f t="shared" si="28"/>
        <v>4250.0960154277846</v>
      </c>
      <c r="K66" s="147">
        <v>447.6</v>
      </c>
      <c r="L66" s="147">
        <v>449.51</v>
      </c>
      <c r="M66" s="145">
        <v>1.4040999999999999</v>
      </c>
      <c r="N66" s="145">
        <v>0.50470000000000004</v>
      </c>
      <c r="O66" s="145">
        <v>1.9088000000000001</v>
      </c>
      <c r="P66" s="147">
        <v>4257.6499999999996</v>
      </c>
      <c r="Q66" s="24">
        <f t="shared" si="29"/>
        <v>-0.19192493602503174</v>
      </c>
      <c r="R66" s="24">
        <f t="shared" si="30"/>
        <v>1.1422845691382844</v>
      </c>
      <c r="S66" s="24">
        <f t="shared" si="31"/>
        <v>0.15741420925594979</v>
      </c>
      <c r="T66" s="24">
        <f t="shared" si="32"/>
        <v>0.17773679805807294</v>
      </c>
      <c r="U66" s="107"/>
      <c r="V66" s="101">
        <f t="shared" si="33"/>
        <v>-3.5659862544724468</v>
      </c>
      <c r="W66" s="101">
        <f t="shared" si="34"/>
        <v>-8.5659862544724472</v>
      </c>
      <c r="X66" s="101">
        <f t="shared" si="35"/>
        <v>1.4340137455275532</v>
      </c>
      <c r="Y66" s="101">
        <f t="shared" si="36"/>
        <v>-12.065629396890088</v>
      </c>
      <c r="Z66" s="101">
        <f t="shared" si="37"/>
        <v>4.9336568879451939</v>
      </c>
      <c r="AA66" s="101">
        <f t="shared" si="38"/>
        <v>0.45666426905968027</v>
      </c>
      <c r="AB66" s="101">
        <f t="shared" si="39"/>
        <v>-4.5433357309403197</v>
      </c>
      <c r="AC66" s="101">
        <f t="shared" si="40"/>
        <v>5.4566642690596803</v>
      </c>
      <c r="AD66" s="101">
        <f t="shared" si="41"/>
        <v>-16.399381001842841</v>
      </c>
      <c r="AE66" s="101">
        <f t="shared" si="42"/>
        <v>17.312709539962199</v>
      </c>
      <c r="AF66" s="101">
        <f t="shared" si="43"/>
        <v>-3.1884057971014594</v>
      </c>
      <c r="AG66" s="101">
        <f t="shared" si="44"/>
        <v>-8.1884057971014599</v>
      </c>
      <c r="AH66" s="101">
        <f t="shared" si="45"/>
        <v>1.8115942028985406</v>
      </c>
      <c r="AI66" s="101">
        <f t="shared" si="46"/>
        <v>-14.785727549046863</v>
      </c>
      <c r="AJ66" s="101">
        <f t="shared" si="47"/>
        <v>8.4089159548439429</v>
      </c>
      <c r="AK66" s="101">
        <f t="shared" si="48"/>
        <v>-2.8686427376445609</v>
      </c>
      <c r="AL66" s="101">
        <f t="shared" si="49"/>
        <v>-7.8686427376445609</v>
      </c>
      <c r="AM66" s="101">
        <f t="shared" si="50"/>
        <v>2.1313572623554391</v>
      </c>
      <c r="AN66" s="101">
        <f t="shared" si="51"/>
        <v>-14.752912163608705</v>
      </c>
      <c r="AO66" s="101">
        <f t="shared" si="52"/>
        <v>9.0156266883195855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</row>
    <row r="67" spans="1:128" s="5" customFormat="1" x14ac:dyDescent="0.25">
      <c r="A67" s="22" t="s">
        <v>18</v>
      </c>
      <c r="B67" s="33" t="s">
        <v>58</v>
      </c>
      <c r="C67" s="115" t="s">
        <v>144</v>
      </c>
      <c r="D67" s="26">
        <v>1</v>
      </c>
      <c r="E67" s="142">
        <v>447.47579999999999</v>
      </c>
      <c r="F67" s="82">
        <f t="shared" si="0"/>
        <v>447.49999999999994</v>
      </c>
      <c r="G67" s="137">
        <v>1.37E-2</v>
      </c>
      <c r="H67" s="137">
        <v>1.0500000000000001E-2</v>
      </c>
      <c r="I67" s="136">
        <f t="shared" si="27"/>
        <v>2.4199999999999999E-2</v>
      </c>
      <c r="J67" s="83">
        <f t="shared" si="28"/>
        <v>54.080033193009285</v>
      </c>
      <c r="K67" s="144">
        <v>447.3</v>
      </c>
      <c r="L67" s="144">
        <v>447.3</v>
      </c>
      <c r="M67" s="145"/>
      <c r="N67" s="145"/>
      <c r="O67" s="145">
        <v>1.7299999999999999E-2</v>
      </c>
      <c r="P67" s="146">
        <v>39</v>
      </c>
      <c r="Q67" s="24"/>
      <c r="R67" s="24"/>
      <c r="S67" s="24">
        <f t="shared" si="31"/>
        <v>-28.512396694214875</v>
      </c>
      <c r="T67" s="24">
        <f t="shared" si="32"/>
        <v>-27.884659647284799</v>
      </c>
      <c r="U67" s="107"/>
      <c r="V67" s="101">
        <f t="shared" si="33"/>
        <v>-3.5659862544724468</v>
      </c>
      <c r="W67" s="101">
        <f t="shared" si="34"/>
        <v>-8.5659862544724472</v>
      </c>
      <c r="X67" s="101">
        <f t="shared" si="35"/>
        <v>1.4340137455275532</v>
      </c>
      <c r="Y67" s="101">
        <f t="shared" si="36"/>
        <v>-12.065629396890088</v>
      </c>
      <c r="Z67" s="101">
        <f t="shared" si="37"/>
        <v>4.9336568879451939</v>
      </c>
      <c r="AA67" s="101">
        <f t="shared" si="38"/>
        <v>0.45666426905968027</v>
      </c>
      <c r="AB67" s="101">
        <f t="shared" si="39"/>
        <v>-4.5433357309403197</v>
      </c>
      <c r="AC67" s="101">
        <f t="shared" si="40"/>
        <v>5.4566642690596803</v>
      </c>
      <c r="AD67" s="101">
        <f t="shared" si="41"/>
        <v>-16.399381001842841</v>
      </c>
      <c r="AE67" s="101">
        <f t="shared" si="42"/>
        <v>17.312709539962199</v>
      </c>
      <c r="AF67" s="101">
        <f t="shared" si="43"/>
        <v>-3.1884057971014594</v>
      </c>
      <c r="AG67" s="101">
        <f t="shared" si="44"/>
        <v>-8.1884057971014599</v>
      </c>
      <c r="AH67" s="101">
        <f t="shared" si="45"/>
        <v>1.8115942028985406</v>
      </c>
      <c r="AI67" s="101">
        <f t="shared" si="46"/>
        <v>-14.785727549046863</v>
      </c>
      <c r="AJ67" s="101">
        <f t="shared" si="47"/>
        <v>8.4089159548439429</v>
      </c>
      <c r="AK67" s="101">
        <f t="shared" si="48"/>
        <v>-2.8686427376445609</v>
      </c>
      <c r="AL67" s="101">
        <f t="shared" si="49"/>
        <v>-7.8686427376445609</v>
      </c>
      <c r="AM67" s="101">
        <f t="shared" si="50"/>
        <v>2.1313572623554391</v>
      </c>
      <c r="AN67" s="101">
        <f t="shared" si="51"/>
        <v>-14.752912163608705</v>
      </c>
      <c r="AO67" s="101">
        <f t="shared" si="52"/>
        <v>9.0156266883195855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</row>
    <row r="68" spans="1:128" s="5" customFormat="1" x14ac:dyDescent="0.25">
      <c r="A68" s="22" t="s">
        <v>18</v>
      </c>
      <c r="B68" s="33" t="s">
        <v>58</v>
      </c>
      <c r="C68" s="115" t="s">
        <v>144</v>
      </c>
      <c r="D68" s="26">
        <v>2</v>
      </c>
      <c r="E68" s="142">
        <v>446.96599999999995</v>
      </c>
      <c r="F68" s="82">
        <f t="shared" ref="F68:F131" si="53">E68+G68+H68</f>
        <v>447</v>
      </c>
      <c r="G68" s="137">
        <v>2.3900000000000001E-2</v>
      </c>
      <c r="H68" s="137">
        <v>1.01E-2</v>
      </c>
      <c r="I68" s="136">
        <f t="shared" si="27"/>
        <v>3.4000000000000002E-2</v>
      </c>
      <c r="J68" s="83">
        <f t="shared" si="28"/>
        <v>76.066242211405694</v>
      </c>
      <c r="K68" s="144">
        <v>446.8</v>
      </c>
      <c r="L68" s="144">
        <v>446.8</v>
      </c>
      <c r="M68" s="145"/>
      <c r="N68" s="145"/>
      <c r="O68" s="145">
        <v>3.04E-2</v>
      </c>
      <c r="P68" s="146">
        <v>68</v>
      </c>
      <c r="Q68" s="24"/>
      <c r="R68" s="24"/>
      <c r="S68" s="24">
        <f t="shared" si="31"/>
        <v>-10.588235294117654</v>
      </c>
      <c r="T68" s="24">
        <f t="shared" si="32"/>
        <v>-10.604233858414801</v>
      </c>
      <c r="U68" s="107"/>
      <c r="V68" s="101">
        <f t="shared" ref="V68:V99" si="54">$Q$198</f>
        <v>-3.5659862544724468</v>
      </c>
      <c r="W68" s="101">
        <f t="shared" ref="W68:W99" si="55">$Q$198-5</f>
        <v>-8.5659862544724472</v>
      </c>
      <c r="X68" s="101">
        <f t="shared" ref="X68:X99" si="56">$Q$198+5</f>
        <v>1.4340137455275532</v>
      </c>
      <c r="Y68" s="101">
        <f t="shared" ref="Y68:Y99" si="57">($Q$198-(3*$Q$201))</f>
        <v>-12.065629396890088</v>
      </c>
      <c r="Z68" s="101">
        <f t="shared" ref="Z68:Z99" si="58">($Q$198+(3*$Q$201))</f>
        <v>4.9336568879451939</v>
      </c>
      <c r="AA68" s="101">
        <f t="shared" ref="AA68:AA99" si="59">$R$198</f>
        <v>0.45666426905968027</v>
      </c>
      <c r="AB68" s="101">
        <f t="shared" ref="AB68:AB99" si="60">$R$198-5</f>
        <v>-4.5433357309403197</v>
      </c>
      <c r="AC68" s="101">
        <f t="shared" ref="AC68:AC99" si="61">$R$198+5</f>
        <v>5.4566642690596803</v>
      </c>
      <c r="AD68" s="101">
        <f t="shared" ref="AD68:AD99" si="62">($R$198-(3*$R$201))</f>
        <v>-16.399381001842841</v>
      </c>
      <c r="AE68" s="101">
        <f t="shared" ref="AE68:AE99" si="63">($R$198+(3*$R$201))</f>
        <v>17.312709539962199</v>
      </c>
      <c r="AF68" s="101">
        <f t="shared" ref="AF68:AF99" si="64">$S$198</f>
        <v>-3.1884057971014594</v>
      </c>
      <c r="AG68" s="101">
        <f t="shared" ref="AG68:AG99" si="65">$S$198-5</f>
        <v>-8.1884057971014599</v>
      </c>
      <c r="AH68" s="101">
        <f t="shared" ref="AH68:AH99" si="66">$S$198+5</f>
        <v>1.8115942028985406</v>
      </c>
      <c r="AI68" s="101">
        <f t="shared" ref="AI68:AI99" si="67">($S$198-(3*$S$201))</f>
        <v>-14.785727549046863</v>
      </c>
      <c r="AJ68" s="101">
        <f t="shared" ref="AJ68:AJ99" si="68">($S$198+(3*$S$201))</f>
        <v>8.4089159548439429</v>
      </c>
      <c r="AK68" s="101">
        <f t="shared" ref="AK68:AK99" si="69">$T$198</f>
        <v>-2.8686427376445609</v>
      </c>
      <c r="AL68" s="101">
        <f t="shared" ref="AL68:AL99" si="70">$T$198-5</f>
        <v>-7.8686427376445609</v>
      </c>
      <c r="AM68" s="101">
        <f t="shared" ref="AM68:AM99" si="71">$T$198+5</f>
        <v>2.1313572623554391</v>
      </c>
      <c r="AN68" s="101">
        <f t="shared" ref="AN68:AN99" si="72">($T$198-(3*$T$201))</f>
        <v>-14.752912163608705</v>
      </c>
      <c r="AO68" s="101">
        <f t="shared" ref="AO68:AO99" si="73">($T$198+(3*$T$201))</f>
        <v>9.0156266883195855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s="5" customFormat="1" x14ac:dyDescent="0.25">
      <c r="A69" s="22" t="s">
        <v>18</v>
      </c>
      <c r="B69" s="33" t="s">
        <v>58</v>
      </c>
      <c r="C69" s="115" t="s">
        <v>144</v>
      </c>
      <c r="D69" s="26">
        <v>3</v>
      </c>
      <c r="E69" s="142">
        <v>447.55499999999995</v>
      </c>
      <c r="F69" s="82">
        <f t="shared" si="53"/>
        <v>447.59999999999997</v>
      </c>
      <c r="G69" s="137">
        <v>3.3700000000000001E-2</v>
      </c>
      <c r="H69" s="137">
        <v>1.1299999999999999E-2</v>
      </c>
      <c r="I69" s="136">
        <f t="shared" ref="I69:I132" si="74">G69+H69</f>
        <v>4.4999999999999998E-2</v>
      </c>
      <c r="J69" s="83">
        <f t="shared" ref="J69:J132" si="75">(1.6061/(1.6061-(I69/F69)))*(I69/F69)*1000000</f>
        <v>100.54248663439937</v>
      </c>
      <c r="K69" s="144">
        <v>447.5</v>
      </c>
      <c r="L69" s="144">
        <v>447.5</v>
      </c>
      <c r="M69" s="145"/>
      <c r="N69" s="145"/>
      <c r="O69" s="145">
        <v>4.2799999999999998E-2</v>
      </c>
      <c r="P69" s="146">
        <v>96</v>
      </c>
      <c r="Q69" s="24"/>
      <c r="R69" s="24"/>
      <c r="S69" s="24">
        <f t="shared" ref="S69:S132" si="76">((O69-I69)/I69)*100</f>
        <v>-4.8888888888888902</v>
      </c>
      <c r="T69" s="24">
        <f t="shared" ref="T69:T132" si="77">((P69-J69)/J69)*100</f>
        <v>-4.5179772118797104</v>
      </c>
      <c r="U69" s="107"/>
      <c r="V69" s="101">
        <f t="shared" si="54"/>
        <v>-3.5659862544724468</v>
      </c>
      <c r="W69" s="101">
        <f t="shared" si="55"/>
        <v>-8.5659862544724472</v>
      </c>
      <c r="X69" s="101">
        <f t="shared" si="56"/>
        <v>1.4340137455275532</v>
      </c>
      <c r="Y69" s="101">
        <f t="shared" si="57"/>
        <v>-12.065629396890088</v>
      </c>
      <c r="Z69" s="101">
        <f t="shared" si="58"/>
        <v>4.9336568879451939</v>
      </c>
      <c r="AA69" s="101">
        <f t="shared" si="59"/>
        <v>0.45666426905968027</v>
      </c>
      <c r="AB69" s="101">
        <f t="shared" si="60"/>
        <v>-4.5433357309403197</v>
      </c>
      <c r="AC69" s="101">
        <f t="shared" si="61"/>
        <v>5.4566642690596803</v>
      </c>
      <c r="AD69" s="101">
        <f t="shared" si="62"/>
        <v>-16.399381001842841</v>
      </c>
      <c r="AE69" s="101">
        <f t="shared" si="63"/>
        <v>17.312709539962199</v>
      </c>
      <c r="AF69" s="101">
        <f t="shared" si="64"/>
        <v>-3.1884057971014594</v>
      </c>
      <c r="AG69" s="101">
        <f t="shared" si="65"/>
        <v>-8.1884057971014599</v>
      </c>
      <c r="AH69" s="101">
        <f t="shared" si="66"/>
        <v>1.8115942028985406</v>
      </c>
      <c r="AI69" s="101">
        <f t="shared" si="67"/>
        <v>-14.785727549046863</v>
      </c>
      <c r="AJ69" s="101">
        <f t="shared" si="68"/>
        <v>8.4089159548439429</v>
      </c>
      <c r="AK69" s="101">
        <f t="shared" si="69"/>
        <v>-2.8686427376445609</v>
      </c>
      <c r="AL69" s="101">
        <f t="shared" si="70"/>
        <v>-7.8686427376445609</v>
      </c>
      <c r="AM69" s="101">
        <f t="shared" si="71"/>
        <v>2.1313572623554391</v>
      </c>
      <c r="AN69" s="101">
        <f t="shared" si="72"/>
        <v>-14.752912163608705</v>
      </c>
      <c r="AO69" s="101">
        <f t="shared" si="73"/>
        <v>9.0156266883195855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s="5" customFormat="1" x14ac:dyDescent="0.25">
      <c r="A70" s="22" t="s">
        <v>18</v>
      </c>
      <c r="B70" s="33" t="s">
        <v>58</v>
      </c>
      <c r="C70" s="115" t="s">
        <v>144</v>
      </c>
      <c r="D70" s="26">
        <v>4</v>
      </c>
      <c r="E70" s="142">
        <v>447.62620000000004</v>
      </c>
      <c r="F70" s="82">
        <f t="shared" si="53"/>
        <v>447.70000000000005</v>
      </c>
      <c r="G70" s="137">
        <v>5.2200000000000003E-2</v>
      </c>
      <c r="H70" s="137">
        <v>2.1600000000000001E-2</v>
      </c>
      <c r="I70" s="136">
        <f t="shared" si="74"/>
        <v>7.3800000000000004E-2</v>
      </c>
      <c r="J70" s="83">
        <f t="shared" si="75"/>
        <v>164.85944887512906</v>
      </c>
      <c r="K70" s="144">
        <v>447.5</v>
      </c>
      <c r="L70" s="144">
        <v>447.5</v>
      </c>
      <c r="M70" s="145">
        <v>4.2799999999999998E-2</v>
      </c>
      <c r="N70" s="145">
        <v>1.4E-3</v>
      </c>
      <c r="O70" s="145">
        <v>4.9000000000000002E-2</v>
      </c>
      <c r="P70" s="146">
        <v>110</v>
      </c>
      <c r="Q70" s="24">
        <f t="shared" ref="Q70:Q129" si="78">((M70-G70)/G70)*100</f>
        <v>-18.007662835249054</v>
      </c>
      <c r="R70" s="24">
        <f t="shared" ref="R70:R129" si="79">((N70-H70)/H70)*100</f>
        <v>-93.518518518518519</v>
      </c>
      <c r="S70" s="24">
        <f t="shared" si="76"/>
        <v>-33.604336043360433</v>
      </c>
      <c r="T70" s="24">
        <f t="shared" si="77"/>
        <v>-33.276496585089113</v>
      </c>
      <c r="U70" s="107"/>
      <c r="V70" s="101">
        <f t="shared" si="54"/>
        <v>-3.5659862544724468</v>
      </c>
      <c r="W70" s="101">
        <f t="shared" si="55"/>
        <v>-8.5659862544724472</v>
      </c>
      <c r="X70" s="101">
        <f t="shared" si="56"/>
        <v>1.4340137455275532</v>
      </c>
      <c r="Y70" s="101">
        <f t="shared" si="57"/>
        <v>-12.065629396890088</v>
      </c>
      <c r="Z70" s="101">
        <f t="shared" si="58"/>
        <v>4.9336568879451939</v>
      </c>
      <c r="AA70" s="101">
        <f t="shared" si="59"/>
        <v>0.45666426905968027</v>
      </c>
      <c r="AB70" s="101">
        <f t="shared" si="60"/>
        <v>-4.5433357309403197</v>
      </c>
      <c r="AC70" s="101">
        <f t="shared" si="61"/>
        <v>5.4566642690596803</v>
      </c>
      <c r="AD70" s="101">
        <f t="shared" si="62"/>
        <v>-16.399381001842841</v>
      </c>
      <c r="AE70" s="101">
        <f t="shared" si="63"/>
        <v>17.312709539962199</v>
      </c>
      <c r="AF70" s="101">
        <f t="shared" si="64"/>
        <v>-3.1884057971014594</v>
      </c>
      <c r="AG70" s="101">
        <f t="shared" si="65"/>
        <v>-8.1884057971014599</v>
      </c>
      <c r="AH70" s="101">
        <f t="shared" si="66"/>
        <v>1.8115942028985406</v>
      </c>
      <c r="AI70" s="101">
        <f t="shared" si="67"/>
        <v>-14.785727549046863</v>
      </c>
      <c r="AJ70" s="101">
        <f t="shared" si="68"/>
        <v>8.4089159548439429</v>
      </c>
      <c r="AK70" s="101">
        <f t="shared" si="69"/>
        <v>-2.8686427376445609</v>
      </c>
      <c r="AL70" s="101">
        <f t="shared" si="70"/>
        <v>-7.8686427376445609</v>
      </c>
      <c r="AM70" s="101">
        <f t="shared" si="71"/>
        <v>2.1313572623554391</v>
      </c>
      <c r="AN70" s="101">
        <f t="shared" si="72"/>
        <v>-14.752912163608705</v>
      </c>
      <c r="AO70" s="101">
        <f t="shared" si="73"/>
        <v>9.0156266883195855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s="5" customFormat="1" x14ac:dyDescent="0.25">
      <c r="A71" s="22" t="s">
        <v>18</v>
      </c>
      <c r="B71" s="33" t="s">
        <v>58</v>
      </c>
      <c r="C71" s="115" t="s">
        <v>144</v>
      </c>
      <c r="D71" s="26">
        <v>5</v>
      </c>
      <c r="E71" s="142">
        <v>447.58480000000003</v>
      </c>
      <c r="F71" s="82">
        <f t="shared" si="53"/>
        <v>447.70000000000005</v>
      </c>
      <c r="G71" s="137">
        <v>8.4900000000000003E-2</v>
      </c>
      <c r="H71" s="137">
        <v>3.0300000000000001E-2</v>
      </c>
      <c r="I71" s="136">
        <f t="shared" si="74"/>
        <v>0.1152</v>
      </c>
      <c r="J71" s="83">
        <f t="shared" si="75"/>
        <v>257.35639777667478</v>
      </c>
      <c r="K71" s="144">
        <v>447.5</v>
      </c>
      <c r="L71" s="144">
        <v>447.5</v>
      </c>
      <c r="M71" s="145">
        <v>8.0600000000000005E-2</v>
      </c>
      <c r="N71" s="145">
        <v>2.4500000000000001E-2</v>
      </c>
      <c r="O71" s="145">
        <v>0.1051</v>
      </c>
      <c r="P71" s="146">
        <v>235</v>
      </c>
      <c r="Q71" s="24">
        <f t="shared" si="78"/>
        <v>-5.0647820965842145</v>
      </c>
      <c r="R71" s="24">
        <f t="shared" si="79"/>
        <v>-19.14191419141914</v>
      </c>
      <c r="S71" s="24">
        <f t="shared" si="76"/>
        <v>-8.7673611111111089</v>
      </c>
      <c r="T71" s="24">
        <f t="shared" si="77"/>
        <v>-8.6869407443583011</v>
      </c>
      <c r="U71" s="107"/>
      <c r="V71" s="101">
        <f t="shared" si="54"/>
        <v>-3.5659862544724468</v>
      </c>
      <c r="W71" s="101">
        <f t="shared" si="55"/>
        <v>-8.5659862544724472</v>
      </c>
      <c r="X71" s="101">
        <f t="shared" si="56"/>
        <v>1.4340137455275532</v>
      </c>
      <c r="Y71" s="101">
        <f t="shared" si="57"/>
        <v>-12.065629396890088</v>
      </c>
      <c r="Z71" s="101">
        <f t="shared" si="58"/>
        <v>4.9336568879451939</v>
      </c>
      <c r="AA71" s="101">
        <f t="shared" si="59"/>
        <v>0.45666426905968027</v>
      </c>
      <c r="AB71" s="101">
        <f t="shared" si="60"/>
        <v>-4.5433357309403197</v>
      </c>
      <c r="AC71" s="101">
        <f t="shared" si="61"/>
        <v>5.4566642690596803</v>
      </c>
      <c r="AD71" s="101">
        <f t="shared" si="62"/>
        <v>-16.399381001842841</v>
      </c>
      <c r="AE71" s="101">
        <f t="shared" si="63"/>
        <v>17.312709539962199</v>
      </c>
      <c r="AF71" s="101">
        <f t="shared" si="64"/>
        <v>-3.1884057971014594</v>
      </c>
      <c r="AG71" s="101">
        <f t="shared" si="65"/>
        <v>-8.1884057971014599</v>
      </c>
      <c r="AH71" s="101">
        <f t="shared" si="66"/>
        <v>1.8115942028985406</v>
      </c>
      <c r="AI71" s="101">
        <f t="shared" si="67"/>
        <v>-14.785727549046863</v>
      </c>
      <c r="AJ71" s="101">
        <f t="shared" si="68"/>
        <v>8.4089159548439429</v>
      </c>
      <c r="AK71" s="101">
        <f t="shared" si="69"/>
        <v>-2.8686427376445609</v>
      </c>
      <c r="AL71" s="101">
        <f t="shared" si="70"/>
        <v>-7.8686427376445609</v>
      </c>
      <c r="AM71" s="101">
        <f t="shared" si="71"/>
        <v>2.1313572623554391</v>
      </c>
      <c r="AN71" s="101">
        <f t="shared" si="72"/>
        <v>-14.752912163608705</v>
      </c>
      <c r="AO71" s="101">
        <f t="shared" si="73"/>
        <v>9.0156266883195855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s="5" customFormat="1" x14ac:dyDescent="0.25">
      <c r="A72" s="22" t="s">
        <v>18</v>
      </c>
      <c r="B72" s="33" t="s">
        <v>58</v>
      </c>
      <c r="C72" s="115" t="s">
        <v>144</v>
      </c>
      <c r="D72" s="26">
        <v>6</v>
      </c>
      <c r="E72" s="142">
        <v>447.71549999999996</v>
      </c>
      <c r="F72" s="82">
        <f t="shared" si="53"/>
        <v>447.89999999999992</v>
      </c>
      <c r="G72" s="137">
        <v>0.1328</v>
      </c>
      <c r="H72" s="137">
        <v>5.1700000000000003E-2</v>
      </c>
      <c r="I72" s="136">
        <f t="shared" si="74"/>
        <v>0.1845</v>
      </c>
      <c r="J72" s="83">
        <f t="shared" si="75"/>
        <v>412.02797839879605</v>
      </c>
      <c r="K72" s="144">
        <v>447.7</v>
      </c>
      <c r="L72" s="144">
        <v>447.7</v>
      </c>
      <c r="M72" s="145">
        <v>0.12609999999999999</v>
      </c>
      <c r="N72" s="145">
        <v>4.5600000000000002E-2</v>
      </c>
      <c r="O72" s="145">
        <v>0.17169999999999999</v>
      </c>
      <c r="P72" s="146">
        <v>384</v>
      </c>
      <c r="Q72" s="24">
        <f t="shared" si="78"/>
        <v>-5.0451807228915753</v>
      </c>
      <c r="R72" s="24">
        <f t="shared" si="79"/>
        <v>-11.798839458413928</v>
      </c>
      <c r="S72" s="24">
        <f t="shared" si="76"/>
        <v>-6.93766937669377</v>
      </c>
      <c r="T72" s="24">
        <f t="shared" si="77"/>
        <v>-6.8024454328846975</v>
      </c>
      <c r="U72" s="107"/>
      <c r="V72" s="101">
        <f t="shared" si="54"/>
        <v>-3.5659862544724468</v>
      </c>
      <c r="W72" s="101">
        <f t="shared" si="55"/>
        <v>-8.5659862544724472</v>
      </c>
      <c r="X72" s="101">
        <f t="shared" si="56"/>
        <v>1.4340137455275532</v>
      </c>
      <c r="Y72" s="101">
        <f t="shared" si="57"/>
        <v>-12.065629396890088</v>
      </c>
      <c r="Z72" s="101">
        <f t="shared" si="58"/>
        <v>4.9336568879451939</v>
      </c>
      <c r="AA72" s="101">
        <f t="shared" si="59"/>
        <v>0.45666426905968027</v>
      </c>
      <c r="AB72" s="101">
        <f t="shared" si="60"/>
        <v>-4.5433357309403197</v>
      </c>
      <c r="AC72" s="101">
        <f t="shared" si="61"/>
        <v>5.4566642690596803</v>
      </c>
      <c r="AD72" s="101">
        <f t="shared" si="62"/>
        <v>-16.399381001842841</v>
      </c>
      <c r="AE72" s="101">
        <f t="shared" si="63"/>
        <v>17.312709539962199</v>
      </c>
      <c r="AF72" s="101">
        <f t="shared" si="64"/>
        <v>-3.1884057971014594</v>
      </c>
      <c r="AG72" s="101">
        <f t="shared" si="65"/>
        <v>-8.1884057971014599</v>
      </c>
      <c r="AH72" s="101">
        <f t="shared" si="66"/>
        <v>1.8115942028985406</v>
      </c>
      <c r="AI72" s="101">
        <f t="shared" si="67"/>
        <v>-14.785727549046863</v>
      </c>
      <c r="AJ72" s="101">
        <f t="shared" si="68"/>
        <v>8.4089159548439429</v>
      </c>
      <c r="AK72" s="101">
        <f t="shared" si="69"/>
        <v>-2.8686427376445609</v>
      </c>
      <c r="AL72" s="101">
        <f t="shared" si="70"/>
        <v>-7.8686427376445609</v>
      </c>
      <c r="AM72" s="101">
        <f t="shared" si="71"/>
        <v>2.1313572623554391</v>
      </c>
      <c r="AN72" s="101">
        <f t="shared" si="72"/>
        <v>-14.752912163608705</v>
      </c>
      <c r="AO72" s="101">
        <f t="shared" si="73"/>
        <v>9.0156266883195855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s="5" customFormat="1" x14ac:dyDescent="0.25">
      <c r="A73" s="22" t="s">
        <v>18</v>
      </c>
      <c r="B73" s="33" t="s">
        <v>58</v>
      </c>
      <c r="C73" s="115" t="s">
        <v>145</v>
      </c>
      <c r="D73" s="26">
        <v>7</v>
      </c>
      <c r="E73" s="142">
        <v>447.84169999999995</v>
      </c>
      <c r="F73" s="82">
        <f t="shared" si="53"/>
        <v>448.29999999999995</v>
      </c>
      <c r="G73" s="137">
        <v>0.30890000000000001</v>
      </c>
      <c r="H73" s="137">
        <v>0.14940000000000001</v>
      </c>
      <c r="I73" s="136">
        <f t="shared" si="74"/>
        <v>0.45830000000000004</v>
      </c>
      <c r="J73" s="83">
        <f t="shared" si="75"/>
        <v>1022.9576188983012</v>
      </c>
      <c r="K73" s="144">
        <v>448.1</v>
      </c>
      <c r="L73" s="144">
        <v>448.1</v>
      </c>
      <c r="M73" s="145">
        <v>0.29509999999999997</v>
      </c>
      <c r="N73" s="145">
        <v>0.11700000000000001</v>
      </c>
      <c r="O73" s="145">
        <v>0.41210000000000002</v>
      </c>
      <c r="P73" s="146">
        <v>920</v>
      </c>
      <c r="Q73" s="24">
        <f t="shared" si="78"/>
        <v>-4.467465199093569</v>
      </c>
      <c r="R73" s="24">
        <f t="shared" si="79"/>
        <v>-21.686746987951803</v>
      </c>
      <c r="S73" s="24">
        <f t="shared" si="76"/>
        <v>-10.080733144228676</v>
      </c>
      <c r="T73" s="24">
        <f t="shared" si="77"/>
        <v>-10.064700335208796</v>
      </c>
      <c r="U73" s="107"/>
      <c r="V73" s="101">
        <f t="shared" si="54"/>
        <v>-3.5659862544724468</v>
      </c>
      <c r="W73" s="101">
        <f t="shared" si="55"/>
        <v>-8.5659862544724472</v>
      </c>
      <c r="X73" s="101">
        <f t="shared" si="56"/>
        <v>1.4340137455275532</v>
      </c>
      <c r="Y73" s="101">
        <f t="shared" si="57"/>
        <v>-12.065629396890088</v>
      </c>
      <c r="Z73" s="101">
        <f t="shared" si="58"/>
        <v>4.9336568879451939</v>
      </c>
      <c r="AA73" s="101">
        <f t="shared" si="59"/>
        <v>0.45666426905968027</v>
      </c>
      <c r="AB73" s="101">
        <f t="shared" si="60"/>
        <v>-4.5433357309403197</v>
      </c>
      <c r="AC73" s="101">
        <f t="shared" si="61"/>
        <v>5.4566642690596803</v>
      </c>
      <c r="AD73" s="101">
        <f t="shared" si="62"/>
        <v>-16.399381001842841</v>
      </c>
      <c r="AE73" s="101">
        <f t="shared" si="63"/>
        <v>17.312709539962199</v>
      </c>
      <c r="AF73" s="101">
        <f t="shared" si="64"/>
        <v>-3.1884057971014594</v>
      </c>
      <c r="AG73" s="101">
        <f t="shared" si="65"/>
        <v>-8.1884057971014599</v>
      </c>
      <c r="AH73" s="101">
        <f t="shared" si="66"/>
        <v>1.8115942028985406</v>
      </c>
      <c r="AI73" s="101">
        <f t="shared" si="67"/>
        <v>-14.785727549046863</v>
      </c>
      <c r="AJ73" s="101">
        <f t="shared" si="68"/>
        <v>8.4089159548439429</v>
      </c>
      <c r="AK73" s="101">
        <f t="shared" si="69"/>
        <v>-2.8686427376445609</v>
      </c>
      <c r="AL73" s="101">
        <f t="shared" si="70"/>
        <v>-7.8686427376445609</v>
      </c>
      <c r="AM73" s="101">
        <f t="shared" si="71"/>
        <v>2.1313572623554391</v>
      </c>
      <c r="AN73" s="101">
        <f t="shared" si="72"/>
        <v>-14.752912163608705</v>
      </c>
      <c r="AO73" s="101">
        <f t="shared" si="73"/>
        <v>9.0156266883195855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s="5" customFormat="1" x14ac:dyDescent="0.25">
      <c r="A74" s="22" t="s">
        <v>18</v>
      </c>
      <c r="B74" s="33" t="s">
        <v>58</v>
      </c>
      <c r="C74" s="115" t="s">
        <v>145</v>
      </c>
      <c r="D74" s="26">
        <v>8</v>
      </c>
      <c r="E74" s="142">
        <v>447.97589999999997</v>
      </c>
      <c r="F74" s="82">
        <f t="shared" si="53"/>
        <v>448.9</v>
      </c>
      <c r="G74" s="137">
        <v>0.67049999999999998</v>
      </c>
      <c r="H74" s="137">
        <v>0.25359999999999999</v>
      </c>
      <c r="I74" s="136">
        <f t="shared" si="74"/>
        <v>0.92409999999999992</v>
      </c>
      <c r="J74" s="83">
        <f t="shared" si="75"/>
        <v>2061.2295999555254</v>
      </c>
      <c r="K74" s="144">
        <v>448.7</v>
      </c>
      <c r="L74" s="144">
        <v>448.7</v>
      </c>
      <c r="M74" s="145">
        <v>0.65400000000000003</v>
      </c>
      <c r="N74" s="145">
        <v>0.23280000000000001</v>
      </c>
      <c r="O74" s="145">
        <v>0.88680000000000003</v>
      </c>
      <c r="P74" s="146">
        <v>1979</v>
      </c>
      <c r="Q74" s="24">
        <f t="shared" si="78"/>
        <v>-2.4608501118568173</v>
      </c>
      <c r="R74" s="24">
        <f t="shared" si="79"/>
        <v>-8.2018927444794905</v>
      </c>
      <c r="S74" s="24">
        <f t="shared" si="76"/>
        <v>-4.0363597013310129</v>
      </c>
      <c r="T74" s="24">
        <f t="shared" si="77"/>
        <v>-3.9893469391910354</v>
      </c>
      <c r="U74" s="107"/>
      <c r="V74" s="101">
        <f t="shared" si="54"/>
        <v>-3.5659862544724468</v>
      </c>
      <c r="W74" s="101">
        <f t="shared" si="55"/>
        <v>-8.5659862544724472</v>
      </c>
      <c r="X74" s="101">
        <f t="shared" si="56"/>
        <v>1.4340137455275532</v>
      </c>
      <c r="Y74" s="101">
        <f t="shared" si="57"/>
        <v>-12.065629396890088</v>
      </c>
      <c r="Z74" s="101">
        <f t="shared" si="58"/>
        <v>4.9336568879451939</v>
      </c>
      <c r="AA74" s="101">
        <f t="shared" si="59"/>
        <v>0.45666426905968027</v>
      </c>
      <c r="AB74" s="101">
        <f t="shared" si="60"/>
        <v>-4.5433357309403197</v>
      </c>
      <c r="AC74" s="101">
        <f t="shared" si="61"/>
        <v>5.4566642690596803</v>
      </c>
      <c r="AD74" s="101">
        <f t="shared" si="62"/>
        <v>-16.399381001842841</v>
      </c>
      <c r="AE74" s="101">
        <f t="shared" si="63"/>
        <v>17.312709539962199</v>
      </c>
      <c r="AF74" s="101">
        <f t="shared" si="64"/>
        <v>-3.1884057971014594</v>
      </c>
      <c r="AG74" s="101">
        <f t="shared" si="65"/>
        <v>-8.1884057971014599</v>
      </c>
      <c r="AH74" s="101">
        <f t="shared" si="66"/>
        <v>1.8115942028985406</v>
      </c>
      <c r="AI74" s="101">
        <f t="shared" si="67"/>
        <v>-14.785727549046863</v>
      </c>
      <c r="AJ74" s="101">
        <f t="shared" si="68"/>
        <v>8.4089159548439429</v>
      </c>
      <c r="AK74" s="101">
        <f t="shared" si="69"/>
        <v>-2.8686427376445609</v>
      </c>
      <c r="AL74" s="101">
        <f t="shared" si="70"/>
        <v>-7.8686427376445609</v>
      </c>
      <c r="AM74" s="101">
        <f t="shared" si="71"/>
        <v>2.1313572623554391</v>
      </c>
      <c r="AN74" s="101">
        <f t="shared" si="72"/>
        <v>-14.752912163608705</v>
      </c>
      <c r="AO74" s="101">
        <f t="shared" si="73"/>
        <v>9.0156266883195855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s="5" customFormat="1" x14ac:dyDescent="0.25">
      <c r="A75" s="22" t="s">
        <v>18</v>
      </c>
      <c r="B75" s="33" t="s">
        <v>58</v>
      </c>
      <c r="C75" s="115" t="s">
        <v>145</v>
      </c>
      <c r="D75" s="26">
        <v>9</v>
      </c>
      <c r="E75" s="142">
        <v>447.30260000000004</v>
      </c>
      <c r="F75" s="82">
        <f t="shared" si="53"/>
        <v>449.20000000000005</v>
      </c>
      <c r="G75" s="137">
        <v>1.4024000000000001</v>
      </c>
      <c r="H75" s="137">
        <v>0.495</v>
      </c>
      <c r="I75" s="136">
        <f t="shared" si="74"/>
        <v>1.8974000000000002</v>
      </c>
      <c r="J75" s="83">
        <f t="shared" si="75"/>
        <v>4235.0917512791666</v>
      </c>
      <c r="K75" s="144">
        <v>449</v>
      </c>
      <c r="L75" s="144">
        <v>449</v>
      </c>
      <c r="M75" s="145">
        <v>1.3768</v>
      </c>
      <c r="N75" s="145">
        <v>0.49159999999999998</v>
      </c>
      <c r="O75" s="145">
        <v>1.8684000000000001</v>
      </c>
      <c r="P75" s="146">
        <v>4172</v>
      </c>
      <c r="Q75" s="24">
        <f t="shared" si="78"/>
        <v>-1.8254420992584188</v>
      </c>
      <c r="R75" s="24">
        <f t="shared" si="79"/>
        <v>-0.68686868686868974</v>
      </c>
      <c r="S75" s="24">
        <f t="shared" si="76"/>
        <v>-1.5284072941920592</v>
      </c>
      <c r="T75" s="24">
        <f t="shared" si="77"/>
        <v>-1.4897375307184402</v>
      </c>
      <c r="U75" s="107"/>
      <c r="V75" s="101">
        <f t="shared" si="54"/>
        <v>-3.5659862544724468</v>
      </c>
      <c r="W75" s="101">
        <f t="shared" si="55"/>
        <v>-8.5659862544724472</v>
      </c>
      <c r="X75" s="101">
        <f t="shared" si="56"/>
        <v>1.4340137455275532</v>
      </c>
      <c r="Y75" s="101">
        <f t="shared" si="57"/>
        <v>-12.065629396890088</v>
      </c>
      <c r="Z75" s="101">
        <f t="shared" si="58"/>
        <v>4.9336568879451939</v>
      </c>
      <c r="AA75" s="101">
        <f t="shared" si="59"/>
        <v>0.45666426905968027</v>
      </c>
      <c r="AB75" s="101">
        <f t="shared" si="60"/>
        <v>-4.5433357309403197</v>
      </c>
      <c r="AC75" s="101">
        <f t="shared" si="61"/>
        <v>5.4566642690596803</v>
      </c>
      <c r="AD75" s="101">
        <f t="shared" si="62"/>
        <v>-16.399381001842841</v>
      </c>
      <c r="AE75" s="101">
        <f t="shared" si="63"/>
        <v>17.312709539962199</v>
      </c>
      <c r="AF75" s="101">
        <f t="shared" si="64"/>
        <v>-3.1884057971014594</v>
      </c>
      <c r="AG75" s="101">
        <f t="shared" si="65"/>
        <v>-8.1884057971014599</v>
      </c>
      <c r="AH75" s="101">
        <f t="shared" si="66"/>
        <v>1.8115942028985406</v>
      </c>
      <c r="AI75" s="101">
        <f t="shared" si="67"/>
        <v>-14.785727549046863</v>
      </c>
      <c r="AJ75" s="101">
        <f t="shared" si="68"/>
        <v>8.4089159548439429</v>
      </c>
      <c r="AK75" s="101">
        <f t="shared" si="69"/>
        <v>-2.8686427376445609</v>
      </c>
      <c r="AL75" s="101">
        <f t="shared" si="70"/>
        <v>-7.8686427376445609</v>
      </c>
      <c r="AM75" s="101">
        <f t="shared" si="71"/>
        <v>2.1313572623554391</v>
      </c>
      <c r="AN75" s="101">
        <f t="shared" si="72"/>
        <v>-14.752912163608705</v>
      </c>
      <c r="AO75" s="101">
        <f t="shared" si="73"/>
        <v>9.0156266883195855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s="27" customFormat="1" x14ac:dyDescent="0.25">
      <c r="A76" s="139" t="s">
        <v>19</v>
      </c>
      <c r="B76" s="36" t="s">
        <v>59</v>
      </c>
      <c r="C76" s="139" t="s">
        <v>27</v>
      </c>
      <c r="D76" s="26">
        <v>1</v>
      </c>
      <c r="E76" s="142">
        <v>447.57429999999999</v>
      </c>
      <c r="F76" s="82">
        <f t="shared" si="53"/>
        <v>447.59999999999997</v>
      </c>
      <c r="G76" s="137">
        <v>1.54E-2</v>
      </c>
      <c r="H76" s="137">
        <v>1.03E-2</v>
      </c>
      <c r="I76" s="136">
        <f t="shared" si="74"/>
        <v>2.5700000000000001E-2</v>
      </c>
      <c r="J76" s="83">
        <f t="shared" si="75"/>
        <v>57.419389624745222</v>
      </c>
      <c r="K76" s="148">
        <v>447.3</v>
      </c>
      <c r="L76" s="148">
        <v>447.3</v>
      </c>
      <c r="M76" s="145">
        <v>1.49E-2</v>
      </c>
      <c r="N76" s="145">
        <v>1.12E-2</v>
      </c>
      <c r="O76" s="145">
        <v>2.6100000000000002E-2</v>
      </c>
      <c r="P76" s="149">
        <v>58</v>
      </c>
      <c r="Q76" s="24">
        <f t="shared" si="78"/>
        <v>-3.2467532467532494</v>
      </c>
      <c r="R76" s="24">
        <f t="shared" si="79"/>
        <v>8.7378640776699008</v>
      </c>
      <c r="S76" s="24">
        <f t="shared" si="76"/>
        <v>1.556420233463039</v>
      </c>
      <c r="T76" s="24">
        <f t="shared" si="77"/>
        <v>1.0111747600405718</v>
      </c>
      <c r="U76" s="107"/>
      <c r="V76" s="101">
        <f t="shared" si="54"/>
        <v>-3.5659862544724468</v>
      </c>
      <c r="W76" s="101">
        <f t="shared" si="55"/>
        <v>-8.5659862544724472</v>
      </c>
      <c r="X76" s="101">
        <f t="shared" si="56"/>
        <v>1.4340137455275532</v>
      </c>
      <c r="Y76" s="101">
        <f t="shared" si="57"/>
        <v>-12.065629396890088</v>
      </c>
      <c r="Z76" s="101">
        <f t="shared" si="58"/>
        <v>4.9336568879451939</v>
      </c>
      <c r="AA76" s="101">
        <f t="shared" si="59"/>
        <v>0.45666426905968027</v>
      </c>
      <c r="AB76" s="101">
        <f t="shared" si="60"/>
        <v>-4.5433357309403197</v>
      </c>
      <c r="AC76" s="101">
        <f t="shared" si="61"/>
        <v>5.4566642690596803</v>
      </c>
      <c r="AD76" s="101">
        <f t="shared" si="62"/>
        <v>-16.399381001842841</v>
      </c>
      <c r="AE76" s="101">
        <f t="shared" si="63"/>
        <v>17.312709539962199</v>
      </c>
      <c r="AF76" s="101">
        <f t="shared" si="64"/>
        <v>-3.1884057971014594</v>
      </c>
      <c r="AG76" s="101">
        <f t="shared" si="65"/>
        <v>-8.1884057971014599</v>
      </c>
      <c r="AH76" s="101">
        <f t="shared" si="66"/>
        <v>1.8115942028985406</v>
      </c>
      <c r="AI76" s="101">
        <f t="shared" si="67"/>
        <v>-14.785727549046863</v>
      </c>
      <c r="AJ76" s="101">
        <f t="shared" si="68"/>
        <v>8.4089159548439429</v>
      </c>
      <c r="AK76" s="101">
        <f t="shared" si="69"/>
        <v>-2.8686427376445609</v>
      </c>
      <c r="AL76" s="101">
        <f t="shared" si="70"/>
        <v>-7.8686427376445609</v>
      </c>
      <c r="AM76" s="101">
        <f t="shared" si="71"/>
        <v>2.1313572623554391</v>
      </c>
      <c r="AN76" s="101">
        <f t="shared" si="72"/>
        <v>-14.752912163608705</v>
      </c>
      <c r="AO76" s="101">
        <f t="shared" si="73"/>
        <v>9.0156266883195855</v>
      </c>
    </row>
    <row r="77" spans="1:128" s="27" customFormat="1" x14ac:dyDescent="0.25">
      <c r="A77" s="139" t="s">
        <v>19</v>
      </c>
      <c r="B77" s="36" t="s">
        <v>59</v>
      </c>
      <c r="C77" s="139" t="s">
        <v>27</v>
      </c>
      <c r="D77" s="26">
        <v>2</v>
      </c>
      <c r="E77" s="142">
        <v>447.96479999999997</v>
      </c>
      <c r="F77" s="82">
        <f t="shared" si="53"/>
        <v>447.99999999999994</v>
      </c>
      <c r="G77" s="137">
        <v>2.4899999999999999E-2</v>
      </c>
      <c r="H77" s="137">
        <v>1.03E-2</v>
      </c>
      <c r="I77" s="136">
        <f t="shared" si="74"/>
        <v>3.5199999999999995E-2</v>
      </c>
      <c r="J77" s="83">
        <f t="shared" si="75"/>
        <v>78.575272523494164</v>
      </c>
      <c r="K77" s="148">
        <v>447.8</v>
      </c>
      <c r="L77" s="148">
        <v>447.8</v>
      </c>
      <c r="M77" s="145">
        <v>2.3199999999999998E-2</v>
      </c>
      <c r="N77" s="145">
        <v>1.01E-2</v>
      </c>
      <c r="O77" s="145">
        <v>3.3300000000000003E-2</v>
      </c>
      <c r="P77" s="149">
        <v>74</v>
      </c>
      <c r="Q77" s="24">
        <f t="shared" si="78"/>
        <v>-6.8273092369477917</v>
      </c>
      <c r="R77" s="24">
        <f t="shared" si="79"/>
        <v>-1.9417475728155391</v>
      </c>
      <c r="S77" s="24">
        <f t="shared" si="76"/>
        <v>-5.3977272727272503</v>
      </c>
      <c r="T77" s="24">
        <f t="shared" si="77"/>
        <v>-5.8227892523390841</v>
      </c>
      <c r="U77" s="107"/>
      <c r="V77" s="101">
        <f t="shared" si="54"/>
        <v>-3.5659862544724468</v>
      </c>
      <c r="W77" s="101">
        <f t="shared" si="55"/>
        <v>-8.5659862544724472</v>
      </c>
      <c r="X77" s="101">
        <f t="shared" si="56"/>
        <v>1.4340137455275532</v>
      </c>
      <c r="Y77" s="101">
        <f t="shared" si="57"/>
        <v>-12.065629396890088</v>
      </c>
      <c r="Z77" s="101">
        <f t="shared" si="58"/>
        <v>4.9336568879451939</v>
      </c>
      <c r="AA77" s="101">
        <f t="shared" si="59"/>
        <v>0.45666426905968027</v>
      </c>
      <c r="AB77" s="101">
        <f t="shared" si="60"/>
        <v>-4.5433357309403197</v>
      </c>
      <c r="AC77" s="101">
        <f t="shared" si="61"/>
        <v>5.4566642690596803</v>
      </c>
      <c r="AD77" s="101">
        <f t="shared" si="62"/>
        <v>-16.399381001842841</v>
      </c>
      <c r="AE77" s="101">
        <f t="shared" si="63"/>
        <v>17.312709539962199</v>
      </c>
      <c r="AF77" s="101">
        <f t="shared" si="64"/>
        <v>-3.1884057971014594</v>
      </c>
      <c r="AG77" s="101">
        <f t="shared" si="65"/>
        <v>-8.1884057971014599</v>
      </c>
      <c r="AH77" s="101">
        <f t="shared" si="66"/>
        <v>1.8115942028985406</v>
      </c>
      <c r="AI77" s="101">
        <f t="shared" si="67"/>
        <v>-14.785727549046863</v>
      </c>
      <c r="AJ77" s="101">
        <f t="shared" si="68"/>
        <v>8.4089159548439429</v>
      </c>
      <c r="AK77" s="101">
        <f t="shared" si="69"/>
        <v>-2.8686427376445609</v>
      </c>
      <c r="AL77" s="101">
        <f t="shared" si="70"/>
        <v>-7.8686427376445609</v>
      </c>
      <c r="AM77" s="101">
        <f t="shared" si="71"/>
        <v>2.1313572623554391</v>
      </c>
      <c r="AN77" s="101">
        <f t="shared" si="72"/>
        <v>-14.752912163608705</v>
      </c>
      <c r="AO77" s="101">
        <f t="shared" si="73"/>
        <v>9.0156266883195855</v>
      </c>
    </row>
    <row r="78" spans="1:128" s="27" customFormat="1" x14ac:dyDescent="0.25">
      <c r="A78" s="139" t="s">
        <v>19</v>
      </c>
      <c r="B78" s="36" t="s">
        <v>59</v>
      </c>
      <c r="C78" s="139" t="s">
        <v>27</v>
      </c>
      <c r="D78" s="26">
        <v>3</v>
      </c>
      <c r="E78" s="142">
        <v>447.45330000000001</v>
      </c>
      <c r="F78" s="82">
        <f t="shared" si="53"/>
        <v>447.50000000000006</v>
      </c>
      <c r="G78" s="137">
        <v>3.5900000000000001E-2</v>
      </c>
      <c r="H78" s="137">
        <v>1.0800000000000001E-2</v>
      </c>
      <c r="I78" s="136">
        <f t="shared" si="74"/>
        <v>4.6700000000000005E-2</v>
      </c>
      <c r="J78" s="83">
        <f t="shared" si="75"/>
        <v>104.36432304894349</v>
      </c>
      <c r="K78" s="148">
        <v>447.2</v>
      </c>
      <c r="L78" s="148">
        <v>447.2</v>
      </c>
      <c r="M78" s="145">
        <v>3.39E-2</v>
      </c>
      <c r="N78" s="145">
        <v>1.17E-2</v>
      </c>
      <c r="O78" s="145">
        <v>4.5600000000000002E-2</v>
      </c>
      <c r="P78" s="149">
        <v>102</v>
      </c>
      <c r="Q78" s="24">
        <f t="shared" si="78"/>
        <v>-5.5710306406685284</v>
      </c>
      <c r="R78" s="24">
        <f t="shared" si="79"/>
        <v>8.3333333333333304</v>
      </c>
      <c r="S78" s="24">
        <f t="shared" si="76"/>
        <v>-2.3554603854389797</v>
      </c>
      <c r="T78" s="24">
        <f t="shared" si="77"/>
        <v>-2.265451430020486</v>
      </c>
      <c r="U78" s="107"/>
      <c r="V78" s="101">
        <f t="shared" si="54"/>
        <v>-3.5659862544724468</v>
      </c>
      <c r="W78" s="101">
        <f t="shared" si="55"/>
        <v>-8.5659862544724472</v>
      </c>
      <c r="X78" s="101">
        <f t="shared" si="56"/>
        <v>1.4340137455275532</v>
      </c>
      <c r="Y78" s="101">
        <f t="shared" si="57"/>
        <v>-12.065629396890088</v>
      </c>
      <c r="Z78" s="101">
        <f t="shared" si="58"/>
        <v>4.9336568879451939</v>
      </c>
      <c r="AA78" s="101">
        <f t="shared" si="59"/>
        <v>0.45666426905968027</v>
      </c>
      <c r="AB78" s="101">
        <f t="shared" si="60"/>
        <v>-4.5433357309403197</v>
      </c>
      <c r="AC78" s="101">
        <f t="shared" si="61"/>
        <v>5.4566642690596803</v>
      </c>
      <c r="AD78" s="101">
        <f t="shared" si="62"/>
        <v>-16.399381001842841</v>
      </c>
      <c r="AE78" s="101">
        <f t="shared" si="63"/>
        <v>17.312709539962199</v>
      </c>
      <c r="AF78" s="101">
        <f t="shared" si="64"/>
        <v>-3.1884057971014594</v>
      </c>
      <c r="AG78" s="101">
        <f t="shared" si="65"/>
        <v>-8.1884057971014599</v>
      </c>
      <c r="AH78" s="101">
        <f t="shared" si="66"/>
        <v>1.8115942028985406</v>
      </c>
      <c r="AI78" s="101">
        <f t="shared" si="67"/>
        <v>-14.785727549046863</v>
      </c>
      <c r="AJ78" s="101">
        <f t="shared" si="68"/>
        <v>8.4089159548439429</v>
      </c>
      <c r="AK78" s="101">
        <f t="shared" si="69"/>
        <v>-2.8686427376445609</v>
      </c>
      <c r="AL78" s="101">
        <f t="shared" si="70"/>
        <v>-7.8686427376445609</v>
      </c>
      <c r="AM78" s="101">
        <f t="shared" si="71"/>
        <v>2.1313572623554391</v>
      </c>
      <c r="AN78" s="101">
        <f t="shared" si="72"/>
        <v>-14.752912163608705</v>
      </c>
      <c r="AO78" s="101">
        <f t="shared" si="73"/>
        <v>9.0156266883195855</v>
      </c>
    </row>
    <row r="79" spans="1:128" s="27" customFormat="1" x14ac:dyDescent="0.25">
      <c r="A79" s="139" t="s">
        <v>19</v>
      </c>
      <c r="B79" s="36" t="s">
        <v>59</v>
      </c>
      <c r="C79" s="139" t="s">
        <v>27</v>
      </c>
      <c r="D79" s="26">
        <v>4</v>
      </c>
      <c r="E79" s="142">
        <v>447.52620000000002</v>
      </c>
      <c r="F79" s="82">
        <f t="shared" si="53"/>
        <v>447.6</v>
      </c>
      <c r="G79" s="137">
        <v>5.2999999999999999E-2</v>
      </c>
      <c r="H79" s="137">
        <v>2.0799999999999999E-2</v>
      </c>
      <c r="I79" s="136">
        <f t="shared" si="74"/>
        <v>7.3800000000000004E-2</v>
      </c>
      <c r="J79" s="83">
        <f t="shared" si="75"/>
        <v>164.89628452633312</v>
      </c>
      <c r="K79" s="148">
        <v>447.2</v>
      </c>
      <c r="L79" s="148">
        <v>447.3</v>
      </c>
      <c r="M79" s="145">
        <v>5.11E-2</v>
      </c>
      <c r="N79" s="145">
        <v>2.0400000000000001E-2</v>
      </c>
      <c r="O79" s="145">
        <v>7.1499999999999994E-2</v>
      </c>
      <c r="P79" s="149">
        <v>160</v>
      </c>
      <c r="Q79" s="24">
        <f t="shared" si="78"/>
        <v>-3.5849056603773564</v>
      </c>
      <c r="R79" s="24">
        <f t="shared" si="79"/>
        <v>-1.9230769230769114</v>
      </c>
      <c r="S79" s="24">
        <f t="shared" si="76"/>
        <v>-3.1165311653116667</v>
      </c>
      <c r="T79" s="24">
        <f t="shared" si="77"/>
        <v>-2.9693116132954511</v>
      </c>
      <c r="U79" s="107"/>
      <c r="V79" s="101">
        <f t="shared" si="54"/>
        <v>-3.5659862544724468</v>
      </c>
      <c r="W79" s="101">
        <f t="shared" si="55"/>
        <v>-8.5659862544724472</v>
      </c>
      <c r="X79" s="101">
        <f t="shared" si="56"/>
        <v>1.4340137455275532</v>
      </c>
      <c r="Y79" s="101">
        <f t="shared" si="57"/>
        <v>-12.065629396890088</v>
      </c>
      <c r="Z79" s="101">
        <f t="shared" si="58"/>
        <v>4.9336568879451939</v>
      </c>
      <c r="AA79" s="101">
        <f t="shared" si="59"/>
        <v>0.45666426905968027</v>
      </c>
      <c r="AB79" s="101">
        <f t="shared" si="60"/>
        <v>-4.5433357309403197</v>
      </c>
      <c r="AC79" s="101">
        <f t="shared" si="61"/>
        <v>5.4566642690596803</v>
      </c>
      <c r="AD79" s="101">
        <f t="shared" si="62"/>
        <v>-16.399381001842841</v>
      </c>
      <c r="AE79" s="101">
        <f t="shared" si="63"/>
        <v>17.312709539962199</v>
      </c>
      <c r="AF79" s="101">
        <f t="shared" si="64"/>
        <v>-3.1884057971014594</v>
      </c>
      <c r="AG79" s="101">
        <f t="shared" si="65"/>
        <v>-8.1884057971014599</v>
      </c>
      <c r="AH79" s="101">
        <f t="shared" si="66"/>
        <v>1.8115942028985406</v>
      </c>
      <c r="AI79" s="101">
        <f t="shared" si="67"/>
        <v>-14.785727549046863</v>
      </c>
      <c r="AJ79" s="101">
        <f t="shared" si="68"/>
        <v>8.4089159548439429</v>
      </c>
      <c r="AK79" s="101">
        <f t="shared" si="69"/>
        <v>-2.8686427376445609</v>
      </c>
      <c r="AL79" s="101">
        <f t="shared" si="70"/>
        <v>-7.8686427376445609</v>
      </c>
      <c r="AM79" s="101">
        <f t="shared" si="71"/>
        <v>2.1313572623554391</v>
      </c>
      <c r="AN79" s="101">
        <f t="shared" si="72"/>
        <v>-14.752912163608705</v>
      </c>
      <c r="AO79" s="101">
        <f t="shared" si="73"/>
        <v>9.0156266883195855</v>
      </c>
    </row>
    <row r="80" spans="1:128" s="27" customFormat="1" x14ac:dyDescent="0.25">
      <c r="A80" s="139" t="s">
        <v>19</v>
      </c>
      <c r="B80" s="36" t="s">
        <v>59</v>
      </c>
      <c r="C80" s="139" t="s">
        <v>27</v>
      </c>
      <c r="D80" s="26">
        <v>5</v>
      </c>
      <c r="E80" s="142">
        <v>447.48279999999994</v>
      </c>
      <c r="F80" s="82">
        <f t="shared" si="53"/>
        <v>447.59999999999997</v>
      </c>
      <c r="G80" s="137">
        <v>8.7099999999999997E-2</v>
      </c>
      <c r="H80" s="137">
        <v>3.0099999999999998E-2</v>
      </c>
      <c r="I80" s="136">
        <f t="shared" si="74"/>
        <v>0.1172</v>
      </c>
      <c r="J80" s="83">
        <f t="shared" si="75"/>
        <v>261.88362403515458</v>
      </c>
      <c r="K80" s="148">
        <v>447.3</v>
      </c>
      <c r="L80" s="148">
        <v>447.4</v>
      </c>
      <c r="M80" s="145">
        <v>8.4400000000000003E-2</v>
      </c>
      <c r="N80" s="145">
        <v>3.2500000000000001E-2</v>
      </c>
      <c r="O80" s="145">
        <v>0.1169</v>
      </c>
      <c r="P80" s="149">
        <v>261</v>
      </c>
      <c r="Q80" s="24">
        <f t="shared" si="78"/>
        <v>-3.0998851894374213</v>
      </c>
      <c r="R80" s="24">
        <f t="shared" si="79"/>
        <v>7.9734219269103086</v>
      </c>
      <c r="S80" s="24">
        <f t="shared" si="76"/>
        <v>-0.25597269624572927</v>
      </c>
      <c r="T80" s="24">
        <f t="shared" si="77"/>
        <v>-0.33741095435427726</v>
      </c>
      <c r="U80" s="107"/>
      <c r="V80" s="101">
        <f t="shared" si="54"/>
        <v>-3.5659862544724468</v>
      </c>
      <c r="W80" s="101">
        <f t="shared" si="55"/>
        <v>-8.5659862544724472</v>
      </c>
      <c r="X80" s="101">
        <f t="shared" si="56"/>
        <v>1.4340137455275532</v>
      </c>
      <c r="Y80" s="101">
        <f t="shared" si="57"/>
        <v>-12.065629396890088</v>
      </c>
      <c r="Z80" s="101">
        <f t="shared" si="58"/>
        <v>4.9336568879451939</v>
      </c>
      <c r="AA80" s="101">
        <f t="shared" si="59"/>
        <v>0.45666426905968027</v>
      </c>
      <c r="AB80" s="101">
        <f t="shared" si="60"/>
        <v>-4.5433357309403197</v>
      </c>
      <c r="AC80" s="101">
        <f t="shared" si="61"/>
        <v>5.4566642690596803</v>
      </c>
      <c r="AD80" s="101">
        <f t="shared" si="62"/>
        <v>-16.399381001842841</v>
      </c>
      <c r="AE80" s="101">
        <f t="shared" si="63"/>
        <v>17.312709539962199</v>
      </c>
      <c r="AF80" s="101">
        <f t="shared" si="64"/>
        <v>-3.1884057971014594</v>
      </c>
      <c r="AG80" s="101">
        <f t="shared" si="65"/>
        <v>-8.1884057971014599</v>
      </c>
      <c r="AH80" s="101">
        <f t="shared" si="66"/>
        <v>1.8115942028985406</v>
      </c>
      <c r="AI80" s="101">
        <f t="shared" si="67"/>
        <v>-14.785727549046863</v>
      </c>
      <c r="AJ80" s="101">
        <f t="shared" si="68"/>
        <v>8.4089159548439429</v>
      </c>
      <c r="AK80" s="101">
        <f t="shared" si="69"/>
        <v>-2.8686427376445609</v>
      </c>
      <c r="AL80" s="101">
        <f t="shared" si="70"/>
        <v>-7.8686427376445609</v>
      </c>
      <c r="AM80" s="101">
        <f t="shared" si="71"/>
        <v>2.1313572623554391</v>
      </c>
      <c r="AN80" s="101">
        <f t="shared" si="72"/>
        <v>-14.752912163608705</v>
      </c>
      <c r="AO80" s="101">
        <f t="shared" si="73"/>
        <v>9.0156266883195855</v>
      </c>
    </row>
    <row r="81" spans="1:128" s="27" customFormat="1" x14ac:dyDescent="0.25">
      <c r="A81" s="139" t="s">
        <v>19</v>
      </c>
      <c r="B81" s="36" t="s">
        <v>59</v>
      </c>
      <c r="C81" s="139" t="s">
        <v>27</v>
      </c>
      <c r="D81" s="26">
        <v>6</v>
      </c>
      <c r="E81" s="142">
        <v>447.22999999999996</v>
      </c>
      <c r="F81" s="82">
        <f t="shared" si="53"/>
        <v>447.4</v>
      </c>
      <c r="G81" s="137">
        <v>0.1229</v>
      </c>
      <c r="H81" s="137">
        <v>4.7100000000000003E-2</v>
      </c>
      <c r="I81" s="136">
        <f t="shared" si="74"/>
        <v>0.16999999999999998</v>
      </c>
      <c r="J81" s="83">
        <f t="shared" si="75"/>
        <v>380.06309417352583</v>
      </c>
      <c r="K81" s="148">
        <v>446.9</v>
      </c>
      <c r="L81" s="148">
        <v>447.1</v>
      </c>
      <c r="M81" s="145">
        <v>0.1162</v>
      </c>
      <c r="N81" s="145">
        <v>4.82E-2</v>
      </c>
      <c r="O81" s="145">
        <v>0.16439999999999999</v>
      </c>
      <c r="P81" s="149">
        <v>368</v>
      </c>
      <c r="Q81" s="24">
        <f t="shared" si="78"/>
        <v>-5.4515866558177359</v>
      </c>
      <c r="R81" s="24">
        <f t="shared" si="79"/>
        <v>2.3354564755838574</v>
      </c>
      <c r="S81" s="24">
        <f t="shared" si="76"/>
        <v>-3.2941176470588203</v>
      </c>
      <c r="T81" s="24">
        <f t="shared" si="77"/>
        <v>-3.1739714690682819</v>
      </c>
      <c r="U81" s="107"/>
      <c r="V81" s="101">
        <f t="shared" si="54"/>
        <v>-3.5659862544724468</v>
      </c>
      <c r="W81" s="101">
        <f t="shared" si="55"/>
        <v>-8.5659862544724472</v>
      </c>
      <c r="X81" s="101">
        <f t="shared" si="56"/>
        <v>1.4340137455275532</v>
      </c>
      <c r="Y81" s="101">
        <f t="shared" si="57"/>
        <v>-12.065629396890088</v>
      </c>
      <c r="Z81" s="101">
        <f t="shared" si="58"/>
        <v>4.9336568879451939</v>
      </c>
      <c r="AA81" s="101">
        <f t="shared" si="59"/>
        <v>0.45666426905968027</v>
      </c>
      <c r="AB81" s="101">
        <f t="shared" si="60"/>
        <v>-4.5433357309403197</v>
      </c>
      <c r="AC81" s="101">
        <f t="shared" si="61"/>
        <v>5.4566642690596803</v>
      </c>
      <c r="AD81" s="101">
        <f t="shared" si="62"/>
        <v>-16.399381001842841</v>
      </c>
      <c r="AE81" s="101">
        <f t="shared" si="63"/>
        <v>17.312709539962199</v>
      </c>
      <c r="AF81" s="101">
        <f t="shared" si="64"/>
        <v>-3.1884057971014594</v>
      </c>
      <c r="AG81" s="101">
        <f t="shared" si="65"/>
        <v>-8.1884057971014599</v>
      </c>
      <c r="AH81" s="101">
        <f t="shared" si="66"/>
        <v>1.8115942028985406</v>
      </c>
      <c r="AI81" s="101">
        <f t="shared" si="67"/>
        <v>-14.785727549046863</v>
      </c>
      <c r="AJ81" s="101">
        <f t="shared" si="68"/>
        <v>8.4089159548439429</v>
      </c>
      <c r="AK81" s="101">
        <f t="shared" si="69"/>
        <v>-2.8686427376445609</v>
      </c>
      <c r="AL81" s="101">
        <f t="shared" si="70"/>
        <v>-7.8686427376445609</v>
      </c>
      <c r="AM81" s="101">
        <f t="shared" si="71"/>
        <v>2.1313572623554391</v>
      </c>
      <c r="AN81" s="101">
        <f t="shared" si="72"/>
        <v>-14.752912163608705</v>
      </c>
      <c r="AO81" s="101">
        <f t="shared" si="73"/>
        <v>9.0156266883195855</v>
      </c>
    </row>
    <row r="82" spans="1:128" s="27" customFormat="1" x14ac:dyDescent="0.25">
      <c r="A82" s="139" t="s">
        <v>19</v>
      </c>
      <c r="B82" s="36" t="s">
        <v>59</v>
      </c>
      <c r="C82" s="139" t="s">
        <v>27</v>
      </c>
      <c r="D82" s="26">
        <v>7</v>
      </c>
      <c r="E82" s="142">
        <v>446.65379999999999</v>
      </c>
      <c r="F82" s="82">
        <f t="shared" si="53"/>
        <v>447.1</v>
      </c>
      <c r="G82" s="137">
        <v>0.29730000000000001</v>
      </c>
      <c r="H82" s="137">
        <v>0.1489</v>
      </c>
      <c r="I82" s="136">
        <f t="shared" si="74"/>
        <v>0.44620000000000004</v>
      </c>
      <c r="J82" s="83">
        <f t="shared" si="75"/>
        <v>998.60753517869114</v>
      </c>
      <c r="K82" s="148">
        <v>446.5</v>
      </c>
      <c r="L82" s="148">
        <v>446.9</v>
      </c>
      <c r="M82" s="145">
        <v>0.28410000000000002</v>
      </c>
      <c r="N82" s="145">
        <v>0.15010000000000001</v>
      </c>
      <c r="O82" s="145">
        <v>0.43419999999999997</v>
      </c>
      <c r="P82" s="149">
        <v>972</v>
      </c>
      <c r="Q82" s="24">
        <f t="shared" si="78"/>
        <v>-4.4399596367305714</v>
      </c>
      <c r="R82" s="24">
        <f t="shared" si="79"/>
        <v>0.80591000671592117</v>
      </c>
      <c r="S82" s="24">
        <f t="shared" si="76"/>
        <v>-2.6893769610040485</v>
      </c>
      <c r="T82" s="24">
        <f t="shared" si="77"/>
        <v>-2.6644636898248497</v>
      </c>
      <c r="U82" s="107"/>
      <c r="V82" s="101">
        <f t="shared" si="54"/>
        <v>-3.5659862544724468</v>
      </c>
      <c r="W82" s="101">
        <f t="shared" si="55"/>
        <v>-8.5659862544724472</v>
      </c>
      <c r="X82" s="101">
        <f t="shared" si="56"/>
        <v>1.4340137455275532</v>
      </c>
      <c r="Y82" s="101">
        <f t="shared" si="57"/>
        <v>-12.065629396890088</v>
      </c>
      <c r="Z82" s="101">
        <f t="shared" si="58"/>
        <v>4.9336568879451939</v>
      </c>
      <c r="AA82" s="101">
        <f t="shared" si="59"/>
        <v>0.45666426905968027</v>
      </c>
      <c r="AB82" s="101">
        <f t="shared" si="60"/>
        <v>-4.5433357309403197</v>
      </c>
      <c r="AC82" s="101">
        <f t="shared" si="61"/>
        <v>5.4566642690596803</v>
      </c>
      <c r="AD82" s="101">
        <f t="shared" si="62"/>
        <v>-16.399381001842841</v>
      </c>
      <c r="AE82" s="101">
        <f t="shared" si="63"/>
        <v>17.312709539962199</v>
      </c>
      <c r="AF82" s="101">
        <f t="shared" si="64"/>
        <v>-3.1884057971014594</v>
      </c>
      <c r="AG82" s="101">
        <f t="shared" si="65"/>
        <v>-8.1884057971014599</v>
      </c>
      <c r="AH82" s="101">
        <f t="shared" si="66"/>
        <v>1.8115942028985406</v>
      </c>
      <c r="AI82" s="101">
        <f t="shared" si="67"/>
        <v>-14.785727549046863</v>
      </c>
      <c r="AJ82" s="101">
        <f t="shared" si="68"/>
        <v>8.4089159548439429</v>
      </c>
      <c r="AK82" s="101">
        <f t="shared" si="69"/>
        <v>-2.8686427376445609</v>
      </c>
      <c r="AL82" s="101">
        <f t="shared" si="70"/>
        <v>-7.8686427376445609</v>
      </c>
      <c r="AM82" s="101">
        <f t="shared" si="71"/>
        <v>2.1313572623554391</v>
      </c>
      <c r="AN82" s="101">
        <f t="shared" si="72"/>
        <v>-14.752912163608705</v>
      </c>
      <c r="AO82" s="101">
        <f t="shared" si="73"/>
        <v>9.0156266883195855</v>
      </c>
    </row>
    <row r="83" spans="1:128" s="27" customFormat="1" x14ac:dyDescent="0.25">
      <c r="A83" s="139" t="s">
        <v>19</v>
      </c>
      <c r="B83" s="36" t="s">
        <v>59</v>
      </c>
      <c r="C83" s="139" t="s">
        <v>27</v>
      </c>
      <c r="D83" s="26">
        <v>8</v>
      </c>
      <c r="E83" s="142">
        <v>446.89150000000006</v>
      </c>
      <c r="F83" s="82">
        <f t="shared" si="53"/>
        <v>447.80000000000007</v>
      </c>
      <c r="G83" s="137">
        <v>0.65339999999999998</v>
      </c>
      <c r="H83" s="137">
        <v>0.25509999999999999</v>
      </c>
      <c r="I83" s="136">
        <f t="shared" si="74"/>
        <v>0.90849999999999997</v>
      </c>
      <c r="J83" s="83">
        <f t="shared" si="75"/>
        <v>2031.3735115823247</v>
      </c>
      <c r="K83" s="148">
        <v>446.7</v>
      </c>
      <c r="L83" s="148">
        <v>447.6</v>
      </c>
      <c r="M83" s="145">
        <v>0.62719999999999998</v>
      </c>
      <c r="N83" s="145">
        <v>0.26679999999999998</v>
      </c>
      <c r="O83" s="145">
        <v>0.89400000000000002</v>
      </c>
      <c r="P83" s="149">
        <v>2000</v>
      </c>
      <c r="Q83" s="24">
        <f t="shared" si="78"/>
        <v>-4.0097949188858282</v>
      </c>
      <c r="R83" s="24">
        <f t="shared" si="79"/>
        <v>4.5864366914935273</v>
      </c>
      <c r="S83" s="24">
        <f t="shared" si="76"/>
        <v>-1.5960374243258073</v>
      </c>
      <c r="T83" s="24">
        <f t="shared" si="77"/>
        <v>-1.5444481974113415</v>
      </c>
      <c r="U83" s="107"/>
      <c r="V83" s="101">
        <f t="shared" si="54"/>
        <v>-3.5659862544724468</v>
      </c>
      <c r="W83" s="101">
        <f t="shared" si="55"/>
        <v>-8.5659862544724472</v>
      </c>
      <c r="X83" s="101">
        <f t="shared" si="56"/>
        <v>1.4340137455275532</v>
      </c>
      <c r="Y83" s="101">
        <f t="shared" si="57"/>
        <v>-12.065629396890088</v>
      </c>
      <c r="Z83" s="101">
        <f t="shared" si="58"/>
        <v>4.9336568879451939</v>
      </c>
      <c r="AA83" s="101">
        <f t="shared" si="59"/>
        <v>0.45666426905968027</v>
      </c>
      <c r="AB83" s="101">
        <f t="shared" si="60"/>
        <v>-4.5433357309403197</v>
      </c>
      <c r="AC83" s="101">
        <f t="shared" si="61"/>
        <v>5.4566642690596803</v>
      </c>
      <c r="AD83" s="101">
        <f t="shared" si="62"/>
        <v>-16.399381001842841</v>
      </c>
      <c r="AE83" s="101">
        <f t="shared" si="63"/>
        <v>17.312709539962199</v>
      </c>
      <c r="AF83" s="101">
        <f t="shared" si="64"/>
        <v>-3.1884057971014594</v>
      </c>
      <c r="AG83" s="101">
        <f t="shared" si="65"/>
        <v>-8.1884057971014599</v>
      </c>
      <c r="AH83" s="101">
        <f t="shared" si="66"/>
        <v>1.8115942028985406</v>
      </c>
      <c r="AI83" s="101">
        <f t="shared" si="67"/>
        <v>-14.785727549046863</v>
      </c>
      <c r="AJ83" s="101">
        <f t="shared" si="68"/>
        <v>8.4089159548439429</v>
      </c>
      <c r="AK83" s="101">
        <f t="shared" si="69"/>
        <v>-2.8686427376445609</v>
      </c>
      <c r="AL83" s="101">
        <f t="shared" si="70"/>
        <v>-7.8686427376445609</v>
      </c>
      <c r="AM83" s="101">
        <f t="shared" si="71"/>
        <v>2.1313572623554391</v>
      </c>
      <c r="AN83" s="101">
        <f t="shared" si="72"/>
        <v>-14.752912163608705</v>
      </c>
      <c r="AO83" s="101">
        <f t="shared" si="73"/>
        <v>9.0156266883195855</v>
      </c>
    </row>
    <row r="84" spans="1:128" s="27" customFormat="1" x14ac:dyDescent="0.25">
      <c r="A84" s="139" t="s">
        <v>19</v>
      </c>
      <c r="B84" s="36" t="s">
        <v>59</v>
      </c>
      <c r="C84" s="139" t="s">
        <v>27</v>
      </c>
      <c r="D84" s="26">
        <v>9</v>
      </c>
      <c r="E84" s="142">
        <v>447.49439999999998</v>
      </c>
      <c r="F84" s="82">
        <f t="shared" si="53"/>
        <v>449.40000000000003</v>
      </c>
      <c r="G84" s="137">
        <v>1.4091</v>
      </c>
      <c r="H84" s="137">
        <v>0.4965</v>
      </c>
      <c r="I84" s="136">
        <f t="shared" si="74"/>
        <v>1.9056</v>
      </c>
      <c r="J84" s="83">
        <f t="shared" si="75"/>
        <v>4251.5450791549101</v>
      </c>
      <c r="K84" s="148">
        <v>447</v>
      </c>
      <c r="L84" s="148">
        <v>448.9</v>
      </c>
      <c r="M84" s="145">
        <v>1.3777999999999999</v>
      </c>
      <c r="N84" s="145">
        <v>0.50549999999999995</v>
      </c>
      <c r="O84" s="145">
        <v>1.8833</v>
      </c>
      <c r="P84" s="149">
        <v>4206</v>
      </c>
      <c r="Q84" s="24">
        <f t="shared" si="78"/>
        <v>-2.2212759917678024</v>
      </c>
      <c r="R84" s="24">
        <f t="shared" si="79"/>
        <v>1.8126888217522563</v>
      </c>
      <c r="S84" s="24">
        <f t="shared" si="76"/>
        <v>-1.1702350965575141</v>
      </c>
      <c r="T84" s="24">
        <f t="shared" si="77"/>
        <v>-1.0712594670162414</v>
      </c>
      <c r="U84" s="107"/>
      <c r="V84" s="101">
        <f t="shared" si="54"/>
        <v>-3.5659862544724468</v>
      </c>
      <c r="W84" s="101">
        <f t="shared" si="55"/>
        <v>-8.5659862544724472</v>
      </c>
      <c r="X84" s="101">
        <f t="shared" si="56"/>
        <v>1.4340137455275532</v>
      </c>
      <c r="Y84" s="101">
        <f t="shared" si="57"/>
        <v>-12.065629396890088</v>
      </c>
      <c r="Z84" s="101">
        <f t="shared" si="58"/>
        <v>4.9336568879451939</v>
      </c>
      <c r="AA84" s="101">
        <f t="shared" si="59"/>
        <v>0.45666426905968027</v>
      </c>
      <c r="AB84" s="101">
        <f t="shared" si="60"/>
        <v>-4.5433357309403197</v>
      </c>
      <c r="AC84" s="101">
        <f t="shared" si="61"/>
        <v>5.4566642690596803</v>
      </c>
      <c r="AD84" s="101">
        <f t="shared" si="62"/>
        <v>-16.399381001842841</v>
      </c>
      <c r="AE84" s="101">
        <f t="shared" si="63"/>
        <v>17.312709539962199</v>
      </c>
      <c r="AF84" s="101">
        <f t="shared" si="64"/>
        <v>-3.1884057971014594</v>
      </c>
      <c r="AG84" s="101">
        <f t="shared" si="65"/>
        <v>-8.1884057971014599</v>
      </c>
      <c r="AH84" s="101">
        <f t="shared" si="66"/>
        <v>1.8115942028985406</v>
      </c>
      <c r="AI84" s="101">
        <f t="shared" si="67"/>
        <v>-14.785727549046863</v>
      </c>
      <c r="AJ84" s="101">
        <f t="shared" si="68"/>
        <v>8.4089159548439429</v>
      </c>
      <c r="AK84" s="101">
        <f t="shared" si="69"/>
        <v>-2.8686427376445609</v>
      </c>
      <c r="AL84" s="101">
        <f t="shared" si="70"/>
        <v>-7.8686427376445609</v>
      </c>
      <c r="AM84" s="101">
        <f t="shared" si="71"/>
        <v>2.1313572623554391</v>
      </c>
      <c r="AN84" s="101">
        <f t="shared" si="72"/>
        <v>-14.752912163608705</v>
      </c>
      <c r="AO84" s="101">
        <f t="shared" si="73"/>
        <v>9.0156266883195855</v>
      </c>
    </row>
    <row r="85" spans="1:128" s="5" customFormat="1" x14ac:dyDescent="0.25">
      <c r="A85" s="22" t="s">
        <v>20</v>
      </c>
      <c r="B85" s="33" t="s">
        <v>60</v>
      </c>
      <c r="C85" s="5" t="s">
        <v>156</v>
      </c>
      <c r="D85" s="26">
        <v>1</v>
      </c>
      <c r="E85" s="142">
        <v>447.37570000000005</v>
      </c>
      <c r="F85" s="82">
        <f t="shared" si="53"/>
        <v>447.40000000000009</v>
      </c>
      <c r="G85" s="137">
        <v>1.44E-2</v>
      </c>
      <c r="H85" s="137">
        <v>9.9000000000000008E-3</v>
      </c>
      <c r="I85" s="136">
        <f t="shared" si="74"/>
        <v>2.4300000000000002E-2</v>
      </c>
      <c r="J85" s="83">
        <f t="shared" si="75"/>
        <v>54.315649946077116</v>
      </c>
      <c r="K85" s="143"/>
      <c r="L85" s="144">
        <v>447.3</v>
      </c>
      <c r="M85" s="145">
        <v>1.44E-2</v>
      </c>
      <c r="N85" s="145">
        <v>1.1900000000000001E-2</v>
      </c>
      <c r="O85" s="145">
        <v>2.63E-2</v>
      </c>
      <c r="P85" s="146">
        <v>59</v>
      </c>
      <c r="Q85" s="24">
        <f t="shared" si="78"/>
        <v>0</v>
      </c>
      <c r="R85" s="24">
        <f t="shared" si="79"/>
        <v>20.202020202020201</v>
      </c>
      <c r="S85" s="24">
        <f t="shared" si="76"/>
        <v>8.2304526748971103</v>
      </c>
      <c r="T85" s="24">
        <f t="shared" si="77"/>
        <v>8.6243100442936083</v>
      </c>
      <c r="U85" s="107"/>
      <c r="V85" s="101">
        <f t="shared" si="54"/>
        <v>-3.5659862544724468</v>
      </c>
      <c r="W85" s="101">
        <f t="shared" si="55"/>
        <v>-8.5659862544724472</v>
      </c>
      <c r="X85" s="101">
        <f t="shared" si="56"/>
        <v>1.4340137455275532</v>
      </c>
      <c r="Y85" s="101">
        <f t="shared" si="57"/>
        <v>-12.065629396890088</v>
      </c>
      <c r="Z85" s="101">
        <f t="shared" si="58"/>
        <v>4.9336568879451939</v>
      </c>
      <c r="AA85" s="101">
        <f t="shared" si="59"/>
        <v>0.45666426905968027</v>
      </c>
      <c r="AB85" s="101">
        <f t="shared" si="60"/>
        <v>-4.5433357309403197</v>
      </c>
      <c r="AC85" s="101">
        <f t="shared" si="61"/>
        <v>5.4566642690596803</v>
      </c>
      <c r="AD85" s="101">
        <f t="shared" si="62"/>
        <v>-16.399381001842841</v>
      </c>
      <c r="AE85" s="101">
        <f t="shared" si="63"/>
        <v>17.312709539962199</v>
      </c>
      <c r="AF85" s="101">
        <f t="shared" si="64"/>
        <v>-3.1884057971014594</v>
      </c>
      <c r="AG85" s="101">
        <f t="shared" si="65"/>
        <v>-8.1884057971014599</v>
      </c>
      <c r="AH85" s="101">
        <f t="shared" si="66"/>
        <v>1.8115942028985406</v>
      </c>
      <c r="AI85" s="101">
        <f t="shared" si="67"/>
        <v>-14.785727549046863</v>
      </c>
      <c r="AJ85" s="101">
        <f t="shared" si="68"/>
        <v>8.4089159548439429</v>
      </c>
      <c r="AK85" s="101">
        <f t="shared" si="69"/>
        <v>-2.8686427376445609</v>
      </c>
      <c r="AL85" s="101">
        <f t="shared" si="70"/>
        <v>-7.8686427376445609</v>
      </c>
      <c r="AM85" s="101">
        <f t="shared" si="71"/>
        <v>2.1313572623554391</v>
      </c>
      <c r="AN85" s="101">
        <f t="shared" si="72"/>
        <v>-14.752912163608705</v>
      </c>
      <c r="AO85" s="101">
        <f t="shared" si="73"/>
        <v>9.0156266883195855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</row>
    <row r="86" spans="1:128" s="5" customFormat="1" x14ac:dyDescent="0.25">
      <c r="A86" s="22" t="s">
        <v>20</v>
      </c>
      <c r="B86" s="33" t="s">
        <v>60</v>
      </c>
      <c r="C86" s="5" t="s">
        <v>156</v>
      </c>
      <c r="D86" s="26">
        <v>2</v>
      </c>
      <c r="E86" s="142">
        <v>447.26579999999996</v>
      </c>
      <c r="F86" s="82">
        <f t="shared" si="53"/>
        <v>447.29999999999995</v>
      </c>
      <c r="G86" s="137">
        <v>2.4899999999999999E-2</v>
      </c>
      <c r="H86" s="137">
        <v>9.2999999999999992E-3</v>
      </c>
      <c r="I86" s="136">
        <f t="shared" si="74"/>
        <v>3.4199999999999994E-2</v>
      </c>
      <c r="J86" s="83">
        <f t="shared" si="75"/>
        <v>76.462392524521292</v>
      </c>
      <c r="K86" s="143"/>
      <c r="L86" s="144">
        <v>447.1</v>
      </c>
      <c r="M86" s="145">
        <v>2.4E-2</v>
      </c>
      <c r="N86" s="145">
        <v>1.0200000000000001E-2</v>
      </c>
      <c r="O86" s="145">
        <v>3.4200000000000001E-2</v>
      </c>
      <c r="P86" s="146">
        <v>76</v>
      </c>
      <c r="Q86" s="24">
        <f t="shared" si="78"/>
        <v>-3.6144578313252933</v>
      </c>
      <c r="R86" s="24">
        <f t="shared" si="79"/>
        <v>9.677419354838726</v>
      </c>
      <c r="S86" s="24">
        <f t="shared" si="76"/>
        <v>2.0289163461717044E-14</v>
      </c>
      <c r="T86" s="24">
        <f t="shared" si="77"/>
        <v>-0.60473195940475388</v>
      </c>
      <c r="U86" s="107"/>
      <c r="V86" s="101">
        <f t="shared" si="54"/>
        <v>-3.5659862544724468</v>
      </c>
      <c r="W86" s="101">
        <f t="shared" si="55"/>
        <v>-8.5659862544724472</v>
      </c>
      <c r="X86" s="101">
        <f t="shared" si="56"/>
        <v>1.4340137455275532</v>
      </c>
      <c r="Y86" s="101">
        <f t="shared" si="57"/>
        <v>-12.065629396890088</v>
      </c>
      <c r="Z86" s="101">
        <f t="shared" si="58"/>
        <v>4.9336568879451939</v>
      </c>
      <c r="AA86" s="101">
        <f t="shared" si="59"/>
        <v>0.45666426905968027</v>
      </c>
      <c r="AB86" s="101">
        <f t="shared" si="60"/>
        <v>-4.5433357309403197</v>
      </c>
      <c r="AC86" s="101">
        <f t="shared" si="61"/>
        <v>5.4566642690596803</v>
      </c>
      <c r="AD86" s="101">
        <f t="shared" si="62"/>
        <v>-16.399381001842841</v>
      </c>
      <c r="AE86" s="101">
        <f t="shared" si="63"/>
        <v>17.312709539962199</v>
      </c>
      <c r="AF86" s="101">
        <f t="shared" si="64"/>
        <v>-3.1884057971014594</v>
      </c>
      <c r="AG86" s="101">
        <f t="shared" si="65"/>
        <v>-8.1884057971014599</v>
      </c>
      <c r="AH86" s="101">
        <f t="shared" si="66"/>
        <v>1.8115942028985406</v>
      </c>
      <c r="AI86" s="101">
        <f t="shared" si="67"/>
        <v>-14.785727549046863</v>
      </c>
      <c r="AJ86" s="101">
        <f t="shared" si="68"/>
        <v>8.4089159548439429</v>
      </c>
      <c r="AK86" s="101">
        <f t="shared" si="69"/>
        <v>-2.8686427376445609</v>
      </c>
      <c r="AL86" s="101">
        <f t="shared" si="70"/>
        <v>-7.8686427376445609</v>
      </c>
      <c r="AM86" s="101">
        <f t="shared" si="71"/>
        <v>2.1313572623554391</v>
      </c>
      <c r="AN86" s="101">
        <f t="shared" si="72"/>
        <v>-14.752912163608705</v>
      </c>
      <c r="AO86" s="101">
        <f t="shared" si="73"/>
        <v>9.0156266883195855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</row>
    <row r="87" spans="1:128" s="5" customFormat="1" x14ac:dyDescent="0.25">
      <c r="A87" s="22" t="s">
        <v>20</v>
      </c>
      <c r="B87" s="33" t="s">
        <v>60</v>
      </c>
      <c r="C87" s="5" t="s">
        <v>156</v>
      </c>
      <c r="D87" s="26">
        <v>3</v>
      </c>
      <c r="E87" s="142">
        <v>447.15840000000003</v>
      </c>
      <c r="F87" s="82">
        <f t="shared" si="53"/>
        <v>447.20000000000005</v>
      </c>
      <c r="G87" s="137">
        <v>3.2199999999999999E-2</v>
      </c>
      <c r="H87" s="137">
        <v>9.4000000000000004E-3</v>
      </c>
      <c r="I87" s="136">
        <f t="shared" si="74"/>
        <v>4.1599999999999998E-2</v>
      </c>
      <c r="J87" s="83">
        <f t="shared" si="75"/>
        <v>93.028643913910415</v>
      </c>
      <c r="K87" s="143"/>
      <c r="L87" s="144">
        <v>447.1</v>
      </c>
      <c r="M87" s="145">
        <v>3.0800000000000001E-2</v>
      </c>
      <c r="N87" s="145">
        <v>1.03E-2</v>
      </c>
      <c r="O87" s="145">
        <v>4.1099999999999998E-2</v>
      </c>
      <c r="P87" s="146">
        <v>92</v>
      </c>
      <c r="Q87" s="24">
        <f t="shared" si="78"/>
        <v>-4.3478260869565171</v>
      </c>
      <c r="R87" s="24">
        <f t="shared" si="79"/>
        <v>9.5744680851063801</v>
      </c>
      <c r="S87" s="24">
        <f t="shared" si="76"/>
        <v>-1.201923076923078</v>
      </c>
      <c r="T87" s="24">
        <f t="shared" si="77"/>
        <v>-1.1057281613847143</v>
      </c>
      <c r="U87" s="107"/>
      <c r="V87" s="101">
        <f t="shared" si="54"/>
        <v>-3.5659862544724468</v>
      </c>
      <c r="W87" s="101">
        <f t="shared" si="55"/>
        <v>-8.5659862544724472</v>
      </c>
      <c r="X87" s="101">
        <f t="shared" si="56"/>
        <v>1.4340137455275532</v>
      </c>
      <c r="Y87" s="101">
        <f t="shared" si="57"/>
        <v>-12.065629396890088</v>
      </c>
      <c r="Z87" s="101">
        <f t="shared" si="58"/>
        <v>4.9336568879451939</v>
      </c>
      <c r="AA87" s="101">
        <f t="shared" si="59"/>
        <v>0.45666426905968027</v>
      </c>
      <c r="AB87" s="101">
        <f t="shared" si="60"/>
        <v>-4.5433357309403197</v>
      </c>
      <c r="AC87" s="101">
        <f t="shared" si="61"/>
        <v>5.4566642690596803</v>
      </c>
      <c r="AD87" s="101">
        <f t="shared" si="62"/>
        <v>-16.399381001842841</v>
      </c>
      <c r="AE87" s="101">
        <f t="shared" si="63"/>
        <v>17.312709539962199</v>
      </c>
      <c r="AF87" s="101">
        <f t="shared" si="64"/>
        <v>-3.1884057971014594</v>
      </c>
      <c r="AG87" s="101">
        <f t="shared" si="65"/>
        <v>-8.1884057971014599</v>
      </c>
      <c r="AH87" s="101">
        <f t="shared" si="66"/>
        <v>1.8115942028985406</v>
      </c>
      <c r="AI87" s="101">
        <f t="shared" si="67"/>
        <v>-14.785727549046863</v>
      </c>
      <c r="AJ87" s="101">
        <f t="shared" si="68"/>
        <v>8.4089159548439429</v>
      </c>
      <c r="AK87" s="101">
        <f t="shared" si="69"/>
        <v>-2.8686427376445609</v>
      </c>
      <c r="AL87" s="101">
        <f t="shared" si="70"/>
        <v>-7.8686427376445609</v>
      </c>
      <c r="AM87" s="101">
        <f t="shared" si="71"/>
        <v>2.1313572623554391</v>
      </c>
      <c r="AN87" s="101">
        <f t="shared" si="72"/>
        <v>-14.752912163608705</v>
      </c>
      <c r="AO87" s="101">
        <f t="shared" si="73"/>
        <v>9.0156266883195855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</row>
    <row r="88" spans="1:128" s="5" customFormat="1" x14ac:dyDescent="0.25">
      <c r="A88" s="22" t="s">
        <v>20</v>
      </c>
      <c r="B88" s="33" t="s">
        <v>60</v>
      </c>
      <c r="C88" s="5" t="s">
        <v>156</v>
      </c>
      <c r="D88" s="26">
        <v>4</v>
      </c>
      <c r="E88" s="142">
        <v>447.32870000000003</v>
      </c>
      <c r="F88" s="82">
        <f t="shared" si="53"/>
        <v>447.40000000000003</v>
      </c>
      <c r="G88" s="137">
        <v>5.21E-2</v>
      </c>
      <c r="H88" s="137">
        <v>1.9199999999999998E-2</v>
      </c>
      <c r="I88" s="136">
        <f t="shared" si="74"/>
        <v>7.1300000000000002E-2</v>
      </c>
      <c r="J88" s="83">
        <f t="shared" si="75"/>
        <v>159.38103585669793</v>
      </c>
      <c r="K88" s="143"/>
      <c r="L88" s="144">
        <v>447.3</v>
      </c>
      <c r="M88" s="145">
        <v>5.0099999999999999E-2</v>
      </c>
      <c r="N88" s="145">
        <v>1.9599999999999999E-2</v>
      </c>
      <c r="O88" s="145">
        <v>6.9699999999999998E-2</v>
      </c>
      <c r="P88" s="146">
        <v>156</v>
      </c>
      <c r="Q88" s="24">
        <f t="shared" si="78"/>
        <v>-3.8387715930902142</v>
      </c>
      <c r="R88" s="24">
        <f t="shared" si="79"/>
        <v>2.0833333333333393</v>
      </c>
      <c r="S88" s="24">
        <f t="shared" si="76"/>
        <v>-2.2440392706872427</v>
      </c>
      <c r="T88" s="24">
        <f t="shared" si="77"/>
        <v>-2.1213539230212297</v>
      </c>
      <c r="U88" s="107"/>
      <c r="V88" s="101">
        <f t="shared" si="54"/>
        <v>-3.5659862544724468</v>
      </c>
      <c r="W88" s="101">
        <f t="shared" si="55"/>
        <v>-8.5659862544724472</v>
      </c>
      <c r="X88" s="101">
        <f t="shared" si="56"/>
        <v>1.4340137455275532</v>
      </c>
      <c r="Y88" s="101">
        <f t="shared" si="57"/>
        <v>-12.065629396890088</v>
      </c>
      <c r="Z88" s="101">
        <f t="shared" si="58"/>
        <v>4.9336568879451939</v>
      </c>
      <c r="AA88" s="101">
        <f t="shared" si="59"/>
        <v>0.45666426905968027</v>
      </c>
      <c r="AB88" s="101">
        <f t="shared" si="60"/>
        <v>-4.5433357309403197</v>
      </c>
      <c r="AC88" s="101">
        <f t="shared" si="61"/>
        <v>5.4566642690596803</v>
      </c>
      <c r="AD88" s="101">
        <f t="shared" si="62"/>
        <v>-16.399381001842841</v>
      </c>
      <c r="AE88" s="101">
        <f t="shared" si="63"/>
        <v>17.312709539962199</v>
      </c>
      <c r="AF88" s="101">
        <f t="shared" si="64"/>
        <v>-3.1884057971014594</v>
      </c>
      <c r="AG88" s="101">
        <f t="shared" si="65"/>
        <v>-8.1884057971014599</v>
      </c>
      <c r="AH88" s="101">
        <f t="shared" si="66"/>
        <v>1.8115942028985406</v>
      </c>
      <c r="AI88" s="101">
        <f t="shared" si="67"/>
        <v>-14.785727549046863</v>
      </c>
      <c r="AJ88" s="101">
        <f t="shared" si="68"/>
        <v>8.4089159548439429</v>
      </c>
      <c r="AK88" s="101">
        <f t="shared" si="69"/>
        <v>-2.8686427376445609</v>
      </c>
      <c r="AL88" s="101">
        <f t="shared" si="70"/>
        <v>-7.8686427376445609</v>
      </c>
      <c r="AM88" s="101">
        <f t="shared" si="71"/>
        <v>2.1313572623554391</v>
      </c>
      <c r="AN88" s="101">
        <f t="shared" si="72"/>
        <v>-14.752912163608705</v>
      </c>
      <c r="AO88" s="101">
        <f t="shared" si="73"/>
        <v>9.0156266883195855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</row>
    <row r="89" spans="1:128" s="5" customFormat="1" x14ac:dyDescent="0.25">
      <c r="A89" s="22" t="s">
        <v>20</v>
      </c>
      <c r="B89" s="33" t="s">
        <v>60</v>
      </c>
      <c r="C89" s="5" t="s">
        <v>156</v>
      </c>
      <c r="D89" s="26">
        <v>5</v>
      </c>
      <c r="E89" s="142">
        <v>447.48559999999998</v>
      </c>
      <c r="F89" s="82">
        <f t="shared" si="53"/>
        <v>447.59999999999997</v>
      </c>
      <c r="G89" s="137">
        <v>8.2600000000000007E-2</v>
      </c>
      <c r="H89" s="137">
        <v>3.1800000000000002E-2</v>
      </c>
      <c r="I89" s="136">
        <f t="shared" si="74"/>
        <v>0.1144</v>
      </c>
      <c r="J89" s="83">
        <f t="shared" si="75"/>
        <v>255.62602288479428</v>
      </c>
      <c r="K89" s="143"/>
      <c r="L89" s="144">
        <v>447.5</v>
      </c>
      <c r="M89" s="145">
        <v>7.8899999999999998E-2</v>
      </c>
      <c r="N89" s="145">
        <v>3.3300000000000003E-2</v>
      </c>
      <c r="O89" s="145">
        <v>0.11219999999999999</v>
      </c>
      <c r="P89" s="146">
        <v>251</v>
      </c>
      <c r="Q89" s="24">
        <f t="shared" si="78"/>
        <v>-4.479418886198558</v>
      </c>
      <c r="R89" s="24">
        <f t="shared" si="79"/>
        <v>4.7169811320754755</v>
      </c>
      <c r="S89" s="24">
        <f t="shared" si="76"/>
        <v>-1.9230769230769298</v>
      </c>
      <c r="T89" s="24">
        <f t="shared" si="77"/>
        <v>-1.8096838626164207</v>
      </c>
      <c r="U89" s="107"/>
      <c r="V89" s="101">
        <f t="shared" si="54"/>
        <v>-3.5659862544724468</v>
      </c>
      <c r="W89" s="101">
        <f t="shared" si="55"/>
        <v>-8.5659862544724472</v>
      </c>
      <c r="X89" s="101">
        <f t="shared" si="56"/>
        <v>1.4340137455275532</v>
      </c>
      <c r="Y89" s="101">
        <f t="shared" si="57"/>
        <v>-12.065629396890088</v>
      </c>
      <c r="Z89" s="101">
        <f t="shared" si="58"/>
        <v>4.9336568879451939</v>
      </c>
      <c r="AA89" s="101">
        <f t="shared" si="59"/>
        <v>0.45666426905968027</v>
      </c>
      <c r="AB89" s="101">
        <f t="shared" si="60"/>
        <v>-4.5433357309403197</v>
      </c>
      <c r="AC89" s="101">
        <f t="shared" si="61"/>
        <v>5.4566642690596803</v>
      </c>
      <c r="AD89" s="101">
        <f t="shared" si="62"/>
        <v>-16.399381001842841</v>
      </c>
      <c r="AE89" s="101">
        <f t="shared" si="63"/>
        <v>17.312709539962199</v>
      </c>
      <c r="AF89" s="101">
        <f t="shared" si="64"/>
        <v>-3.1884057971014594</v>
      </c>
      <c r="AG89" s="101">
        <f t="shared" si="65"/>
        <v>-8.1884057971014599</v>
      </c>
      <c r="AH89" s="101">
        <f t="shared" si="66"/>
        <v>1.8115942028985406</v>
      </c>
      <c r="AI89" s="101">
        <f t="shared" si="67"/>
        <v>-14.785727549046863</v>
      </c>
      <c r="AJ89" s="101">
        <f t="shared" si="68"/>
        <v>8.4089159548439429</v>
      </c>
      <c r="AK89" s="101">
        <f t="shared" si="69"/>
        <v>-2.8686427376445609</v>
      </c>
      <c r="AL89" s="101">
        <f t="shared" si="70"/>
        <v>-7.8686427376445609</v>
      </c>
      <c r="AM89" s="101">
        <f t="shared" si="71"/>
        <v>2.1313572623554391</v>
      </c>
      <c r="AN89" s="101">
        <f t="shared" si="72"/>
        <v>-14.752912163608705</v>
      </c>
      <c r="AO89" s="101">
        <f t="shared" si="73"/>
        <v>9.0156266883195855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</row>
    <row r="90" spans="1:128" s="5" customFormat="1" x14ac:dyDescent="0.25">
      <c r="A90" s="22" t="s">
        <v>20</v>
      </c>
      <c r="B90" s="33" t="s">
        <v>60</v>
      </c>
      <c r="C90" s="5" t="s">
        <v>156</v>
      </c>
      <c r="D90" s="26">
        <v>6</v>
      </c>
      <c r="E90" s="142">
        <v>447.42599999999999</v>
      </c>
      <c r="F90" s="82">
        <f t="shared" si="53"/>
        <v>447.59999999999997</v>
      </c>
      <c r="G90" s="137">
        <v>0.12529999999999999</v>
      </c>
      <c r="H90" s="137">
        <v>4.87E-2</v>
      </c>
      <c r="I90" s="136">
        <f t="shared" si="74"/>
        <v>0.17399999999999999</v>
      </c>
      <c r="J90" s="83">
        <f t="shared" si="75"/>
        <v>388.83405965602338</v>
      </c>
      <c r="K90" s="143"/>
      <c r="L90" s="144">
        <v>447.6</v>
      </c>
      <c r="M90" s="145">
        <v>0.1203</v>
      </c>
      <c r="N90" s="145">
        <v>4.99E-2</v>
      </c>
      <c r="O90" s="145">
        <v>0.17019999999999999</v>
      </c>
      <c r="P90" s="146">
        <v>380</v>
      </c>
      <c r="Q90" s="24">
        <f t="shared" si="78"/>
        <v>-3.990422984836385</v>
      </c>
      <c r="R90" s="24">
        <f t="shared" si="79"/>
        <v>2.4640657084188904</v>
      </c>
      <c r="S90" s="24">
        <f t="shared" si="76"/>
        <v>-2.1839080459770104</v>
      </c>
      <c r="T90" s="24">
        <f t="shared" si="77"/>
        <v>-2.2719356590928048</v>
      </c>
      <c r="U90" s="107"/>
      <c r="V90" s="101">
        <f t="shared" si="54"/>
        <v>-3.5659862544724468</v>
      </c>
      <c r="W90" s="101">
        <f t="shared" si="55"/>
        <v>-8.5659862544724472</v>
      </c>
      <c r="X90" s="101">
        <f t="shared" si="56"/>
        <v>1.4340137455275532</v>
      </c>
      <c r="Y90" s="101">
        <f t="shared" si="57"/>
        <v>-12.065629396890088</v>
      </c>
      <c r="Z90" s="101">
        <f t="shared" si="58"/>
        <v>4.9336568879451939</v>
      </c>
      <c r="AA90" s="101">
        <f t="shared" si="59"/>
        <v>0.45666426905968027</v>
      </c>
      <c r="AB90" s="101">
        <f t="shared" si="60"/>
        <v>-4.5433357309403197</v>
      </c>
      <c r="AC90" s="101">
        <f t="shared" si="61"/>
        <v>5.4566642690596803</v>
      </c>
      <c r="AD90" s="101">
        <f t="shared" si="62"/>
        <v>-16.399381001842841</v>
      </c>
      <c r="AE90" s="101">
        <f t="shared" si="63"/>
        <v>17.312709539962199</v>
      </c>
      <c r="AF90" s="101">
        <f t="shared" si="64"/>
        <v>-3.1884057971014594</v>
      </c>
      <c r="AG90" s="101">
        <f t="shared" si="65"/>
        <v>-8.1884057971014599</v>
      </c>
      <c r="AH90" s="101">
        <f t="shared" si="66"/>
        <v>1.8115942028985406</v>
      </c>
      <c r="AI90" s="101">
        <f t="shared" si="67"/>
        <v>-14.785727549046863</v>
      </c>
      <c r="AJ90" s="101">
        <f t="shared" si="68"/>
        <v>8.4089159548439429</v>
      </c>
      <c r="AK90" s="101">
        <f t="shared" si="69"/>
        <v>-2.8686427376445609</v>
      </c>
      <c r="AL90" s="101">
        <f t="shared" si="70"/>
        <v>-7.8686427376445609</v>
      </c>
      <c r="AM90" s="101">
        <f t="shared" si="71"/>
        <v>2.1313572623554391</v>
      </c>
      <c r="AN90" s="101">
        <f t="shared" si="72"/>
        <v>-14.752912163608705</v>
      </c>
      <c r="AO90" s="101">
        <f t="shared" si="73"/>
        <v>9.0156266883195855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</row>
    <row r="91" spans="1:128" s="5" customFormat="1" x14ac:dyDescent="0.25">
      <c r="A91" s="22" t="s">
        <v>20</v>
      </c>
      <c r="B91" s="33" t="s">
        <v>60</v>
      </c>
      <c r="C91" s="5" t="s">
        <v>156</v>
      </c>
      <c r="D91" s="26">
        <v>7</v>
      </c>
      <c r="E91" s="142">
        <v>447.45210000000003</v>
      </c>
      <c r="F91" s="82">
        <f t="shared" si="53"/>
        <v>447.90000000000003</v>
      </c>
      <c r="G91" s="137">
        <v>0.29649999999999999</v>
      </c>
      <c r="H91" s="137">
        <v>0.15140000000000001</v>
      </c>
      <c r="I91" s="136">
        <f t="shared" si="74"/>
        <v>0.44789999999999996</v>
      </c>
      <c r="J91" s="83">
        <f t="shared" si="75"/>
        <v>1000.623014142421</v>
      </c>
      <c r="K91" s="143"/>
      <c r="L91" s="144">
        <v>447.8</v>
      </c>
      <c r="M91" s="145">
        <v>0.2848</v>
      </c>
      <c r="N91" s="145">
        <v>0.1527</v>
      </c>
      <c r="O91" s="145">
        <v>0.4375</v>
      </c>
      <c r="P91" s="146">
        <v>978</v>
      </c>
      <c r="Q91" s="24">
        <f t="shared" si="78"/>
        <v>-3.9460370994940939</v>
      </c>
      <c r="R91" s="24">
        <f t="shared" si="79"/>
        <v>0.85865257595772493</v>
      </c>
      <c r="S91" s="24">
        <f t="shared" si="76"/>
        <v>-2.321946863139086</v>
      </c>
      <c r="T91" s="24">
        <f t="shared" si="77"/>
        <v>-2.2608928460245257</v>
      </c>
      <c r="U91" s="107"/>
      <c r="V91" s="101">
        <f t="shared" si="54"/>
        <v>-3.5659862544724468</v>
      </c>
      <c r="W91" s="101">
        <f t="shared" si="55"/>
        <v>-8.5659862544724472</v>
      </c>
      <c r="X91" s="101">
        <f t="shared" si="56"/>
        <v>1.4340137455275532</v>
      </c>
      <c r="Y91" s="101">
        <f t="shared" si="57"/>
        <v>-12.065629396890088</v>
      </c>
      <c r="Z91" s="101">
        <f t="shared" si="58"/>
        <v>4.9336568879451939</v>
      </c>
      <c r="AA91" s="101">
        <f t="shared" si="59"/>
        <v>0.45666426905968027</v>
      </c>
      <c r="AB91" s="101">
        <f t="shared" si="60"/>
        <v>-4.5433357309403197</v>
      </c>
      <c r="AC91" s="101">
        <f t="shared" si="61"/>
        <v>5.4566642690596803</v>
      </c>
      <c r="AD91" s="101">
        <f t="shared" si="62"/>
        <v>-16.399381001842841</v>
      </c>
      <c r="AE91" s="101">
        <f t="shared" si="63"/>
        <v>17.312709539962199</v>
      </c>
      <c r="AF91" s="101">
        <f t="shared" si="64"/>
        <v>-3.1884057971014594</v>
      </c>
      <c r="AG91" s="101">
        <f t="shared" si="65"/>
        <v>-8.1884057971014599</v>
      </c>
      <c r="AH91" s="101">
        <f t="shared" si="66"/>
        <v>1.8115942028985406</v>
      </c>
      <c r="AI91" s="101">
        <f t="shared" si="67"/>
        <v>-14.785727549046863</v>
      </c>
      <c r="AJ91" s="101">
        <f t="shared" si="68"/>
        <v>8.4089159548439429</v>
      </c>
      <c r="AK91" s="101">
        <f t="shared" si="69"/>
        <v>-2.8686427376445609</v>
      </c>
      <c r="AL91" s="101">
        <f t="shared" si="70"/>
        <v>-7.8686427376445609</v>
      </c>
      <c r="AM91" s="101">
        <f t="shared" si="71"/>
        <v>2.1313572623554391</v>
      </c>
      <c r="AN91" s="101">
        <f t="shared" si="72"/>
        <v>-14.752912163608705</v>
      </c>
      <c r="AO91" s="101">
        <f t="shared" si="73"/>
        <v>9.0156266883195855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</row>
    <row r="92" spans="1:128" s="5" customFormat="1" x14ac:dyDescent="0.25">
      <c r="A92" s="22" t="s">
        <v>20</v>
      </c>
      <c r="B92" s="33" t="s">
        <v>60</v>
      </c>
      <c r="C92" s="5" t="s">
        <v>156</v>
      </c>
      <c r="D92" s="26">
        <v>8</v>
      </c>
      <c r="E92" s="142">
        <v>447.28919999999999</v>
      </c>
      <c r="F92" s="82">
        <f t="shared" si="53"/>
        <v>448.2</v>
      </c>
      <c r="G92" s="137">
        <v>0.66320000000000001</v>
      </c>
      <c r="H92" s="137">
        <v>0.24759999999999999</v>
      </c>
      <c r="I92" s="136">
        <f t="shared" si="74"/>
        <v>0.91080000000000005</v>
      </c>
      <c r="J92" s="83">
        <f t="shared" si="75"/>
        <v>2034.7029352331888</v>
      </c>
      <c r="K92" s="143"/>
      <c r="L92" s="144">
        <v>448.1</v>
      </c>
      <c r="M92" s="145">
        <v>0.64570000000000005</v>
      </c>
      <c r="N92" s="145">
        <v>0.25080000000000002</v>
      </c>
      <c r="O92" s="145">
        <v>0.89649999999999996</v>
      </c>
      <c r="P92" s="146">
        <v>2003</v>
      </c>
      <c r="Q92" s="24">
        <f t="shared" si="78"/>
        <v>-2.6387213510253256</v>
      </c>
      <c r="R92" s="24">
        <f t="shared" si="79"/>
        <v>1.29240710823911</v>
      </c>
      <c r="S92" s="24">
        <f t="shared" si="76"/>
        <v>-1.5700483091787536</v>
      </c>
      <c r="T92" s="24">
        <f t="shared" si="77"/>
        <v>-1.5581112448513492</v>
      </c>
      <c r="U92" s="107"/>
      <c r="V92" s="101">
        <f t="shared" si="54"/>
        <v>-3.5659862544724468</v>
      </c>
      <c r="W92" s="101">
        <f t="shared" si="55"/>
        <v>-8.5659862544724472</v>
      </c>
      <c r="X92" s="101">
        <f t="shared" si="56"/>
        <v>1.4340137455275532</v>
      </c>
      <c r="Y92" s="101">
        <f t="shared" si="57"/>
        <v>-12.065629396890088</v>
      </c>
      <c r="Z92" s="101">
        <f t="shared" si="58"/>
        <v>4.9336568879451939</v>
      </c>
      <c r="AA92" s="101">
        <f t="shared" si="59"/>
        <v>0.45666426905968027</v>
      </c>
      <c r="AB92" s="101">
        <f t="shared" si="60"/>
        <v>-4.5433357309403197</v>
      </c>
      <c r="AC92" s="101">
        <f t="shared" si="61"/>
        <v>5.4566642690596803</v>
      </c>
      <c r="AD92" s="101">
        <f t="shared" si="62"/>
        <v>-16.399381001842841</v>
      </c>
      <c r="AE92" s="101">
        <f t="shared" si="63"/>
        <v>17.312709539962199</v>
      </c>
      <c r="AF92" s="101">
        <f t="shared" si="64"/>
        <v>-3.1884057971014594</v>
      </c>
      <c r="AG92" s="101">
        <f t="shared" si="65"/>
        <v>-8.1884057971014599</v>
      </c>
      <c r="AH92" s="101">
        <f t="shared" si="66"/>
        <v>1.8115942028985406</v>
      </c>
      <c r="AI92" s="101">
        <f t="shared" si="67"/>
        <v>-14.785727549046863</v>
      </c>
      <c r="AJ92" s="101">
        <f t="shared" si="68"/>
        <v>8.4089159548439429</v>
      </c>
      <c r="AK92" s="101">
        <f t="shared" si="69"/>
        <v>-2.8686427376445609</v>
      </c>
      <c r="AL92" s="101">
        <f t="shared" si="70"/>
        <v>-7.8686427376445609</v>
      </c>
      <c r="AM92" s="101">
        <f t="shared" si="71"/>
        <v>2.1313572623554391</v>
      </c>
      <c r="AN92" s="101">
        <f t="shared" si="72"/>
        <v>-14.752912163608705</v>
      </c>
      <c r="AO92" s="101">
        <f t="shared" si="73"/>
        <v>9.0156266883195855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</row>
    <row r="93" spans="1:128" s="5" customFormat="1" x14ac:dyDescent="0.25">
      <c r="A93" s="22" t="s">
        <v>20</v>
      </c>
      <c r="B93" s="33" t="s">
        <v>60</v>
      </c>
      <c r="C93" s="5" t="s">
        <v>156</v>
      </c>
      <c r="D93" s="26">
        <v>9</v>
      </c>
      <c r="E93" s="142">
        <v>447.37929999999994</v>
      </c>
      <c r="F93" s="82">
        <f t="shared" si="53"/>
        <v>449.29999999999995</v>
      </c>
      <c r="G93" s="137">
        <v>1.42</v>
      </c>
      <c r="H93" s="137">
        <v>0.50070000000000003</v>
      </c>
      <c r="I93" s="136">
        <f t="shared" si="74"/>
        <v>1.9207000000000001</v>
      </c>
      <c r="J93" s="83">
        <f t="shared" si="75"/>
        <v>4286.2805910957113</v>
      </c>
      <c r="K93" s="143"/>
      <c r="L93" s="144">
        <v>449.2</v>
      </c>
      <c r="M93" s="145">
        <v>1.3962000000000001</v>
      </c>
      <c r="N93" s="145">
        <v>0.50290000000000001</v>
      </c>
      <c r="O93" s="145">
        <v>1.8991</v>
      </c>
      <c r="P93" s="146">
        <v>4239</v>
      </c>
      <c r="Q93" s="24">
        <f t="shared" si="78"/>
        <v>-1.6760563380281566</v>
      </c>
      <c r="R93" s="24">
        <f t="shared" si="79"/>
        <v>0.43938486119432391</v>
      </c>
      <c r="S93" s="24">
        <f t="shared" si="76"/>
        <v>-1.1245899932316374</v>
      </c>
      <c r="T93" s="24">
        <f t="shared" si="77"/>
        <v>-1.1030680351149125</v>
      </c>
      <c r="U93" s="107"/>
      <c r="V93" s="101">
        <f t="shared" si="54"/>
        <v>-3.5659862544724468</v>
      </c>
      <c r="W93" s="101">
        <f t="shared" si="55"/>
        <v>-8.5659862544724472</v>
      </c>
      <c r="X93" s="101">
        <f t="shared" si="56"/>
        <v>1.4340137455275532</v>
      </c>
      <c r="Y93" s="101">
        <f t="shared" si="57"/>
        <v>-12.065629396890088</v>
      </c>
      <c r="Z93" s="101">
        <f t="shared" si="58"/>
        <v>4.9336568879451939</v>
      </c>
      <c r="AA93" s="101">
        <f t="shared" si="59"/>
        <v>0.45666426905968027</v>
      </c>
      <c r="AB93" s="101">
        <f t="shared" si="60"/>
        <v>-4.5433357309403197</v>
      </c>
      <c r="AC93" s="101">
        <f t="shared" si="61"/>
        <v>5.4566642690596803</v>
      </c>
      <c r="AD93" s="101">
        <f t="shared" si="62"/>
        <v>-16.399381001842841</v>
      </c>
      <c r="AE93" s="101">
        <f t="shared" si="63"/>
        <v>17.312709539962199</v>
      </c>
      <c r="AF93" s="101">
        <f t="shared" si="64"/>
        <v>-3.1884057971014594</v>
      </c>
      <c r="AG93" s="101">
        <f t="shared" si="65"/>
        <v>-8.1884057971014599</v>
      </c>
      <c r="AH93" s="101">
        <f t="shared" si="66"/>
        <v>1.8115942028985406</v>
      </c>
      <c r="AI93" s="101">
        <f t="shared" si="67"/>
        <v>-14.785727549046863</v>
      </c>
      <c r="AJ93" s="101">
        <f t="shared" si="68"/>
        <v>8.4089159548439429</v>
      </c>
      <c r="AK93" s="101">
        <f t="shared" si="69"/>
        <v>-2.8686427376445609</v>
      </c>
      <c r="AL93" s="101">
        <f t="shared" si="70"/>
        <v>-7.8686427376445609</v>
      </c>
      <c r="AM93" s="101">
        <f t="shared" si="71"/>
        <v>2.1313572623554391</v>
      </c>
      <c r="AN93" s="101">
        <f t="shared" si="72"/>
        <v>-14.752912163608705</v>
      </c>
      <c r="AO93" s="101">
        <f t="shared" si="73"/>
        <v>9.0156266883195855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</row>
    <row r="94" spans="1:128" s="5" customFormat="1" x14ac:dyDescent="0.25">
      <c r="A94" s="22" t="s">
        <v>21</v>
      </c>
      <c r="B94" s="33" t="s">
        <v>61</v>
      </c>
      <c r="C94" s="22" t="s">
        <v>26</v>
      </c>
      <c r="D94" s="26">
        <v>1</v>
      </c>
      <c r="E94" s="142">
        <v>447.97590000000002</v>
      </c>
      <c r="F94" s="82">
        <f t="shared" si="53"/>
        <v>448</v>
      </c>
      <c r="G94" s="137">
        <v>1.37E-2</v>
      </c>
      <c r="H94" s="137">
        <v>1.04E-2</v>
      </c>
      <c r="I94" s="136">
        <f t="shared" si="74"/>
        <v>2.41E-2</v>
      </c>
      <c r="J94" s="83">
        <f t="shared" si="75"/>
        <v>53.79644471289923</v>
      </c>
      <c r="K94" s="143"/>
      <c r="L94" s="144">
        <v>448.3</v>
      </c>
      <c r="M94" s="145">
        <v>1.21E-2</v>
      </c>
      <c r="N94" s="145">
        <v>1.0800000000000001E-2</v>
      </c>
      <c r="O94" s="145">
        <v>2.29E-2</v>
      </c>
      <c r="P94" s="146">
        <v>51</v>
      </c>
      <c r="Q94" s="24">
        <f t="shared" si="78"/>
        <v>-11.678832116788326</v>
      </c>
      <c r="R94" s="24">
        <f t="shared" si="79"/>
        <v>3.846153846153856</v>
      </c>
      <c r="S94" s="24">
        <f t="shared" si="76"/>
        <v>-4.9792531120331942</v>
      </c>
      <c r="T94" s="24">
        <f t="shared" si="77"/>
        <v>-5.1981961406990589</v>
      </c>
      <c r="U94" s="107"/>
      <c r="V94" s="101">
        <f t="shared" si="54"/>
        <v>-3.5659862544724468</v>
      </c>
      <c r="W94" s="101">
        <f t="shared" si="55"/>
        <v>-8.5659862544724472</v>
      </c>
      <c r="X94" s="101">
        <f t="shared" si="56"/>
        <v>1.4340137455275532</v>
      </c>
      <c r="Y94" s="101">
        <f t="shared" si="57"/>
        <v>-12.065629396890088</v>
      </c>
      <c r="Z94" s="101">
        <f t="shared" si="58"/>
        <v>4.9336568879451939</v>
      </c>
      <c r="AA94" s="101">
        <f t="shared" si="59"/>
        <v>0.45666426905968027</v>
      </c>
      <c r="AB94" s="101">
        <f t="shared" si="60"/>
        <v>-4.5433357309403197</v>
      </c>
      <c r="AC94" s="101">
        <f t="shared" si="61"/>
        <v>5.4566642690596803</v>
      </c>
      <c r="AD94" s="101">
        <f t="shared" si="62"/>
        <v>-16.399381001842841</v>
      </c>
      <c r="AE94" s="101">
        <f t="shared" si="63"/>
        <v>17.312709539962199</v>
      </c>
      <c r="AF94" s="101">
        <f t="shared" si="64"/>
        <v>-3.1884057971014594</v>
      </c>
      <c r="AG94" s="101">
        <f t="shared" si="65"/>
        <v>-8.1884057971014599</v>
      </c>
      <c r="AH94" s="101">
        <f t="shared" si="66"/>
        <v>1.8115942028985406</v>
      </c>
      <c r="AI94" s="101">
        <f t="shared" si="67"/>
        <v>-14.785727549046863</v>
      </c>
      <c r="AJ94" s="101">
        <f t="shared" si="68"/>
        <v>8.4089159548439429</v>
      </c>
      <c r="AK94" s="101">
        <f t="shared" si="69"/>
        <v>-2.8686427376445609</v>
      </c>
      <c r="AL94" s="101">
        <f t="shared" si="70"/>
        <v>-7.8686427376445609</v>
      </c>
      <c r="AM94" s="101">
        <f t="shared" si="71"/>
        <v>2.1313572623554391</v>
      </c>
      <c r="AN94" s="101">
        <f t="shared" si="72"/>
        <v>-14.752912163608705</v>
      </c>
      <c r="AO94" s="101">
        <f t="shared" si="73"/>
        <v>9.0156266883195855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</row>
    <row r="95" spans="1:128" s="5" customFormat="1" x14ac:dyDescent="0.25">
      <c r="A95" s="22" t="s">
        <v>21</v>
      </c>
      <c r="B95" s="33" t="s">
        <v>61</v>
      </c>
      <c r="C95" s="22" t="s">
        <v>26</v>
      </c>
      <c r="D95" s="26">
        <v>2</v>
      </c>
      <c r="E95" s="142">
        <v>446.96589999999998</v>
      </c>
      <c r="F95" s="82">
        <f t="shared" si="53"/>
        <v>446.99999999999994</v>
      </c>
      <c r="G95" s="137">
        <v>2.4299999999999999E-2</v>
      </c>
      <c r="H95" s="137">
        <v>9.7999999999999997E-3</v>
      </c>
      <c r="I95" s="136">
        <f t="shared" si="74"/>
        <v>3.4099999999999998E-2</v>
      </c>
      <c r="J95" s="83">
        <f t="shared" si="75"/>
        <v>76.289977080137049</v>
      </c>
      <c r="K95" s="143"/>
      <c r="L95" s="144">
        <v>447.3</v>
      </c>
      <c r="M95" s="145">
        <v>2.12E-2</v>
      </c>
      <c r="N95" s="145">
        <v>9.4999999999999998E-3</v>
      </c>
      <c r="O95" s="145">
        <v>3.0700000000000002E-2</v>
      </c>
      <c r="P95" s="146">
        <v>69</v>
      </c>
      <c r="Q95" s="24">
        <f t="shared" si="78"/>
        <v>-12.757201646090529</v>
      </c>
      <c r="R95" s="24">
        <f t="shared" si="79"/>
        <v>-3.0612244897959178</v>
      </c>
      <c r="S95" s="24">
        <f t="shared" si="76"/>
        <v>-9.9706744868035102</v>
      </c>
      <c r="T95" s="24">
        <f t="shared" si="77"/>
        <v>-9.5556157691323733</v>
      </c>
      <c r="U95" s="107"/>
      <c r="V95" s="101">
        <f t="shared" si="54"/>
        <v>-3.5659862544724468</v>
      </c>
      <c r="W95" s="101">
        <f t="shared" si="55"/>
        <v>-8.5659862544724472</v>
      </c>
      <c r="X95" s="101">
        <f t="shared" si="56"/>
        <v>1.4340137455275532</v>
      </c>
      <c r="Y95" s="101">
        <f t="shared" si="57"/>
        <v>-12.065629396890088</v>
      </c>
      <c r="Z95" s="101">
        <f t="shared" si="58"/>
        <v>4.9336568879451939</v>
      </c>
      <c r="AA95" s="101">
        <f t="shared" si="59"/>
        <v>0.45666426905968027</v>
      </c>
      <c r="AB95" s="101">
        <f t="shared" si="60"/>
        <v>-4.5433357309403197</v>
      </c>
      <c r="AC95" s="101">
        <f t="shared" si="61"/>
        <v>5.4566642690596803</v>
      </c>
      <c r="AD95" s="101">
        <f t="shared" si="62"/>
        <v>-16.399381001842841</v>
      </c>
      <c r="AE95" s="101">
        <f t="shared" si="63"/>
        <v>17.312709539962199</v>
      </c>
      <c r="AF95" s="101">
        <f t="shared" si="64"/>
        <v>-3.1884057971014594</v>
      </c>
      <c r="AG95" s="101">
        <f t="shared" si="65"/>
        <v>-8.1884057971014599</v>
      </c>
      <c r="AH95" s="101">
        <f t="shared" si="66"/>
        <v>1.8115942028985406</v>
      </c>
      <c r="AI95" s="101">
        <f t="shared" si="67"/>
        <v>-14.785727549046863</v>
      </c>
      <c r="AJ95" s="101">
        <f t="shared" si="68"/>
        <v>8.4089159548439429</v>
      </c>
      <c r="AK95" s="101">
        <f t="shared" si="69"/>
        <v>-2.8686427376445609</v>
      </c>
      <c r="AL95" s="101">
        <f t="shared" si="70"/>
        <v>-7.8686427376445609</v>
      </c>
      <c r="AM95" s="101">
        <f t="shared" si="71"/>
        <v>2.1313572623554391</v>
      </c>
      <c r="AN95" s="101">
        <f t="shared" si="72"/>
        <v>-14.752912163608705</v>
      </c>
      <c r="AO95" s="101">
        <f t="shared" si="73"/>
        <v>9.0156266883195855</v>
      </c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</row>
    <row r="96" spans="1:128" s="5" customFormat="1" x14ac:dyDescent="0.25">
      <c r="A96" s="22" t="s">
        <v>21</v>
      </c>
      <c r="B96" s="33" t="s">
        <v>61</v>
      </c>
      <c r="C96" s="22" t="s">
        <v>26</v>
      </c>
      <c r="D96" s="26">
        <v>3</v>
      </c>
      <c r="E96" s="142">
        <v>447.45679999999999</v>
      </c>
      <c r="F96" s="82">
        <f t="shared" si="53"/>
        <v>447.5</v>
      </c>
      <c r="G96" s="137">
        <v>3.3300000000000003E-2</v>
      </c>
      <c r="H96" s="137">
        <v>9.9000000000000008E-3</v>
      </c>
      <c r="I96" s="136">
        <f t="shared" si="74"/>
        <v>4.3200000000000002E-2</v>
      </c>
      <c r="J96" s="83">
        <f t="shared" si="75"/>
        <v>96.542115613545306</v>
      </c>
      <c r="K96" s="143"/>
      <c r="L96" s="144">
        <v>450</v>
      </c>
      <c r="M96" s="145">
        <v>2.9600000000000001E-2</v>
      </c>
      <c r="N96" s="145">
        <v>8.2000000000000007E-3</v>
      </c>
      <c r="O96" s="145">
        <v>3.78E-2</v>
      </c>
      <c r="P96" s="146">
        <v>84</v>
      </c>
      <c r="Q96" s="24">
        <f t="shared" si="78"/>
        <v>-11.111111111111116</v>
      </c>
      <c r="R96" s="24">
        <f t="shared" si="79"/>
        <v>-17.171717171717169</v>
      </c>
      <c r="S96" s="24">
        <f t="shared" si="76"/>
        <v>-12.500000000000004</v>
      </c>
      <c r="T96" s="24">
        <f t="shared" si="77"/>
        <v>-12.991341171505869</v>
      </c>
      <c r="U96" s="107"/>
      <c r="V96" s="101">
        <f t="shared" si="54"/>
        <v>-3.5659862544724468</v>
      </c>
      <c r="W96" s="101">
        <f t="shared" si="55"/>
        <v>-8.5659862544724472</v>
      </c>
      <c r="X96" s="101">
        <f t="shared" si="56"/>
        <v>1.4340137455275532</v>
      </c>
      <c r="Y96" s="101">
        <f t="shared" si="57"/>
        <v>-12.065629396890088</v>
      </c>
      <c r="Z96" s="101">
        <f t="shared" si="58"/>
        <v>4.9336568879451939</v>
      </c>
      <c r="AA96" s="101">
        <f t="shared" si="59"/>
        <v>0.45666426905968027</v>
      </c>
      <c r="AB96" s="101">
        <f t="shared" si="60"/>
        <v>-4.5433357309403197</v>
      </c>
      <c r="AC96" s="101">
        <f t="shared" si="61"/>
        <v>5.4566642690596803</v>
      </c>
      <c r="AD96" s="101">
        <f t="shared" si="62"/>
        <v>-16.399381001842841</v>
      </c>
      <c r="AE96" s="101">
        <f t="shared" si="63"/>
        <v>17.312709539962199</v>
      </c>
      <c r="AF96" s="101">
        <f t="shared" si="64"/>
        <v>-3.1884057971014594</v>
      </c>
      <c r="AG96" s="101">
        <f t="shared" si="65"/>
        <v>-8.1884057971014599</v>
      </c>
      <c r="AH96" s="101">
        <f t="shared" si="66"/>
        <v>1.8115942028985406</v>
      </c>
      <c r="AI96" s="101">
        <f t="shared" si="67"/>
        <v>-14.785727549046863</v>
      </c>
      <c r="AJ96" s="101">
        <f t="shared" si="68"/>
        <v>8.4089159548439429</v>
      </c>
      <c r="AK96" s="101">
        <f t="shared" si="69"/>
        <v>-2.8686427376445609</v>
      </c>
      <c r="AL96" s="101">
        <f t="shared" si="70"/>
        <v>-7.8686427376445609</v>
      </c>
      <c r="AM96" s="101">
        <f t="shared" si="71"/>
        <v>2.1313572623554391</v>
      </c>
      <c r="AN96" s="101">
        <f t="shared" si="72"/>
        <v>-14.752912163608705</v>
      </c>
      <c r="AO96" s="101">
        <f t="shared" si="73"/>
        <v>9.0156266883195855</v>
      </c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</row>
    <row r="97" spans="1:128" s="5" customFormat="1" x14ac:dyDescent="0.25">
      <c r="A97" s="22" t="s">
        <v>21</v>
      </c>
      <c r="B97" s="33" t="s">
        <v>61</v>
      </c>
      <c r="C97" s="22" t="s">
        <v>26</v>
      </c>
      <c r="D97" s="26">
        <v>4</v>
      </c>
      <c r="E97" s="142">
        <v>447.62559999999996</v>
      </c>
      <c r="F97" s="82">
        <f t="shared" si="53"/>
        <v>447.7</v>
      </c>
      <c r="G97" s="137">
        <v>5.45E-2</v>
      </c>
      <c r="H97" s="137">
        <v>1.9900000000000001E-2</v>
      </c>
      <c r="I97" s="136">
        <f t="shared" si="74"/>
        <v>7.4399999999999994E-2</v>
      </c>
      <c r="J97" s="83">
        <f t="shared" si="75"/>
        <v>166.19990829464723</v>
      </c>
      <c r="K97" s="143"/>
      <c r="L97" s="144">
        <v>447.6</v>
      </c>
      <c r="M97" s="145">
        <v>4.9700000000000001E-2</v>
      </c>
      <c r="N97" s="145">
        <v>1.9400000000000001E-2</v>
      </c>
      <c r="O97" s="145">
        <v>6.9099999999999995E-2</v>
      </c>
      <c r="P97" s="146">
        <v>154</v>
      </c>
      <c r="Q97" s="24">
        <f t="shared" si="78"/>
        <v>-8.8073394495412813</v>
      </c>
      <c r="R97" s="24">
        <f t="shared" si="79"/>
        <v>-2.5125628140703538</v>
      </c>
      <c r="S97" s="24">
        <f t="shared" si="76"/>
        <v>-7.1236559139784941</v>
      </c>
      <c r="T97" s="24">
        <f t="shared" si="77"/>
        <v>-7.3405024225516673</v>
      </c>
      <c r="U97" s="107"/>
      <c r="V97" s="101">
        <f t="shared" si="54"/>
        <v>-3.5659862544724468</v>
      </c>
      <c r="W97" s="101">
        <f t="shared" si="55"/>
        <v>-8.5659862544724472</v>
      </c>
      <c r="X97" s="101">
        <f t="shared" si="56"/>
        <v>1.4340137455275532</v>
      </c>
      <c r="Y97" s="101">
        <f t="shared" si="57"/>
        <v>-12.065629396890088</v>
      </c>
      <c r="Z97" s="101">
        <f t="shared" si="58"/>
        <v>4.9336568879451939</v>
      </c>
      <c r="AA97" s="101">
        <f t="shared" si="59"/>
        <v>0.45666426905968027</v>
      </c>
      <c r="AB97" s="101">
        <f t="shared" si="60"/>
        <v>-4.5433357309403197</v>
      </c>
      <c r="AC97" s="101">
        <f t="shared" si="61"/>
        <v>5.4566642690596803</v>
      </c>
      <c r="AD97" s="101">
        <f t="shared" si="62"/>
        <v>-16.399381001842841</v>
      </c>
      <c r="AE97" s="101">
        <f t="shared" si="63"/>
        <v>17.312709539962199</v>
      </c>
      <c r="AF97" s="101">
        <f t="shared" si="64"/>
        <v>-3.1884057971014594</v>
      </c>
      <c r="AG97" s="101">
        <f t="shared" si="65"/>
        <v>-8.1884057971014599</v>
      </c>
      <c r="AH97" s="101">
        <f t="shared" si="66"/>
        <v>1.8115942028985406</v>
      </c>
      <c r="AI97" s="101">
        <f t="shared" si="67"/>
        <v>-14.785727549046863</v>
      </c>
      <c r="AJ97" s="101">
        <f t="shared" si="68"/>
        <v>8.4089159548439429</v>
      </c>
      <c r="AK97" s="101">
        <f t="shared" si="69"/>
        <v>-2.8686427376445609</v>
      </c>
      <c r="AL97" s="101">
        <f t="shared" si="70"/>
        <v>-7.8686427376445609</v>
      </c>
      <c r="AM97" s="101">
        <f t="shared" si="71"/>
        <v>2.1313572623554391</v>
      </c>
      <c r="AN97" s="101">
        <f t="shared" si="72"/>
        <v>-14.752912163608705</v>
      </c>
      <c r="AO97" s="101">
        <f t="shared" si="73"/>
        <v>9.0156266883195855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</row>
    <row r="98" spans="1:128" s="5" customFormat="1" x14ac:dyDescent="0.25">
      <c r="A98" s="22" t="s">
        <v>21</v>
      </c>
      <c r="B98" s="33" t="s">
        <v>61</v>
      </c>
      <c r="C98" s="22" t="s">
        <v>26</v>
      </c>
      <c r="D98" s="26">
        <v>5</v>
      </c>
      <c r="E98" s="142">
        <v>447.2835</v>
      </c>
      <c r="F98" s="82">
        <f t="shared" si="53"/>
        <v>447.4</v>
      </c>
      <c r="G98" s="137">
        <v>8.5199999999999998E-2</v>
      </c>
      <c r="H98" s="137">
        <v>3.1300000000000001E-2</v>
      </c>
      <c r="I98" s="136">
        <f t="shared" si="74"/>
        <v>0.11649999999999999</v>
      </c>
      <c r="J98" s="83">
        <f t="shared" si="75"/>
        <v>260.43560783630778</v>
      </c>
      <c r="K98" s="143"/>
      <c r="L98" s="144">
        <v>447.3</v>
      </c>
      <c r="M98" s="145">
        <v>7.6600000000000001E-2</v>
      </c>
      <c r="N98" s="145">
        <v>3.1800000000000002E-2</v>
      </c>
      <c r="O98" s="145">
        <v>0.1084</v>
      </c>
      <c r="P98" s="146">
        <v>242</v>
      </c>
      <c r="Q98" s="24">
        <f t="shared" si="78"/>
        <v>-10.093896713615019</v>
      </c>
      <c r="R98" s="24">
        <f t="shared" si="79"/>
        <v>1.5974440894568702</v>
      </c>
      <c r="S98" s="24">
        <f t="shared" si="76"/>
        <v>-6.9527896995708121</v>
      </c>
      <c r="T98" s="24">
        <f t="shared" si="77"/>
        <v>-7.0787585420712356</v>
      </c>
      <c r="U98" s="107"/>
      <c r="V98" s="101">
        <f t="shared" si="54"/>
        <v>-3.5659862544724468</v>
      </c>
      <c r="W98" s="101">
        <f t="shared" si="55"/>
        <v>-8.5659862544724472</v>
      </c>
      <c r="X98" s="101">
        <f t="shared" si="56"/>
        <v>1.4340137455275532</v>
      </c>
      <c r="Y98" s="101">
        <f t="shared" si="57"/>
        <v>-12.065629396890088</v>
      </c>
      <c r="Z98" s="101">
        <f t="shared" si="58"/>
        <v>4.9336568879451939</v>
      </c>
      <c r="AA98" s="101">
        <f t="shared" si="59"/>
        <v>0.45666426905968027</v>
      </c>
      <c r="AB98" s="101">
        <f t="shared" si="60"/>
        <v>-4.5433357309403197</v>
      </c>
      <c r="AC98" s="101">
        <f t="shared" si="61"/>
        <v>5.4566642690596803</v>
      </c>
      <c r="AD98" s="101">
        <f t="shared" si="62"/>
        <v>-16.399381001842841</v>
      </c>
      <c r="AE98" s="101">
        <f t="shared" si="63"/>
        <v>17.312709539962199</v>
      </c>
      <c r="AF98" s="101">
        <f t="shared" si="64"/>
        <v>-3.1884057971014594</v>
      </c>
      <c r="AG98" s="101">
        <f t="shared" si="65"/>
        <v>-8.1884057971014599</v>
      </c>
      <c r="AH98" s="101">
        <f t="shared" si="66"/>
        <v>1.8115942028985406</v>
      </c>
      <c r="AI98" s="101">
        <f t="shared" si="67"/>
        <v>-14.785727549046863</v>
      </c>
      <c r="AJ98" s="101">
        <f t="shared" si="68"/>
        <v>8.4089159548439429</v>
      </c>
      <c r="AK98" s="101">
        <f t="shared" si="69"/>
        <v>-2.8686427376445609</v>
      </c>
      <c r="AL98" s="101">
        <f t="shared" si="70"/>
        <v>-7.8686427376445609</v>
      </c>
      <c r="AM98" s="101">
        <f t="shared" si="71"/>
        <v>2.1313572623554391</v>
      </c>
      <c r="AN98" s="101">
        <f t="shared" si="72"/>
        <v>-14.752912163608705</v>
      </c>
      <c r="AO98" s="101">
        <f t="shared" si="73"/>
        <v>9.0156266883195855</v>
      </c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</row>
    <row r="99" spans="1:128" s="5" customFormat="1" x14ac:dyDescent="0.25">
      <c r="A99" s="22" t="s">
        <v>21</v>
      </c>
      <c r="B99" s="33" t="s">
        <v>61</v>
      </c>
      <c r="C99" s="22" t="s">
        <v>26</v>
      </c>
      <c r="D99" s="26">
        <v>6</v>
      </c>
      <c r="E99" s="142">
        <v>447.5249</v>
      </c>
      <c r="F99" s="82">
        <f t="shared" si="53"/>
        <v>447.7</v>
      </c>
      <c r="G99" s="137">
        <v>0.1246</v>
      </c>
      <c r="H99" s="137">
        <v>5.0500000000000003E-2</v>
      </c>
      <c r="I99" s="136">
        <f t="shared" si="74"/>
        <v>0.17510000000000001</v>
      </c>
      <c r="J99" s="83">
        <f t="shared" si="75"/>
        <v>391.20538292654061</v>
      </c>
      <c r="K99" s="143"/>
      <c r="L99" s="144">
        <v>447.6</v>
      </c>
      <c r="M99" s="145">
        <v>0.1149</v>
      </c>
      <c r="N99" s="145">
        <v>4.8899999999999999E-2</v>
      </c>
      <c r="O99" s="145">
        <v>0.1638</v>
      </c>
      <c r="P99" s="146">
        <v>366</v>
      </c>
      <c r="Q99" s="24">
        <f t="shared" si="78"/>
        <v>-7.7849117174959872</v>
      </c>
      <c r="R99" s="24">
        <f t="shared" si="79"/>
        <v>-3.1683168316831765</v>
      </c>
      <c r="S99" s="24">
        <f t="shared" si="76"/>
        <v>-6.45345516847516</v>
      </c>
      <c r="T99" s="24">
        <f t="shared" si="77"/>
        <v>-6.443005139137771</v>
      </c>
      <c r="U99" s="107"/>
      <c r="V99" s="101">
        <f t="shared" si="54"/>
        <v>-3.5659862544724468</v>
      </c>
      <c r="W99" s="101">
        <f t="shared" si="55"/>
        <v>-8.5659862544724472</v>
      </c>
      <c r="X99" s="101">
        <f t="shared" si="56"/>
        <v>1.4340137455275532</v>
      </c>
      <c r="Y99" s="101">
        <f t="shared" si="57"/>
        <v>-12.065629396890088</v>
      </c>
      <c r="Z99" s="101">
        <f t="shared" si="58"/>
        <v>4.9336568879451939</v>
      </c>
      <c r="AA99" s="101">
        <f t="shared" si="59"/>
        <v>0.45666426905968027</v>
      </c>
      <c r="AB99" s="101">
        <f t="shared" si="60"/>
        <v>-4.5433357309403197</v>
      </c>
      <c r="AC99" s="101">
        <f t="shared" si="61"/>
        <v>5.4566642690596803</v>
      </c>
      <c r="AD99" s="101">
        <f t="shared" si="62"/>
        <v>-16.399381001842841</v>
      </c>
      <c r="AE99" s="101">
        <f t="shared" si="63"/>
        <v>17.312709539962199</v>
      </c>
      <c r="AF99" s="101">
        <f t="shared" si="64"/>
        <v>-3.1884057971014594</v>
      </c>
      <c r="AG99" s="101">
        <f t="shared" si="65"/>
        <v>-8.1884057971014599</v>
      </c>
      <c r="AH99" s="101">
        <f t="shared" si="66"/>
        <v>1.8115942028985406</v>
      </c>
      <c r="AI99" s="101">
        <f t="shared" si="67"/>
        <v>-14.785727549046863</v>
      </c>
      <c r="AJ99" s="101">
        <f t="shared" si="68"/>
        <v>8.4089159548439429</v>
      </c>
      <c r="AK99" s="101">
        <f t="shared" si="69"/>
        <v>-2.8686427376445609</v>
      </c>
      <c r="AL99" s="101">
        <f t="shared" si="70"/>
        <v>-7.8686427376445609</v>
      </c>
      <c r="AM99" s="101">
        <f t="shared" si="71"/>
        <v>2.1313572623554391</v>
      </c>
      <c r="AN99" s="101">
        <f t="shared" si="72"/>
        <v>-14.752912163608705</v>
      </c>
      <c r="AO99" s="101">
        <f t="shared" si="73"/>
        <v>9.0156266883195855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</row>
    <row r="100" spans="1:128" s="5" customFormat="1" x14ac:dyDescent="0.25">
      <c r="A100" s="22" t="s">
        <v>21</v>
      </c>
      <c r="B100" s="33" t="s">
        <v>61</v>
      </c>
      <c r="C100" s="22" t="s">
        <v>26</v>
      </c>
      <c r="D100" s="26">
        <v>7</v>
      </c>
      <c r="E100" s="142">
        <v>447.23949999999991</v>
      </c>
      <c r="F100" s="82">
        <f t="shared" si="53"/>
        <v>447.69999999999993</v>
      </c>
      <c r="G100" s="137">
        <v>0.309</v>
      </c>
      <c r="H100" s="137">
        <v>0.1515</v>
      </c>
      <c r="I100" s="136">
        <f t="shared" si="74"/>
        <v>0.46050000000000002</v>
      </c>
      <c r="J100" s="83">
        <f t="shared" si="75"/>
        <v>1029.2497338574501</v>
      </c>
      <c r="K100" s="143"/>
      <c r="L100" s="144">
        <v>447.5</v>
      </c>
      <c r="M100" s="145">
        <v>0.29570000000000002</v>
      </c>
      <c r="N100" s="145">
        <v>0.1389</v>
      </c>
      <c r="O100" s="145">
        <v>0.43459999999999999</v>
      </c>
      <c r="P100" s="146">
        <v>972</v>
      </c>
      <c r="Q100" s="24">
        <f t="shared" si="78"/>
        <v>-4.3042071197410934</v>
      </c>
      <c r="R100" s="24">
        <f t="shared" si="79"/>
        <v>-8.3168316831683171</v>
      </c>
      <c r="S100" s="24">
        <f t="shared" si="76"/>
        <v>-5.6243213897937103</v>
      </c>
      <c r="T100" s="24">
        <f t="shared" si="77"/>
        <v>-5.5622782279367708</v>
      </c>
      <c r="U100" s="107"/>
      <c r="V100" s="101">
        <f t="shared" ref="V100:V131" si="80">$Q$198</f>
        <v>-3.5659862544724468</v>
      </c>
      <c r="W100" s="101">
        <f t="shared" ref="W100:W131" si="81">$Q$198-5</f>
        <v>-8.5659862544724472</v>
      </c>
      <c r="X100" s="101">
        <f t="shared" ref="X100:X131" si="82">$Q$198+5</f>
        <v>1.4340137455275532</v>
      </c>
      <c r="Y100" s="101">
        <f t="shared" ref="Y100:Y131" si="83">($Q$198-(3*$Q$201))</f>
        <v>-12.065629396890088</v>
      </c>
      <c r="Z100" s="101">
        <f t="shared" ref="Z100:Z131" si="84">($Q$198+(3*$Q$201))</f>
        <v>4.9336568879451939</v>
      </c>
      <c r="AA100" s="101">
        <f t="shared" ref="AA100:AA131" si="85">$R$198</f>
        <v>0.45666426905968027</v>
      </c>
      <c r="AB100" s="101">
        <f t="shared" ref="AB100:AB131" si="86">$R$198-5</f>
        <v>-4.5433357309403197</v>
      </c>
      <c r="AC100" s="101">
        <f t="shared" ref="AC100:AC131" si="87">$R$198+5</f>
        <v>5.4566642690596803</v>
      </c>
      <c r="AD100" s="101">
        <f t="shared" ref="AD100:AD131" si="88">($R$198-(3*$R$201))</f>
        <v>-16.399381001842841</v>
      </c>
      <c r="AE100" s="101">
        <f t="shared" ref="AE100:AE131" si="89">($R$198+(3*$R$201))</f>
        <v>17.312709539962199</v>
      </c>
      <c r="AF100" s="101">
        <f t="shared" ref="AF100:AF131" si="90">$S$198</f>
        <v>-3.1884057971014594</v>
      </c>
      <c r="AG100" s="101">
        <f t="shared" ref="AG100:AG131" si="91">$S$198-5</f>
        <v>-8.1884057971014599</v>
      </c>
      <c r="AH100" s="101">
        <f t="shared" ref="AH100:AH131" si="92">$S$198+5</f>
        <v>1.8115942028985406</v>
      </c>
      <c r="AI100" s="101">
        <f t="shared" ref="AI100:AI131" si="93">($S$198-(3*$S$201))</f>
        <v>-14.785727549046863</v>
      </c>
      <c r="AJ100" s="101">
        <f t="shared" ref="AJ100:AJ131" si="94">($S$198+(3*$S$201))</f>
        <v>8.4089159548439429</v>
      </c>
      <c r="AK100" s="101">
        <f t="shared" ref="AK100:AK131" si="95">$T$198</f>
        <v>-2.8686427376445609</v>
      </c>
      <c r="AL100" s="101">
        <f t="shared" ref="AL100:AL131" si="96">$T$198-5</f>
        <v>-7.8686427376445609</v>
      </c>
      <c r="AM100" s="101">
        <f t="shared" ref="AM100:AM131" si="97">$T$198+5</f>
        <v>2.1313572623554391</v>
      </c>
      <c r="AN100" s="101">
        <f t="shared" ref="AN100:AN131" si="98">($T$198-(3*$T$201))</f>
        <v>-14.752912163608705</v>
      </c>
      <c r="AO100" s="101">
        <f t="shared" ref="AO100:AO131" si="99">($T$198+(3*$T$201))</f>
        <v>9.0156266883195855</v>
      </c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</row>
    <row r="101" spans="1:128" s="5" customFormat="1" x14ac:dyDescent="0.25">
      <c r="A101" s="22" t="s">
        <v>21</v>
      </c>
      <c r="B101" s="33" t="s">
        <v>61</v>
      </c>
      <c r="C101" s="22" t="s">
        <v>26</v>
      </c>
      <c r="D101" s="26">
        <v>8</v>
      </c>
      <c r="E101" s="142">
        <v>447.29230000000001</v>
      </c>
      <c r="F101" s="82">
        <f t="shared" si="53"/>
        <v>448.20000000000005</v>
      </c>
      <c r="G101" s="137">
        <v>0.65780000000000005</v>
      </c>
      <c r="H101" s="137">
        <v>0.24990000000000001</v>
      </c>
      <c r="I101" s="136">
        <f t="shared" si="74"/>
        <v>0.90770000000000006</v>
      </c>
      <c r="J101" s="83">
        <f t="shared" si="75"/>
        <v>2027.7688743159574</v>
      </c>
      <c r="K101" s="143"/>
      <c r="L101" s="144">
        <v>448.1</v>
      </c>
      <c r="M101" s="145">
        <v>0.64459999999999995</v>
      </c>
      <c r="N101" s="145">
        <v>0.251</v>
      </c>
      <c r="O101" s="145">
        <v>0.89559999999999995</v>
      </c>
      <c r="P101" s="146">
        <v>2001</v>
      </c>
      <c r="Q101" s="24">
        <f t="shared" si="78"/>
        <v>-2.0066889632107174</v>
      </c>
      <c r="R101" s="24">
        <f t="shared" si="79"/>
        <v>0.4401760704281672</v>
      </c>
      <c r="S101" s="24">
        <f t="shared" si="76"/>
        <v>-1.3330395505122958</v>
      </c>
      <c r="T101" s="24">
        <f t="shared" si="77"/>
        <v>-1.3201146666672041</v>
      </c>
      <c r="U101" s="107"/>
      <c r="V101" s="101">
        <f t="shared" si="80"/>
        <v>-3.5659862544724468</v>
      </c>
      <c r="W101" s="101">
        <f t="shared" si="81"/>
        <v>-8.5659862544724472</v>
      </c>
      <c r="X101" s="101">
        <f t="shared" si="82"/>
        <v>1.4340137455275532</v>
      </c>
      <c r="Y101" s="101">
        <f t="shared" si="83"/>
        <v>-12.065629396890088</v>
      </c>
      <c r="Z101" s="101">
        <f t="shared" si="84"/>
        <v>4.9336568879451939</v>
      </c>
      <c r="AA101" s="101">
        <f t="shared" si="85"/>
        <v>0.45666426905968027</v>
      </c>
      <c r="AB101" s="101">
        <f t="shared" si="86"/>
        <v>-4.5433357309403197</v>
      </c>
      <c r="AC101" s="101">
        <f t="shared" si="87"/>
        <v>5.4566642690596803</v>
      </c>
      <c r="AD101" s="101">
        <f t="shared" si="88"/>
        <v>-16.399381001842841</v>
      </c>
      <c r="AE101" s="101">
        <f t="shared" si="89"/>
        <v>17.312709539962199</v>
      </c>
      <c r="AF101" s="101">
        <f t="shared" si="90"/>
        <v>-3.1884057971014594</v>
      </c>
      <c r="AG101" s="101">
        <f t="shared" si="91"/>
        <v>-8.1884057971014599</v>
      </c>
      <c r="AH101" s="101">
        <f t="shared" si="92"/>
        <v>1.8115942028985406</v>
      </c>
      <c r="AI101" s="101">
        <f t="shared" si="93"/>
        <v>-14.785727549046863</v>
      </c>
      <c r="AJ101" s="101">
        <f t="shared" si="94"/>
        <v>8.4089159548439429</v>
      </c>
      <c r="AK101" s="101">
        <f t="shared" si="95"/>
        <v>-2.8686427376445609</v>
      </c>
      <c r="AL101" s="101">
        <f t="shared" si="96"/>
        <v>-7.8686427376445609</v>
      </c>
      <c r="AM101" s="101">
        <f t="shared" si="97"/>
        <v>2.1313572623554391</v>
      </c>
      <c r="AN101" s="101">
        <f t="shared" si="98"/>
        <v>-14.752912163608705</v>
      </c>
      <c r="AO101" s="101">
        <f t="shared" si="99"/>
        <v>9.0156266883195855</v>
      </c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</row>
    <row r="102" spans="1:128" s="5" customFormat="1" x14ac:dyDescent="0.25">
      <c r="A102" s="22" t="s">
        <v>21</v>
      </c>
      <c r="B102" s="33" t="s">
        <v>61</v>
      </c>
      <c r="C102" s="22" t="s">
        <v>26</v>
      </c>
      <c r="D102" s="26">
        <v>9</v>
      </c>
      <c r="E102" s="142">
        <v>446.98120000000006</v>
      </c>
      <c r="F102" s="82">
        <f t="shared" si="53"/>
        <v>448.90000000000003</v>
      </c>
      <c r="G102" s="137">
        <v>1.4139999999999999</v>
      </c>
      <c r="H102" s="137">
        <v>0.50480000000000003</v>
      </c>
      <c r="I102" s="136">
        <f t="shared" si="74"/>
        <v>1.9188000000000001</v>
      </c>
      <c r="J102" s="83">
        <f t="shared" si="75"/>
        <v>4285.8549575640809</v>
      </c>
      <c r="K102" s="143"/>
      <c r="L102" s="144">
        <v>448.8</v>
      </c>
      <c r="M102" s="145">
        <v>1.3980999999999999</v>
      </c>
      <c r="N102" s="145">
        <v>0.50600000000000001</v>
      </c>
      <c r="O102" s="145">
        <v>1.9040999999999999</v>
      </c>
      <c r="P102" s="146">
        <v>4254</v>
      </c>
      <c r="Q102" s="24">
        <f t="shared" si="78"/>
        <v>-1.1244695898161263</v>
      </c>
      <c r="R102" s="24">
        <f t="shared" si="79"/>
        <v>0.23771790808240467</v>
      </c>
      <c r="S102" s="24">
        <f t="shared" si="76"/>
        <v>-0.7661038148843109</v>
      </c>
      <c r="T102" s="24">
        <f t="shared" si="77"/>
        <v>-0.74325794688549307</v>
      </c>
      <c r="U102" s="107"/>
      <c r="V102" s="101">
        <f t="shared" si="80"/>
        <v>-3.5659862544724468</v>
      </c>
      <c r="W102" s="101">
        <f t="shared" si="81"/>
        <v>-8.5659862544724472</v>
      </c>
      <c r="X102" s="101">
        <f t="shared" si="82"/>
        <v>1.4340137455275532</v>
      </c>
      <c r="Y102" s="101">
        <f t="shared" si="83"/>
        <v>-12.065629396890088</v>
      </c>
      <c r="Z102" s="101">
        <f t="shared" si="84"/>
        <v>4.9336568879451939</v>
      </c>
      <c r="AA102" s="101">
        <f t="shared" si="85"/>
        <v>0.45666426905968027</v>
      </c>
      <c r="AB102" s="101">
        <f t="shared" si="86"/>
        <v>-4.5433357309403197</v>
      </c>
      <c r="AC102" s="101">
        <f t="shared" si="87"/>
        <v>5.4566642690596803</v>
      </c>
      <c r="AD102" s="101">
        <f t="shared" si="88"/>
        <v>-16.399381001842841</v>
      </c>
      <c r="AE102" s="101">
        <f t="shared" si="89"/>
        <v>17.312709539962199</v>
      </c>
      <c r="AF102" s="101">
        <f t="shared" si="90"/>
        <v>-3.1884057971014594</v>
      </c>
      <c r="AG102" s="101">
        <f t="shared" si="91"/>
        <v>-8.1884057971014599</v>
      </c>
      <c r="AH102" s="101">
        <f t="shared" si="92"/>
        <v>1.8115942028985406</v>
      </c>
      <c r="AI102" s="101">
        <f t="shared" si="93"/>
        <v>-14.785727549046863</v>
      </c>
      <c r="AJ102" s="101">
        <f t="shared" si="94"/>
        <v>8.4089159548439429</v>
      </c>
      <c r="AK102" s="101">
        <f t="shared" si="95"/>
        <v>-2.8686427376445609</v>
      </c>
      <c r="AL102" s="101">
        <f t="shared" si="96"/>
        <v>-7.8686427376445609</v>
      </c>
      <c r="AM102" s="101">
        <f t="shared" si="97"/>
        <v>2.1313572623554391</v>
      </c>
      <c r="AN102" s="101">
        <f t="shared" si="98"/>
        <v>-14.752912163608705</v>
      </c>
      <c r="AO102" s="101">
        <f t="shared" si="99"/>
        <v>9.0156266883195855</v>
      </c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</row>
    <row r="103" spans="1:128" s="5" customFormat="1" x14ac:dyDescent="0.25">
      <c r="A103" s="115" t="s">
        <v>120</v>
      </c>
      <c r="B103" s="119" t="s">
        <v>121</v>
      </c>
      <c r="C103" s="115" t="s">
        <v>140</v>
      </c>
      <c r="D103" s="26">
        <v>1</v>
      </c>
      <c r="E103" s="142">
        <v>447.6773</v>
      </c>
      <c r="F103" s="82">
        <f t="shared" si="53"/>
        <v>447.7</v>
      </c>
      <c r="G103" s="137">
        <v>1.2E-2</v>
      </c>
      <c r="H103" s="137">
        <v>1.0699999999999999E-2</v>
      </c>
      <c r="I103" s="136">
        <f t="shared" si="74"/>
        <v>2.2699999999999998E-2</v>
      </c>
      <c r="J103" s="83">
        <f t="shared" si="75"/>
        <v>50.705196890241879</v>
      </c>
      <c r="K103" s="143"/>
      <c r="L103" s="147">
        <v>447.56</v>
      </c>
      <c r="M103" s="145"/>
      <c r="N103" s="145"/>
      <c r="O103" s="145">
        <v>2.2499999999999999E-2</v>
      </c>
      <c r="P103" s="144">
        <v>50.3</v>
      </c>
      <c r="Q103" s="24"/>
      <c r="R103" s="24"/>
      <c r="S103" s="24">
        <f t="shared" si="76"/>
        <v>-0.88105726872246171</v>
      </c>
      <c r="T103" s="24">
        <f t="shared" si="77"/>
        <v>-0.79912299940178622</v>
      </c>
      <c r="U103" s="107"/>
      <c r="V103" s="101">
        <f t="shared" si="80"/>
        <v>-3.5659862544724468</v>
      </c>
      <c r="W103" s="101">
        <f t="shared" si="81"/>
        <v>-8.5659862544724472</v>
      </c>
      <c r="X103" s="101">
        <f t="shared" si="82"/>
        <v>1.4340137455275532</v>
      </c>
      <c r="Y103" s="101">
        <f t="shared" si="83"/>
        <v>-12.065629396890088</v>
      </c>
      <c r="Z103" s="101">
        <f t="shared" si="84"/>
        <v>4.9336568879451939</v>
      </c>
      <c r="AA103" s="101">
        <f t="shared" si="85"/>
        <v>0.45666426905968027</v>
      </c>
      <c r="AB103" s="101">
        <f t="shared" si="86"/>
        <v>-4.5433357309403197</v>
      </c>
      <c r="AC103" s="101">
        <f t="shared" si="87"/>
        <v>5.4566642690596803</v>
      </c>
      <c r="AD103" s="101">
        <f t="shared" si="88"/>
        <v>-16.399381001842841</v>
      </c>
      <c r="AE103" s="101">
        <f t="shared" si="89"/>
        <v>17.312709539962199</v>
      </c>
      <c r="AF103" s="101">
        <f t="shared" si="90"/>
        <v>-3.1884057971014594</v>
      </c>
      <c r="AG103" s="101">
        <f t="shared" si="91"/>
        <v>-8.1884057971014599</v>
      </c>
      <c r="AH103" s="101">
        <f t="shared" si="92"/>
        <v>1.8115942028985406</v>
      </c>
      <c r="AI103" s="101">
        <f t="shared" si="93"/>
        <v>-14.785727549046863</v>
      </c>
      <c r="AJ103" s="101">
        <f t="shared" si="94"/>
        <v>8.4089159548439429</v>
      </c>
      <c r="AK103" s="101">
        <f t="shared" si="95"/>
        <v>-2.8686427376445609</v>
      </c>
      <c r="AL103" s="101">
        <f t="shared" si="96"/>
        <v>-7.8686427376445609</v>
      </c>
      <c r="AM103" s="101">
        <f t="shared" si="97"/>
        <v>2.1313572623554391</v>
      </c>
      <c r="AN103" s="101">
        <f t="shared" si="98"/>
        <v>-14.752912163608705</v>
      </c>
      <c r="AO103" s="101">
        <f t="shared" si="99"/>
        <v>9.0156266883195855</v>
      </c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</row>
    <row r="104" spans="1:128" s="5" customFormat="1" x14ac:dyDescent="0.25">
      <c r="A104" s="115" t="s">
        <v>120</v>
      </c>
      <c r="B104" s="119" t="s">
        <v>121</v>
      </c>
      <c r="C104" s="115" t="s">
        <v>140</v>
      </c>
      <c r="D104" s="26">
        <v>2</v>
      </c>
      <c r="E104" s="142">
        <v>447.26570000000004</v>
      </c>
      <c r="F104" s="82">
        <f t="shared" si="53"/>
        <v>447.30000000000007</v>
      </c>
      <c r="G104" s="137">
        <v>2.35E-2</v>
      </c>
      <c r="H104" s="137">
        <v>1.0800000000000001E-2</v>
      </c>
      <c r="I104" s="136">
        <f t="shared" si="74"/>
        <v>3.4299999999999997E-2</v>
      </c>
      <c r="J104" s="83">
        <f t="shared" si="75"/>
        <v>76.685977446601882</v>
      </c>
      <c r="K104" s="143"/>
      <c r="L104" s="147">
        <v>447.15</v>
      </c>
      <c r="M104" s="145"/>
      <c r="N104" s="145"/>
      <c r="O104" s="145">
        <v>3.0099999999999998E-2</v>
      </c>
      <c r="P104" s="144">
        <v>67.3</v>
      </c>
      <c r="Q104" s="24"/>
      <c r="R104" s="24"/>
      <c r="S104" s="24">
        <f t="shared" si="76"/>
        <v>-12.244897959183671</v>
      </c>
      <c r="T104" s="24">
        <f t="shared" si="77"/>
        <v>-12.239496397027143</v>
      </c>
      <c r="U104" s="107"/>
      <c r="V104" s="101">
        <f t="shared" si="80"/>
        <v>-3.5659862544724468</v>
      </c>
      <c r="W104" s="101">
        <f t="shared" si="81"/>
        <v>-8.5659862544724472</v>
      </c>
      <c r="X104" s="101">
        <f t="shared" si="82"/>
        <v>1.4340137455275532</v>
      </c>
      <c r="Y104" s="101">
        <f t="shared" si="83"/>
        <v>-12.065629396890088</v>
      </c>
      <c r="Z104" s="101">
        <f t="shared" si="84"/>
        <v>4.9336568879451939</v>
      </c>
      <c r="AA104" s="101">
        <f t="shared" si="85"/>
        <v>0.45666426905968027</v>
      </c>
      <c r="AB104" s="101">
        <f t="shared" si="86"/>
        <v>-4.5433357309403197</v>
      </c>
      <c r="AC104" s="101">
        <f t="shared" si="87"/>
        <v>5.4566642690596803</v>
      </c>
      <c r="AD104" s="101">
        <f t="shared" si="88"/>
        <v>-16.399381001842841</v>
      </c>
      <c r="AE104" s="101">
        <f t="shared" si="89"/>
        <v>17.312709539962199</v>
      </c>
      <c r="AF104" s="101">
        <f t="shared" si="90"/>
        <v>-3.1884057971014594</v>
      </c>
      <c r="AG104" s="101">
        <f t="shared" si="91"/>
        <v>-8.1884057971014599</v>
      </c>
      <c r="AH104" s="101">
        <f t="shared" si="92"/>
        <v>1.8115942028985406</v>
      </c>
      <c r="AI104" s="101">
        <f t="shared" si="93"/>
        <v>-14.785727549046863</v>
      </c>
      <c r="AJ104" s="101">
        <f t="shared" si="94"/>
        <v>8.4089159548439429</v>
      </c>
      <c r="AK104" s="101">
        <f t="shared" si="95"/>
        <v>-2.8686427376445609</v>
      </c>
      <c r="AL104" s="101">
        <f t="shared" si="96"/>
        <v>-7.8686427376445609</v>
      </c>
      <c r="AM104" s="101">
        <f t="shared" si="97"/>
        <v>2.1313572623554391</v>
      </c>
      <c r="AN104" s="101">
        <f t="shared" si="98"/>
        <v>-14.752912163608705</v>
      </c>
      <c r="AO104" s="101">
        <f t="shared" si="99"/>
        <v>9.0156266883195855</v>
      </c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</row>
    <row r="105" spans="1:128" s="5" customFormat="1" x14ac:dyDescent="0.25">
      <c r="A105" s="115" t="s">
        <v>120</v>
      </c>
      <c r="B105" s="119" t="s">
        <v>121</v>
      </c>
      <c r="C105" s="115" t="s">
        <v>140</v>
      </c>
      <c r="D105" s="26">
        <v>3</v>
      </c>
      <c r="E105" s="142">
        <v>446.95639999999997</v>
      </c>
      <c r="F105" s="82">
        <f t="shared" si="53"/>
        <v>446.99999999999994</v>
      </c>
      <c r="G105" s="137">
        <v>3.27E-2</v>
      </c>
      <c r="H105" s="137">
        <v>1.09E-2</v>
      </c>
      <c r="I105" s="136">
        <f t="shared" si="74"/>
        <v>4.36E-2</v>
      </c>
      <c r="J105" s="83">
        <f t="shared" si="75"/>
        <v>97.545073842802552</v>
      </c>
      <c r="K105" s="143"/>
      <c r="L105" s="147">
        <v>446.92</v>
      </c>
      <c r="M105" s="145"/>
      <c r="N105" s="145"/>
      <c r="O105" s="145">
        <v>4.0599999999999997E-2</v>
      </c>
      <c r="P105" s="144">
        <v>90.8</v>
      </c>
      <c r="Q105" s="24"/>
      <c r="R105" s="24"/>
      <c r="S105" s="24">
        <f t="shared" si="76"/>
        <v>-6.8807339449541347</v>
      </c>
      <c r="T105" s="24">
        <f t="shared" si="77"/>
        <v>-6.9148277581628435</v>
      </c>
      <c r="U105" s="107"/>
      <c r="V105" s="101">
        <f t="shared" si="80"/>
        <v>-3.5659862544724468</v>
      </c>
      <c r="W105" s="101">
        <f t="shared" si="81"/>
        <v>-8.5659862544724472</v>
      </c>
      <c r="X105" s="101">
        <f t="shared" si="82"/>
        <v>1.4340137455275532</v>
      </c>
      <c r="Y105" s="101">
        <f t="shared" si="83"/>
        <v>-12.065629396890088</v>
      </c>
      <c r="Z105" s="101">
        <f t="shared" si="84"/>
        <v>4.9336568879451939</v>
      </c>
      <c r="AA105" s="101">
        <f t="shared" si="85"/>
        <v>0.45666426905968027</v>
      </c>
      <c r="AB105" s="101">
        <f t="shared" si="86"/>
        <v>-4.5433357309403197</v>
      </c>
      <c r="AC105" s="101">
        <f t="shared" si="87"/>
        <v>5.4566642690596803</v>
      </c>
      <c r="AD105" s="101">
        <f t="shared" si="88"/>
        <v>-16.399381001842841</v>
      </c>
      <c r="AE105" s="101">
        <f t="shared" si="89"/>
        <v>17.312709539962199</v>
      </c>
      <c r="AF105" s="101">
        <f t="shared" si="90"/>
        <v>-3.1884057971014594</v>
      </c>
      <c r="AG105" s="101">
        <f t="shared" si="91"/>
        <v>-8.1884057971014599</v>
      </c>
      <c r="AH105" s="101">
        <f t="shared" si="92"/>
        <v>1.8115942028985406</v>
      </c>
      <c r="AI105" s="101">
        <f t="shared" si="93"/>
        <v>-14.785727549046863</v>
      </c>
      <c r="AJ105" s="101">
        <f t="shared" si="94"/>
        <v>8.4089159548439429</v>
      </c>
      <c r="AK105" s="101">
        <f t="shared" si="95"/>
        <v>-2.8686427376445609</v>
      </c>
      <c r="AL105" s="101">
        <f t="shared" si="96"/>
        <v>-7.8686427376445609</v>
      </c>
      <c r="AM105" s="101">
        <f t="shared" si="97"/>
        <v>2.1313572623554391</v>
      </c>
      <c r="AN105" s="101">
        <f t="shared" si="98"/>
        <v>-14.752912163608705</v>
      </c>
      <c r="AO105" s="101">
        <f t="shared" si="99"/>
        <v>9.0156266883195855</v>
      </c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</row>
    <row r="106" spans="1:128" s="5" customFormat="1" x14ac:dyDescent="0.25">
      <c r="A106" s="115" t="s">
        <v>120</v>
      </c>
      <c r="B106" s="119" t="s">
        <v>121</v>
      </c>
      <c r="C106" s="115" t="s">
        <v>140</v>
      </c>
      <c r="D106" s="26">
        <v>4</v>
      </c>
      <c r="E106" s="142">
        <v>447.42689999999999</v>
      </c>
      <c r="F106" s="82">
        <f t="shared" si="53"/>
        <v>447.5</v>
      </c>
      <c r="G106" s="137">
        <v>5.2499999999999998E-2</v>
      </c>
      <c r="H106" s="137">
        <v>2.06E-2</v>
      </c>
      <c r="I106" s="136">
        <f t="shared" si="74"/>
        <v>7.3099999999999998E-2</v>
      </c>
      <c r="J106" s="83">
        <f t="shared" si="75"/>
        <v>163.36857106936949</v>
      </c>
      <c r="K106" s="143"/>
      <c r="L106" s="147">
        <v>447.35</v>
      </c>
      <c r="M106" s="145"/>
      <c r="N106" s="145"/>
      <c r="O106" s="145">
        <v>6.5000000000000002E-2</v>
      </c>
      <c r="P106" s="144">
        <v>145.30000000000001</v>
      </c>
      <c r="Q106" s="24"/>
      <c r="R106" s="24"/>
      <c r="S106" s="24">
        <f t="shared" si="76"/>
        <v>-11.080711354309161</v>
      </c>
      <c r="T106" s="24">
        <f t="shared" si="77"/>
        <v>-11.060004351569686</v>
      </c>
      <c r="U106" s="107"/>
      <c r="V106" s="101">
        <f t="shared" si="80"/>
        <v>-3.5659862544724468</v>
      </c>
      <c r="W106" s="101">
        <f t="shared" si="81"/>
        <v>-8.5659862544724472</v>
      </c>
      <c r="X106" s="101">
        <f t="shared" si="82"/>
        <v>1.4340137455275532</v>
      </c>
      <c r="Y106" s="101">
        <f t="shared" si="83"/>
        <v>-12.065629396890088</v>
      </c>
      <c r="Z106" s="101">
        <f t="shared" si="84"/>
        <v>4.9336568879451939</v>
      </c>
      <c r="AA106" s="101">
        <f t="shared" si="85"/>
        <v>0.45666426905968027</v>
      </c>
      <c r="AB106" s="101">
        <f t="shared" si="86"/>
        <v>-4.5433357309403197</v>
      </c>
      <c r="AC106" s="101">
        <f t="shared" si="87"/>
        <v>5.4566642690596803</v>
      </c>
      <c r="AD106" s="101">
        <f t="shared" si="88"/>
        <v>-16.399381001842841</v>
      </c>
      <c r="AE106" s="101">
        <f t="shared" si="89"/>
        <v>17.312709539962199</v>
      </c>
      <c r="AF106" s="101">
        <f t="shared" si="90"/>
        <v>-3.1884057971014594</v>
      </c>
      <c r="AG106" s="101">
        <f t="shared" si="91"/>
        <v>-8.1884057971014599</v>
      </c>
      <c r="AH106" s="101">
        <f t="shared" si="92"/>
        <v>1.8115942028985406</v>
      </c>
      <c r="AI106" s="101">
        <f t="shared" si="93"/>
        <v>-14.785727549046863</v>
      </c>
      <c r="AJ106" s="101">
        <f t="shared" si="94"/>
        <v>8.4089159548439429</v>
      </c>
      <c r="AK106" s="101">
        <f t="shared" si="95"/>
        <v>-2.8686427376445609</v>
      </c>
      <c r="AL106" s="101">
        <f t="shared" si="96"/>
        <v>-7.8686427376445609</v>
      </c>
      <c r="AM106" s="101">
        <f t="shared" si="97"/>
        <v>2.1313572623554391</v>
      </c>
      <c r="AN106" s="101">
        <f t="shared" si="98"/>
        <v>-14.752912163608705</v>
      </c>
      <c r="AO106" s="101">
        <f t="shared" si="99"/>
        <v>9.0156266883195855</v>
      </c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</row>
    <row r="107" spans="1:128" s="5" customFormat="1" x14ac:dyDescent="0.25">
      <c r="A107" s="115" t="s">
        <v>120</v>
      </c>
      <c r="B107" s="119" t="s">
        <v>121</v>
      </c>
      <c r="C107" s="115" t="s">
        <v>140</v>
      </c>
      <c r="D107" s="26">
        <v>5</v>
      </c>
      <c r="E107" s="142">
        <v>447.08770000000004</v>
      </c>
      <c r="F107" s="82">
        <f t="shared" si="53"/>
        <v>447.20000000000005</v>
      </c>
      <c r="G107" s="137">
        <v>8.3799999999999999E-2</v>
      </c>
      <c r="H107" s="137">
        <v>2.8500000000000001E-2</v>
      </c>
      <c r="I107" s="136">
        <f t="shared" si="74"/>
        <v>0.1123</v>
      </c>
      <c r="J107" s="83">
        <f t="shared" si="75"/>
        <v>251.15733710576839</v>
      </c>
      <c r="K107" s="143"/>
      <c r="L107" s="147">
        <v>447.13</v>
      </c>
      <c r="M107" s="145"/>
      <c r="N107" s="145"/>
      <c r="O107" s="145">
        <v>0.11</v>
      </c>
      <c r="P107" s="144">
        <v>245.8</v>
      </c>
      <c r="Q107" s="24"/>
      <c r="R107" s="24"/>
      <c r="S107" s="24">
        <f t="shared" si="76"/>
        <v>-2.0480854853072099</v>
      </c>
      <c r="T107" s="24">
        <f t="shared" si="77"/>
        <v>-2.1330601636026572</v>
      </c>
      <c r="U107" s="107"/>
      <c r="V107" s="101">
        <f t="shared" si="80"/>
        <v>-3.5659862544724468</v>
      </c>
      <c r="W107" s="101">
        <f t="shared" si="81"/>
        <v>-8.5659862544724472</v>
      </c>
      <c r="X107" s="101">
        <f t="shared" si="82"/>
        <v>1.4340137455275532</v>
      </c>
      <c r="Y107" s="101">
        <f t="shared" si="83"/>
        <v>-12.065629396890088</v>
      </c>
      <c r="Z107" s="101">
        <f t="shared" si="84"/>
        <v>4.9336568879451939</v>
      </c>
      <c r="AA107" s="101">
        <f t="shared" si="85"/>
        <v>0.45666426905968027</v>
      </c>
      <c r="AB107" s="101">
        <f t="shared" si="86"/>
        <v>-4.5433357309403197</v>
      </c>
      <c r="AC107" s="101">
        <f t="shared" si="87"/>
        <v>5.4566642690596803</v>
      </c>
      <c r="AD107" s="101">
        <f t="shared" si="88"/>
        <v>-16.399381001842841</v>
      </c>
      <c r="AE107" s="101">
        <f t="shared" si="89"/>
        <v>17.312709539962199</v>
      </c>
      <c r="AF107" s="101">
        <f t="shared" si="90"/>
        <v>-3.1884057971014594</v>
      </c>
      <c r="AG107" s="101">
        <f t="shared" si="91"/>
        <v>-8.1884057971014599</v>
      </c>
      <c r="AH107" s="101">
        <f t="shared" si="92"/>
        <v>1.8115942028985406</v>
      </c>
      <c r="AI107" s="101">
        <f t="shared" si="93"/>
        <v>-14.785727549046863</v>
      </c>
      <c r="AJ107" s="101">
        <f t="shared" si="94"/>
        <v>8.4089159548439429</v>
      </c>
      <c r="AK107" s="101">
        <f t="shared" si="95"/>
        <v>-2.8686427376445609</v>
      </c>
      <c r="AL107" s="101">
        <f t="shared" si="96"/>
        <v>-7.8686427376445609</v>
      </c>
      <c r="AM107" s="101">
        <f t="shared" si="97"/>
        <v>2.1313572623554391</v>
      </c>
      <c r="AN107" s="101">
        <f t="shared" si="98"/>
        <v>-14.752912163608705</v>
      </c>
      <c r="AO107" s="101">
        <f t="shared" si="99"/>
        <v>9.0156266883195855</v>
      </c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</row>
    <row r="108" spans="1:128" s="5" customFormat="1" x14ac:dyDescent="0.25">
      <c r="A108" s="115" t="s">
        <v>120</v>
      </c>
      <c r="B108" s="119" t="s">
        <v>121</v>
      </c>
      <c r="C108" s="115" t="s">
        <v>140</v>
      </c>
      <c r="D108" s="26">
        <v>6</v>
      </c>
      <c r="E108" s="142">
        <v>446.72489999999999</v>
      </c>
      <c r="F108" s="82">
        <f t="shared" si="53"/>
        <v>446.9</v>
      </c>
      <c r="G108" s="137">
        <v>0.12330000000000001</v>
      </c>
      <c r="H108" s="137">
        <v>5.1799999999999999E-2</v>
      </c>
      <c r="I108" s="136">
        <f t="shared" si="74"/>
        <v>0.17510000000000001</v>
      </c>
      <c r="J108" s="83">
        <f t="shared" si="75"/>
        <v>391.90585433632606</v>
      </c>
      <c r="K108" s="143"/>
      <c r="L108" s="147">
        <v>446.72</v>
      </c>
      <c r="M108" s="145"/>
      <c r="N108" s="145"/>
      <c r="O108" s="145">
        <v>0.1686</v>
      </c>
      <c r="P108" s="144">
        <v>377.4</v>
      </c>
      <c r="Q108" s="24"/>
      <c r="R108" s="24"/>
      <c r="S108" s="24">
        <f t="shared" si="76"/>
        <v>-3.7121644774414655</v>
      </c>
      <c r="T108" s="24">
        <f t="shared" si="77"/>
        <v>-3.701361991872016</v>
      </c>
      <c r="U108" s="107"/>
      <c r="V108" s="101">
        <f t="shared" si="80"/>
        <v>-3.5659862544724468</v>
      </c>
      <c r="W108" s="101">
        <f t="shared" si="81"/>
        <v>-8.5659862544724472</v>
      </c>
      <c r="X108" s="101">
        <f t="shared" si="82"/>
        <v>1.4340137455275532</v>
      </c>
      <c r="Y108" s="101">
        <f t="shared" si="83"/>
        <v>-12.065629396890088</v>
      </c>
      <c r="Z108" s="101">
        <f t="shared" si="84"/>
        <v>4.9336568879451939</v>
      </c>
      <c r="AA108" s="101">
        <f t="shared" si="85"/>
        <v>0.45666426905968027</v>
      </c>
      <c r="AB108" s="101">
        <f t="shared" si="86"/>
        <v>-4.5433357309403197</v>
      </c>
      <c r="AC108" s="101">
        <f t="shared" si="87"/>
        <v>5.4566642690596803</v>
      </c>
      <c r="AD108" s="101">
        <f t="shared" si="88"/>
        <v>-16.399381001842841</v>
      </c>
      <c r="AE108" s="101">
        <f t="shared" si="89"/>
        <v>17.312709539962199</v>
      </c>
      <c r="AF108" s="101">
        <f t="shared" si="90"/>
        <v>-3.1884057971014594</v>
      </c>
      <c r="AG108" s="101">
        <f t="shared" si="91"/>
        <v>-8.1884057971014599</v>
      </c>
      <c r="AH108" s="101">
        <f t="shared" si="92"/>
        <v>1.8115942028985406</v>
      </c>
      <c r="AI108" s="101">
        <f t="shared" si="93"/>
        <v>-14.785727549046863</v>
      </c>
      <c r="AJ108" s="101">
        <f t="shared" si="94"/>
        <v>8.4089159548439429</v>
      </c>
      <c r="AK108" s="101">
        <f t="shared" si="95"/>
        <v>-2.8686427376445609</v>
      </c>
      <c r="AL108" s="101">
        <f t="shared" si="96"/>
        <v>-7.8686427376445609</v>
      </c>
      <c r="AM108" s="101">
        <f t="shared" si="97"/>
        <v>2.1313572623554391</v>
      </c>
      <c r="AN108" s="101">
        <f t="shared" si="98"/>
        <v>-14.752912163608705</v>
      </c>
      <c r="AO108" s="101">
        <f t="shared" si="99"/>
        <v>9.0156266883195855</v>
      </c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</row>
    <row r="109" spans="1:128" s="5" customFormat="1" x14ac:dyDescent="0.25">
      <c r="A109" s="115" t="s">
        <v>120</v>
      </c>
      <c r="B109" s="119" t="s">
        <v>121</v>
      </c>
      <c r="C109" s="115" t="s">
        <v>140</v>
      </c>
      <c r="D109" s="26">
        <v>7</v>
      </c>
      <c r="E109" s="142">
        <v>447.24620000000004</v>
      </c>
      <c r="F109" s="82">
        <f t="shared" si="53"/>
        <v>447.70000000000005</v>
      </c>
      <c r="G109" s="137">
        <v>0.2989</v>
      </c>
      <c r="H109" s="137">
        <v>0.15490000000000001</v>
      </c>
      <c r="I109" s="136">
        <f t="shared" si="74"/>
        <v>0.45379999999999998</v>
      </c>
      <c r="J109" s="83">
        <f t="shared" si="75"/>
        <v>1014.2653080584772</v>
      </c>
      <c r="K109" s="143"/>
      <c r="L109" s="147">
        <v>447.6</v>
      </c>
      <c r="M109" s="145"/>
      <c r="N109" s="145"/>
      <c r="O109" s="145">
        <v>0.44540000000000002</v>
      </c>
      <c r="P109" s="144">
        <v>995.1</v>
      </c>
      <c r="Q109" s="24"/>
      <c r="R109" s="24"/>
      <c r="S109" s="24">
        <f t="shared" si="76"/>
        <v>-1.8510356985456067</v>
      </c>
      <c r="T109" s="24">
        <f t="shared" si="77"/>
        <v>-1.889575430235678</v>
      </c>
      <c r="U109" s="107" t="s">
        <v>141</v>
      </c>
      <c r="V109" s="101">
        <f t="shared" si="80"/>
        <v>-3.5659862544724468</v>
      </c>
      <c r="W109" s="101">
        <f t="shared" si="81"/>
        <v>-8.5659862544724472</v>
      </c>
      <c r="X109" s="101">
        <f t="shared" si="82"/>
        <v>1.4340137455275532</v>
      </c>
      <c r="Y109" s="101">
        <f t="shared" si="83"/>
        <v>-12.065629396890088</v>
      </c>
      <c r="Z109" s="101">
        <f t="shared" si="84"/>
        <v>4.9336568879451939</v>
      </c>
      <c r="AA109" s="101">
        <f t="shared" si="85"/>
        <v>0.45666426905968027</v>
      </c>
      <c r="AB109" s="101">
        <f t="shared" si="86"/>
        <v>-4.5433357309403197</v>
      </c>
      <c r="AC109" s="101">
        <f t="shared" si="87"/>
        <v>5.4566642690596803</v>
      </c>
      <c r="AD109" s="101">
        <f t="shared" si="88"/>
        <v>-16.399381001842841</v>
      </c>
      <c r="AE109" s="101">
        <f t="shared" si="89"/>
        <v>17.312709539962199</v>
      </c>
      <c r="AF109" s="101">
        <f t="shared" si="90"/>
        <v>-3.1884057971014594</v>
      </c>
      <c r="AG109" s="101">
        <f t="shared" si="91"/>
        <v>-8.1884057971014599</v>
      </c>
      <c r="AH109" s="101">
        <f t="shared" si="92"/>
        <v>1.8115942028985406</v>
      </c>
      <c r="AI109" s="101">
        <f t="shared" si="93"/>
        <v>-14.785727549046863</v>
      </c>
      <c r="AJ109" s="101">
        <f t="shared" si="94"/>
        <v>8.4089159548439429</v>
      </c>
      <c r="AK109" s="101">
        <f t="shared" si="95"/>
        <v>-2.8686427376445609</v>
      </c>
      <c r="AL109" s="101">
        <f t="shared" si="96"/>
        <v>-7.8686427376445609</v>
      </c>
      <c r="AM109" s="101">
        <f t="shared" si="97"/>
        <v>2.1313572623554391</v>
      </c>
      <c r="AN109" s="101">
        <f t="shared" si="98"/>
        <v>-14.752912163608705</v>
      </c>
      <c r="AO109" s="101">
        <f t="shared" si="99"/>
        <v>9.0156266883195855</v>
      </c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</row>
    <row r="110" spans="1:128" s="5" customFormat="1" x14ac:dyDescent="0.25">
      <c r="A110" s="115" t="s">
        <v>120</v>
      </c>
      <c r="B110" s="119" t="s">
        <v>121</v>
      </c>
      <c r="C110" s="115" t="s">
        <v>140</v>
      </c>
      <c r="D110" s="26">
        <v>8</v>
      </c>
      <c r="E110" s="142">
        <v>447.29840000000002</v>
      </c>
      <c r="F110" s="82">
        <f t="shared" si="53"/>
        <v>448.20000000000005</v>
      </c>
      <c r="G110" s="137">
        <v>0.64990000000000003</v>
      </c>
      <c r="H110" s="137">
        <v>0.25169999999999998</v>
      </c>
      <c r="I110" s="136">
        <f t="shared" si="74"/>
        <v>0.90159999999999996</v>
      </c>
      <c r="J110" s="83">
        <f t="shared" si="75"/>
        <v>2014.124606465612</v>
      </c>
      <c r="K110" s="143"/>
      <c r="L110" s="147">
        <v>448.13</v>
      </c>
      <c r="M110" s="145"/>
      <c r="N110" s="145"/>
      <c r="O110" s="145">
        <v>0.89229999999999998</v>
      </c>
      <c r="P110" s="144">
        <v>1991.2</v>
      </c>
      <c r="Q110" s="24"/>
      <c r="R110" s="24"/>
      <c r="S110" s="24">
        <f t="shared" si="76"/>
        <v>-1.0314995563442741</v>
      </c>
      <c r="T110" s="24">
        <f t="shared" si="77"/>
        <v>-1.1381920657749229</v>
      </c>
      <c r="U110" s="107" t="s">
        <v>142</v>
      </c>
      <c r="V110" s="101">
        <f t="shared" si="80"/>
        <v>-3.5659862544724468</v>
      </c>
      <c r="W110" s="101">
        <f t="shared" si="81"/>
        <v>-8.5659862544724472</v>
      </c>
      <c r="X110" s="101">
        <f t="shared" si="82"/>
        <v>1.4340137455275532</v>
      </c>
      <c r="Y110" s="101">
        <f t="shared" si="83"/>
        <v>-12.065629396890088</v>
      </c>
      <c r="Z110" s="101">
        <f t="shared" si="84"/>
        <v>4.9336568879451939</v>
      </c>
      <c r="AA110" s="101">
        <f t="shared" si="85"/>
        <v>0.45666426905968027</v>
      </c>
      <c r="AB110" s="101">
        <f t="shared" si="86"/>
        <v>-4.5433357309403197</v>
      </c>
      <c r="AC110" s="101">
        <f t="shared" si="87"/>
        <v>5.4566642690596803</v>
      </c>
      <c r="AD110" s="101">
        <f t="shared" si="88"/>
        <v>-16.399381001842841</v>
      </c>
      <c r="AE110" s="101">
        <f t="shared" si="89"/>
        <v>17.312709539962199</v>
      </c>
      <c r="AF110" s="101">
        <f t="shared" si="90"/>
        <v>-3.1884057971014594</v>
      </c>
      <c r="AG110" s="101">
        <f t="shared" si="91"/>
        <v>-8.1884057971014599</v>
      </c>
      <c r="AH110" s="101">
        <f t="shared" si="92"/>
        <v>1.8115942028985406</v>
      </c>
      <c r="AI110" s="101">
        <f t="shared" si="93"/>
        <v>-14.785727549046863</v>
      </c>
      <c r="AJ110" s="101">
        <f t="shared" si="94"/>
        <v>8.4089159548439429</v>
      </c>
      <c r="AK110" s="101">
        <f t="shared" si="95"/>
        <v>-2.8686427376445609</v>
      </c>
      <c r="AL110" s="101">
        <f t="shared" si="96"/>
        <v>-7.8686427376445609</v>
      </c>
      <c r="AM110" s="101">
        <f t="shared" si="97"/>
        <v>2.1313572623554391</v>
      </c>
      <c r="AN110" s="101">
        <f t="shared" si="98"/>
        <v>-14.752912163608705</v>
      </c>
      <c r="AO110" s="101">
        <f t="shared" si="99"/>
        <v>9.0156266883195855</v>
      </c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</row>
    <row r="111" spans="1:128" s="5" customFormat="1" x14ac:dyDescent="0.25">
      <c r="A111" s="115" t="s">
        <v>120</v>
      </c>
      <c r="B111" s="119" t="s">
        <v>121</v>
      </c>
      <c r="C111" s="115" t="s">
        <v>140</v>
      </c>
      <c r="D111" s="26">
        <v>9</v>
      </c>
      <c r="E111" s="142">
        <v>447.28540000000004</v>
      </c>
      <c r="F111" s="82">
        <f t="shared" si="53"/>
        <v>449.20000000000005</v>
      </c>
      <c r="G111" s="137">
        <v>1.4016999999999999</v>
      </c>
      <c r="H111" s="137">
        <v>0.51290000000000002</v>
      </c>
      <c r="I111" s="136">
        <f t="shared" si="74"/>
        <v>1.9146000000000001</v>
      </c>
      <c r="J111" s="83">
        <f t="shared" si="75"/>
        <v>4273.5851652582032</v>
      </c>
      <c r="K111" s="143"/>
      <c r="L111" s="147">
        <v>449.18</v>
      </c>
      <c r="M111" s="145"/>
      <c r="N111" s="145"/>
      <c r="O111" s="145">
        <v>1.9067000000000001</v>
      </c>
      <c r="P111" s="144">
        <v>4244.8</v>
      </c>
      <c r="Q111" s="24"/>
      <c r="R111" s="24"/>
      <c r="S111" s="24">
        <f t="shared" si="76"/>
        <v>-0.41261882377520204</v>
      </c>
      <c r="T111" s="24">
        <f t="shared" si="77"/>
        <v>-0.67356011744448052</v>
      </c>
      <c r="U111" s="107"/>
      <c r="V111" s="101">
        <f t="shared" si="80"/>
        <v>-3.5659862544724468</v>
      </c>
      <c r="W111" s="101">
        <f t="shared" si="81"/>
        <v>-8.5659862544724472</v>
      </c>
      <c r="X111" s="101">
        <f t="shared" si="82"/>
        <v>1.4340137455275532</v>
      </c>
      <c r="Y111" s="101">
        <f t="shared" si="83"/>
        <v>-12.065629396890088</v>
      </c>
      <c r="Z111" s="101">
        <f t="shared" si="84"/>
        <v>4.9336568879451939</v>
      </c>
      <c r="AA111" s="101">
        <f t="shared" si="85"/>
        <v>0.45666426905968027</v>
      </c>
      <c r="AB111" s="101">
        <f t="shared" si="86"/>
        <v>-4.5433357309403197</v>
      </c>
      <c r="AC111" s="101">
        <f t="shared" si="87"/>
        <v>5.4566642690596803</v>
      </c>
      <c r="AD111" s="101">
        <f t="shared" si="88"/>
        <v>-16.399381001842841</v>
      </c>
      <c r="AE111" s="101">
        <f t="shared" si="89"/>
        <v>17.312709539962199</v>
      </c>
      <c r="AF111" s="101">
        <f t="shared" si="90"/>
        <v>-3.1884057971014594</v>
      </c>
      <c r="AG111" s="101">
        <f t="shared" si="91"/>
        <v>-8.1884057971014599</v>
      </c>
      <c r="AH111" s="101">
        <f t="shared" si="92"/>
        <v>1.8115942028985406</v>
      </c>
      <c r="AI111" s="101">
        <f t="shared" si="93"/>
        <v>-14.785727549046863</v>
      </c>
      <c r="AJ111" s="101">
        <f t="shared" si="94"/>
        <v>8.4089159548439429</v>
      </c>
      <c r="AK111" s="101">
        <f t="shared" si="95"/>
        <v>-2.8686427376445609</v>
      </c>
      <c r="AL111" s="101">
        <f t="shared" si="96"/>
        <v>-7.8686427376445609</v>
      </c>
      <c r="AM111" s="101">
        <f t="shared" si="97"/>
        <v>2.1313572623554391</v>
      </c>
      <c r="AN111" s="101">
        <f t="shared" si="98"/>
        <v>-14.752912163608705</v>
      </c>
      <c r="AO111" s="101">
        <f t="shared" si="99"/>
        <v>9.0156266883195855</v>
      </c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</row>
    <row r="112" spans="1:128" s="27" customFormat="1" x14ac:dyDescent="0.25">
      <c r="A112" s="139" t="s">
        <v>25</v>
      </c>
      <c r="B112" s="36" t="s">
        <v>99</v>
      </c>
      <c r="C112" s="139" t="s">
        <v>107</v>
      </c>
      <c r="D112" s="26">
        <v>1</v>
      </c>
      <c r="E112" s="142">
        <v>446.97740000000005</v>
      </c>
      <c r="F112" s="82">
        <f t="shared" si="53"/>
        <v>447</v>
      </c>
      <c r="G112" s="137">
        <v>1.2999999999999999E-2</v>
      </c>
      <c r="H112" s="137">
        <v>9.5999999999999992E-3</v>
      </c>
      <c r="I112" s="136">
        <f t="shared" si="74"/>
        <v>2.2599999999999999E-2</v>
      </c>
      <c r="J112" s="83">
        <f t="shared" si="75"/>
        <v>50.560875749281827</v>
      </c>
      <c r="K112" s="145"/>
      <c r="L112" s="145">
        <v>446.68239999999997</v>
      </c>
      <c r="M112" s="145">
        <v>9.4999999999999998E-3</v>
      </c>
      <c r="N112" s="145">
        <v>8.0999999999999996E-3</v>
      </c>
      <c r="O112" s="145">
        <v>1.7600000000000001E-2</v>
      </c>
      <c r="P112" s="145">
        <v>39.401600000000002</v>
      </c>
      <c r="Q112" s="24">
        <f t="shared" si="78"/>
        <v>-26.923076923076923</v>
      </c>
      <c r="R112" s="24">
        <f t="shared" si="79"/>
        <v>-15.624999999999996</v>
      </c>
      <c r="S112" s="24">
        <f t="shared" si="76"/>
        <v>-22.123893805309724</v>
      </c>
      <c r="T112" s="24">
        <f t="shared" si="77"/>
        <v>-22.070970061155109</v>
      </c>
      <c r="U112" s="107"/>
      <c r="V112" s="101">
        <f t="shared" si="80"/>
        <v>-3.5659862544724468</v>
      </c>
      <c r="W112" s="101">
        <f t="shared" si="81"/>
        <v>-8.5659862544724472</v>
      </c>
      <c r="X112" s="101">
        <f t="shared" si="82"/>
        <v>1.4340137455275532</v>
      </c>
      <c r="Y112" s="101">
        <f t="shared" si="83"/>
        <v>-12.065629396890088</v>
      </c>
      <c r="Z112" s="101">
        <f t="shared" si="84"/>
        <v>4.9336568879451939</v>
      </c>
      <c r="AA112" s="101">
        <f t="shared" si="85"/>
        <v>0.45666426905968027</v>
      </c>
      <c r="AB112" s="101">
        <f t="shared" si="86"/>
        <v>-4.5433357309403197</v>
      </c>
      <c r="AC112" s="101">
        <f t="shared" si="87"/>
        <v>5.4566642690596803</v>
      </c>
      <c r="AD112" s="101">
        <f t="shared" si="88"/>
        <v>-16.399381001842841</v>
      </c>
      <c r="AE112" s="101">
        <f t="shared" si="89"/>
        <v>17.312709539962199</v>
      </c>
      <c r="AF112" s="101">
        <f t="shared" si="90"/>
        <v>-3.1884057971014594</v>
      </c>
      <c r="AG112" s="101">
        <f t="shared" si="91"/>
        <v>-8.1884057971014599</v>
      </c>
      <c r="AH112" s="101">
        <f t="shared" si="92"/>
        <v>1.8115942028985406</v>
      </c>
      <c r="AI112" s="101">
        <f t="shared" si="93"/>
        <v>-14.785727549046863</v>
      </c>
      <c r="AJ112" s="101">
        <f t="shared" si="94"/>
        <v>8.4089159548439429</v>
      </c>
      <c r="AK112" s="101">
        <f t="shared" si="95"/>
        <v>-2.8686427376445609</v>
      </c>
      <c r="AL112" s="101">
        <f t="shared" si="96"/>
        <v>-7.8686427376445609</v>
      </c>
      <c r="AM112" s="101">
        <f t="shared" si="97"/>
        <v>2.1313572623554391</v>
      </c>
      <c r="AN112" s="101">
        <f t="shared" si="98"/>
        <v>-14.752912163608705</v>
      </c>
      <c r="AO112" s="101">
        <f t="shared" si="99"/>
        <v>9.0156266883195855</v>
      </c>
    </row>
    <row r="113" spans="1:128" s="27" customFormat="1" x14ac:dyDescent="0.25">
      <c r="A113" s="139" t="s">
        <v>25</v>
      </c>
      <c r="B113" s="36" t="s">
        <v>99</v>
      </c>
      <c r="C113" s="139" t="s">
        <v>107</v>
      </c>
      <c r="D113" s="26">
        <v>2</v>
      </c>
      <c r="E113" s="142">
        <v>447.36290000000002</v>
      </c>
      <c r="F113" s="82">
        <f t="shared" si="53"/>
        <v>447.40000000000003</v>
      </c>
      <c r="G113" s="137">
        <v>2.35E-2</v>
      </c>
      <c r="H113" s="137">
        <v>1.3599999999999999E-2</v>
      </c>
      <c r="I113" s="136">
        <f t="shared" si="74"/>
        <v>3.7100000000000001E-2</v>
      </c>
      <c r="J113" s="83">
        <f t="shared" si="75"/>
        <v>82.92783993320603</v>
      </c>
      <c r="K113" s="145"/>
      <c r="L113" s="145">
        <v>447.16910000000001</v>
      </c>
      <c r="M113" s="145">
        <v>2.3199999999999998E-2</v>
      </c>
      <c r="N113" s="145">
        <v>7.7000000000000002E-3</v>
      </c>
      <c r="O113" s="145">
        <v>3.09E-2</v>
      </c>
      <c r="P113" s="145">
        <v>69.101399999999998</v>
      </c>
      <c r="Q113" s="24">
        <f t="shared" si="78"/>
        <v>-1.276595744680858</v>
      </c>
      <c r="R113" s="24">
        <f t="shared" si="79"/>
        <v>-43.382352941176464</v>
      </c>
      <c r="S113" s="24">
        <f t="shared" si="76"/>
        <v>-16.71159029649596</v>
      </c>
      <c r="T113" s="24">
        <f t="shared" si="77"/>
        <v>-16.672856720182867</v>
      </c>
      <c r="U113" s="107"/>
      <c r="V113" s="101">
        <f t="shared" si="80"/>
        <v>-3.5659862544724468</v>
      </c>
      <c r="W113" s="101">
        <f t="shared" si="81"/>
        <v>-8.5659862544724472</v>
      </c>
      <c r="X113" s="101">
        <f t="shared" si="82"/>
        <v>1.4340137455275532</v>
      </c>
      <c r="Y113" s="101">
        <f t="shared" si="83"/>
        <v>-12.065629396890088</v>
      </c>
      <c r="Z113" s="101">
        <f t="shared" si="84"/>
        <v>4.9336568879451939</v>
      </c>
      <c r="AA113" s="101">
        <f t="shared" si="85"/>
        <v>0.45666426905968027</v>
      </c>
      <c r="AB113" s="101">
        <f t="shared" si="86"/>
        <v>-4.5433357309403197</v>
      </c>
      <c r="AC113" s="101">
        <f t="shared" si="87"/>
        <v>5.4566642690596803</v>
      </c>
      <c r="AD113" s="101">
        <f t="shared" si="88"/>
        <v>-16.399381001842841</v>
      </c>
      <c r="AE113" s="101">
        <f t="shared" si="89"/>
        <v>17.312709539962199</v>
      </c>
      <c r="AF113" s="101">
        <f t="shared" si="90"/>
        <v>-3.1884057971014594</v>
      </c>
      <c r="AG113" s="101">
        <f t="shared" si="91"/>
        <v>-8.1884057971014599</v>
      </c>
      <c r="AH113" s="101">
        <f t="shared" si="92"/>
        <v>1.8115942028985406</v>
      </c>
      <c r="AI113" s="101">
        <f t="shared" si="93"/>
        <v>-14.785727549046863</v>
      </c>
      <c r="AJ113" s="101">
        <f t="shared" si="94"/>
        <v>8.4089159548439429</v>
      </c>
      <c r="AK113" s="101">
        <f t="shared" si="95"/>
        <v>-2.8686427376445609</v>
      </c>
      <c r="AL113" s="101">
        <f t="shared" si="96"/>
        <v>-7.8686427376445609</v>
      </c>
      <c r="AM113" s="101">
        <f t="shared" si="97"/>
        <v>2.1313572623554391</v>
      </c>
      <c r="AN113" s="101">
        <f t="shared" si="98"/>
        <v>-14.752912163608705</v>
      </c>
      <c r="AO113" s="101">
        <f t="shared" si="99"/>
        <v>9.0156266883195855</v>
      </c>
    </row>
    <row r="114" spans="1:128" s="27" customFormat="1" x14ac:dyDescent="0.25">
      <c r="A114" s="139" t="s">
        <v>25</v>
      </c>
      <c r="B114" s="36" t="s">
        <v>99</v>
      </c>
      <c r="C114" s="139" t="s">
        <v>107</v>
      </c>
      <c r="D114" s="26">
        <v>3</v>
      </c>
      <c r="E114" s="142">
        <v>447.35749999999996</v>
      </c>
      <c r="F114" s="82">
        <f t="shared" si="53"/>
        <v>447.4</v>
      </c>
      <c r="G114" s="137">
        <v>3.1899999999999998E-2</v>
      </c>
      <c r="H114" s="137">
        <v>1.06E-2</v>
      </c>
      <c r="I114" s="136">
        <f t="shared" si="74"/>
        <v>4.2499999999999996E-2</v>
      </c>
      <c r="J114" s="83">
        <f t="shared" si="75"/>
        <v>94.998913331870341</v>
      </c>
      <c r="K114" s="145"/>
      <c r="L114" s="145">
        <v>447.06169999999997</v>
      </c>
      <c r="M114" s="145">
        <v>3.1199999999999999E-2</v>
      </c>
      <c r="N114" s="145">
        <v>7.1000000000000004E-3</v>
      </c>
      <c r="O114" s="145">
        <v>3.8300000000000001E-2</v>
      </c>
      <c r="P114" s="145">
        <v>85.670500000000004</v>
      </c>
      <c r="Q114" s="24">
        <f t="shared" si="78"/>
        <v>-2.194357366771158</v>
      </c>
      <c r="R114" s="24">
        <f t="shared" si="79"/>
        <v>-33.018867924528301</v>
      </c>
      <c r="S114" s="24">
        <f t="shared" si="76"/>
        <v>-9.8823529411764603</v>
      </c>
      <c r="T114" s="24">
        <f t="shared" si="77"/>
        <v>-9.8194947759900639</v>
      </c>
      <c r="U114" s="107"/>
      <c r="V114" s="101">
        <f t="shared" si="80"/>
        <v>-3.5659862544724468</v>
      </c>
      <c r="W114" s="101">
        <f t="shared" si="81"/>
        <v>-8.5659862544724472</v>
      </c>
      <c r="X114" s="101">
        <f t="shared" si="82"/>
        <v>1.4340137455275532</v>
      </c>
      <c r="Y114" s="101">
        <f t="shared" si="83"/>
        <v>-12.065629396890088</v>
      </c>
      <c r="Z114" s="101">
        <f t="shared" si="84"/>
        <v>4.9336568879451939</v>
      </c>
      <c r="AA114" s="101">
        <f t="shared" si="85"/>
        <v>0.45666426905968027</v>
      </c>
      <c r="AB114" s="101">
        <f t="shared" si="86"/>
        <v>-4.5433357309403197</v>
      </c>
      <c r="AC114" s="101">
        <f t="shared" si="87"/>
        <v>5.4566642690596803</v>
      </c>
      <c r="AD114" s="101">
        <f t="shared" si="88"/>
        <v>-16.399381001842841</v>
      </c>
      <c r="AE114" s="101">
        <f t="shared" si="89"/>
        <v>17.312709539962199</v>
      </c>
      <c r="AF114" s="101">
        <f t="shared" si="90"/>
        <v>-3.1884057971014594</v>
      </c>
      <c r="AG114" s="101">
        <f t="shared" si="91"/>
        <v>-8.1884057971014599</v>
      </c>
      <c r="AH114" s="101">
        <f t="shared" si="92"/>
        <v>1.8115942028985406</v>
      </c>
      <c r="AI114" s="101">
        <f t="shared" si="93"/>
        <v>-14.785727549046863</v>
      </c>
      <c r="AJ114" s="101">
        <f t="shared" si="94"/>
        <v>8.4089159548439429</v>
      </c>
      <c r="AK114" s="101">
        <f t="shared" si="95"/>
        <v>-2.8686427376445609</v>
      </c>
      <c r="AL114" s="101">
        <f t="shared" si="96"/>
        <v>-7.8686427376445609</v>
      </c>
      <c r="AM114" s="101">
        <f t="shared" si="97"/>
        <v>2.1313572623554391</v>
      </c>
      <c r="AN114" s="101">
        <f t="shared" si="98"/>
        <v>-14.752912163608705</v>
      </c>
      <c r="AO114" s="101">
        <f t="shared" si="99"/>
        <v>9.0156266883195855</v>
      </c>
    </row>
    <row r="115" spans="1:128" s="27" customFormat="1" x14ac:dyDescent="0.25">
      <c r="A115" s="139" t="s">
        <v>25</v>
      </c>
      <c r="B115" s="36" t="s">
        <v>99</v>
      </c>
      <c r="C115" s="139" t="s">
        <v>107</v>
      </c>
      <c r="D115" s="26">
        <v>4</v>
      </c>
      <c r="E115" s="142">
        <v>447.1241</v>
      </c>
      <c r="F115" s="82">
        <f t="shared" si="53"/>
        <v>447.2</v>
      </c>
      <c r="G115" s="137">
        <v>5.5800000000000002E-2</v>
      </c>
      <c r="H115" s="137">
        <v>2.01E-2</v>
      </c>
      <c r="I115" s="136">
        <f t="shared" si="74"/>
        <v>7.5899999999999995E-2</v>
      </c>
      <c r="J115" s="83">
        <f t="shared" si="75"/>
        <v>169.74065628454863</v>
      </c>
      <c r="K115" s="145"/>
      <c r="L115" s="145">
        <v>446.83330000000001</v>
      </c>
      <c r="M115" s="145">
        <v>5.28E-2</v>
      </c>
      <c r="N115" s="145">
        <v>1.3899999999999999E-2</v>
      </c>
      <c r="O115" s="145">
        <v>6.6699999999999995E-2</v>
      </c>
      <c r="P115" s="145">
        <v>149.27269999999999</v>
      </c>
      <c r="Q115" s="24">
        <f t="shared" si="78"/>
        <v>-5.3763440860215095</v>
      </c>
      <c r="R115" s="24">
        <f t="shared" si="79"/>
        <v>-30.845771144278611</v>
      </c>
      <c r="S115" s="24">
        <f t="shared" si="76"/>
        <v>-12.121212121212121</v>
      </c>
      <c r="T115" s="24">
        <f t="shared" si="77"/>
        <v>-12.058369946582934</v>
      </c>
      <c r="U115" s="107"/>
      <c r="V115" s="101">
        <f t="shared" si="80"/>
        <v>-3.5659862544724468</v>
      </c>
      <c r="W115" s="101">
        <f t="shared" si="81"/>
        <v>-8.5659862544724472</v>
      </c>
      <c r="X115" s="101">
        <f t="shared" si="82"/>
        <v>1.4340137455275532</v>
      </c>
      <c r="Y115" s="101">
        <f t="shared" si="83"/>
        <v>-12.065629396890088</v>
      </c>
      <c r="Z115" s="101">
        <f t="shared" si="84"/>
        <v>4.9336568879451939</v>
      </c>
      <c r="AA115" s="101">
        <f t="shared" si="85"/>
        <v>0.45666426905968027</v>
      </c>
      <c r="AB115" s="101">
        <f t="shared" si="86"/>
        <v>-4.5433357309403197</v>
      </c>
      <c r="AC115" s="101">
        <f t="shared" si="87"/>
        <v>5.4566642690596803</v>
      </c>
      <c r="AD115" s="101">
        <f t="shared" si="88"/>
        <v>-16.399381001842841</v>
      </c>
      <c r="AE115" s="101">
        <f t="shared" si="89"/>
        <v>17.312709539962199</v>
      </c>
      <c r="AF115" s="101">
        <f t="shared" si="90"/>
        <v>-3.1884057971014594</v>
      </c>
      <c r="AG115" s="101">
        <f t="shared" si="91"/>
        <v>-8.1884057971014599</v>
      </c>
      <c r="AH115" s="101">
        <f t="shared" si="92"/>
        <v>1.8115942028985406</v>
      </c>
      <c r="AI115" s="101">
        <f t="shared" si="93"/>
        <v>-14.785727549046863</v>
      </c>
      <c r="AJ115" s="101">
        <f t="shared" si="94"/>
        <v>8.4089159548439429</v>
      </c>
      <c r="AK115" s="101">
        <f t="shared" si="95"/>
        <v>-2.8686427376445609</v>
      </c>
      <c r="AL115" s="101">
        <f t="shared" si="96"/>
        <v>-7.8686427376445609</v>
      </c>
      <c r="AM115" s="101">
        <f t="shared" si="97"/>
        <v>2.1313572623554391</v>
      </c>
      <c r="AN115" s="101">
        <f t="shared" si="98"/>
        <v>-14.752912163608705</v>
      </c>
      <c r="AO115" s="101">
        <f t="shared" si="99"/>
        <v>9.0156266883195855</v>
      </c>
    </row>
    <row r="116" spans="1:128" s="27" customFormat="1" x14ac:dyDescent="0.25">
      <c r="A116" s="139" t="s">
        <v>25</v>
      </c>
      <c r="B116" s="36" t="s">
        <v>99</v>
      </c>
      <c r="C116" s="139" t="s">
        <v>107</v>
      </c>
      <c r="D116" s="26">
        <v>5</v>
      </c>
      <c r="E116" s="142">
        <v>447.18520000000007</v>
      </c>
      <c r="F116" s="82">
        <f t="shared" si="53"/>
        <v>447.30000000000007</v>
      </c>
      <c r="G116" s="137">
        <v>8.2699999999999996E-2</v>
      </c>
      <c r="H116" s="137">
        <v>3.2099999999999997E-2</v>
      </c>
      <c r="I116" s="136">
        <f t="shared" si="74"/>
        <v>0.11479999999999999</v>
      </c>
      <c r="J116" s="83">
        <f t="shared" si="75"/>
        <v>256.69203600036991</v>
      </c>
      <c r="K116" s="145"/>
      <c r="L116" s="145">
        <v>446.8931</v>
      </c>
      <c r="M116" s="145">
        <v>8.0699999999999994E-2</v>
      </c>
      <c r="N116" s="145">
        <v>2.6200000000000001E-2</v>
      </c>
      <c r="O116" s="145">
        <v>0.1069</v>
      </c>
      <c r="P116" s="145">
        <v>239.2071</v>
      </c>
      <c r="Q116" s="24">
        <f t="shared" si="78"/>
        <v>-2.4183796856106432</v>
      </c>
      <c r="R116" s="24">
        <f t="shared" si="79"/>
        <v>-18.380062305295937</v>
      </c>
      <c r="S116" s="24">
        <f t="shared" si="76"/>
        <v>-6.8815331010452878</v>
      </c>
      <c r="T116" s="24">
        <f t="shared" si="77"/>
        <v>-6.8116394543478229</v>
      </c>
      <c r="U116" s="107"/>
      <c r="V116" s="101">
        <f t="shared" si="80"/>
        <v>-3.5659862544724468</v>
      </c>
      <c r="W116" s="101">
        <f t="shared" si="81"/>
        <v>-8.5659862544724472</v>
      </c>
      <c r="X116" s="101">
        <f t="shared" si="82"/>
        <v>1.4340137455275532</v>
      </c>
      <c r="Y116" s="101">
        <f t="shared" si="83"/>
        <v>-12.065629396890088</v>
      </c>
      <c r="Z116" s="101">
        <f t="shared" si="84"/>
        <v>4.9336568879451939</v>
      </c>
      <c r="AA116" s="101">
        <f t="shared" si="85"/>
        <v>0.45666426905968027</v>
      </c>
      <c r="AB116" s="101">
        <f t="shared" si="86"/>
        <v>-4.5433357309403197</v>
      </c>
      <c r="AC116" s="101">
        <f t="shared" si="87"/>
        <v>5.4566642690596803</v>
      </c>
      <c r="AD116" s="101">
        <f t="shared" si="88"/>
        <v>-16.399381001842841</v>
      </c>
      <c r="AE116" s="101">
        <f t="shared" si="89"/>
        <v>17.312709539962199</v>
      </c>
      <c r="AF116" s="101">
        <f t="shared" si="90"/>
        <v>-3.1884057971014594</v>
      </c>
      <c r="AG116" s="101">
        <f t="shared" si="91"/>
        <v>-8.1884057971014599</v>
      </c>
      <c r="AH116" s="101">
        <f t="shared" si="92"/>
        <v>1.8115942028985406</v>
      </c>
      <c r="AI116" s="101">
        <f t="shared" si="93"/>
        <v>-14.785727549046863</v>
      </c>
      <c r="AJ116" s="101">
        <f t="shared" si="94"/>
        <v>8.4089159548439429</v>
      </c>
      <c r="AK116" s="101">
        <f t="shared" si="95"/>
        <v>-2.8686427376445609</v>
      </c>
      <c r="AL116" s="101">
        <f t="shared" si="96"/>
        <v>-7.8686427376445609</v>
      </c>
      <c r="AM116" s="101">
        <f t="shared" si="97"/>
        <v>2.1313572623554391</v>
      </c>
      <c r="AN116" s="101">
        <f t="shared" si="98"/>
        <v>-14.752912163608705</v>
      </c>
      <c r="AO116" s="101">
        <f t="shared" si="99"/>
        <v>9.0156266883195855</v>
      </c>
    </row>
    <row r="117" spans="1:128" s="27" customFormat="1" x14ac:dyDescent="0.25">
      <c r="A117" s="139" t="s">
        <v>25</v>
      </c>
      <c r="B117" s="36" t="s">
        <v>99</v>
      </c>
      <c r="C117" s="139" t="s">
        <v>107</v>
      </c>
      <c r="D117" s="26">
        <v>6</v>
      </c>
      <c r="E117" s="142">
        <v>447.33109999999994</v>
      </c>
      <c r="F117" s="82">
        <f t="shared" si="53"/>
        <v>447.49999999999994</v>
      </c>
      <c r="G117" s="137">
        <v>0.1216</v>
      </c>
      <c r="H117" s="137">
        <v>4.7300000000000002E-2</v>
      </c>
      <c r="I117" s="136">
        <f t="shared" si="74"/>
        <v>0.16889999999999999</v>
      </c>
      <c r="J117" s="83">
        <f t="shared" si="75"/>
        <v>377.51888375215555</v>
      </c>
      <c r="K117" s="112"/>
      <c r="L117" s="112">
        <v>447.13749999999999</v>
      </c>
      <c r="M117" s="112">
        <v>0.122</v>
      </c>
      <c r="N117" s="162">
        <v>4.0500000000000001E-2</v>
      </c>
      <c r="O117" s="112">
        <v>0.16250000000000001</v>
      </c>
      <c r="P117" s="162">
        <v>363.42290000000003</v>
      </c>
      <c r="Q117" s="24">
        <f t="shared" si="78"/>
        <v>0.32894736842105066</v>
      </c>
      <c r="R117" s="24">
        <f t="shared" si="79"/>
        <v>-14.37632135306554</v>
      </c>
      <c r="S117" s="24">
        <f t="shared" si="76"/>
        <v>-3.7892243931320242</v>
      </c>
      <c r="T117" s="24">
        <f t="shared" si="77"/>
        <v>-3.7338486520344918</v>
      </c>
      <c r="U117" s="107"/>
      <c r="V117" s="101">
        <f t="shared" si="80"/>
        <v>-3.5659862544724468</v>
      </c>
      <c r="W117" s="101">
        <f t="shared" si="81"/>
        <v>-8.5659862544724472</v>
      </c>
      <c r="X117" s="101">
        <f t="shared" si="82"/>
        <v>1.4340137455275532</v>
      </c>
      <c r="Y117" s="101">
        <f t="shared" si="83"/>
        <v>-12.065629396890088</v>
      </c>
      <c r="Z117" s="101">
        <f t="shared" si="84"/>
        <v>4.9336568879451939</v>
      </c>
      <c r="AA117" s="101">
        <f t="shared" si="85"/>
        <v>0.45666426905968027</v>
      </c>
      <c r="AB117" s="101">
        <f t="shared" si="86"/>
        <v>-4.5433357309403197</v>
      </c>
      <c r="AC117" s="101">
        <f t="shared" si="87"/>
        <v>5.4566642690596803</v>
      </c>
      <c r="AD117" s="101">
        <f t="shared" si="88"/>
        <v>-16.399381001842841</v>
      </c>
      <c r="AE117" s="101">
        <f t="shared" si="89"/>
        <v>17.312709539962199</v>
      </c>
      <c r="AF117" s="101">
        <f t="shared" si="90"/>
        <v>-3.1884057971014594</v>
      </c>
      <c r="AG117" s="101">
        <f t="shared" si="91"/>
        <v>-8.1884057971014599</v>
      </c>
      <c r="AH117" s="101">
        <f t="shared" si="92"/>
        <v>1.8115942028985406</v>
      </c>
      <c r="AI117" s="101">
        <f t="shared" si="93"/>
        <v>-14.785727549046863</v>
      </c>
      <c r="AJ117" s="101">
        <f t="shared" si="94"/>
        <v>8.4089159548439429</v>
      </c>
      <c r="AK117" s="101">
        <f t="shared" si="95"/>
        <v>-2.8686427376445609</v>
      </c>
      <c r="AL117" s="101">
        <f t="shared" si="96"/>
        <v>-7.8686427376445609</v>
      </c>
      <c r="AM117" s="101">
        <f t="shared" si="97"/>
        <v>2.1313572623554391</v>
      </c>
      <c r="AN117" s="101">
        <f t="shared" si="98"/>
        <v>-14.752912163608705</v>
      </c>
      <c r="AO117" s="101">
        <f t="shared" si="99"/>
        <v>9.0156266883195855</v>
      </c>
    </row>
    <row r="118" spans="1:128" s="27" customFormat="1" x14ac:dyDescent="0.25">
      <c r="A118" s="139" t="s">
        <v>25</v>
      </c>
      <c r="B118" s="36" t="s">
        <v>99</v>
      </c>
      <c r="C118" s="139" t="s">
        <v>107</v>
      </c>
      <c r="D118" s="26">
        <v>7</v>
      </c>
      <c r="E118" s="142">
        <v>447.44380000000001</v>
      </c>
      <c r="F118" s="82">
        <f t="shared" si="53"/>
        <v>447.90000000000003</v>
      </c>
      <c r="G118" s="137">
        <v>0.30070000000000002</v>
      </c>
      <c r="H118" s="137">
        <v>0.1555</v>
      </c>
      <c r="I118" s="136">
        <f t="shared" si="74"/>
        <v>0.45620000000000005</v>
      </c>
      <c r="J118" s="83">
        <f t="shared" si="75"/>
        <v>1019.1772476781327</v>
      </c>
      <c r="K118" s="145"/>
      <c r="L118" s="145">
        <v>447.14929999999998</v>
      </c>
      <c r="M118" s="145">
        <v>0.3004</v>
      </c>
      <c r="N118" s="145">
        <v>0.15029999999999999</v>
      </c>
      <c r="O118" s="145">
        <v>0.45069999999999999</v>
      </c>
      <c r="P118" s="145">
        <v>1007.9407</v>
      </c>
      <c r="Q118" s="24">
        <f t="shared" si="78"/>
        <v>-9.976720984370549E-2</v>
      </c>
      <c r="R118" s="24">
        <f t="shared" si="79"/>
        <v>-3.3440514469453437</v>
      </c>
      <c r="S118" s="24">
        <f t="shared" si="76"/>
        <v>-1.2056115738711224</v>
      </c>
      <c r="T118" s="24">
        <f t="shared" si="77"/>
        <v>-1.1025116292314814</v>
      </c>
      <c r="U118" s="107"/>
      <c r="V118" s="101">
        <f t="shared" si="80"/>
        <v>-3.5659862544724468</v>
      </c>
      <c r="W118" s="101">
        <f t="shared" si="81"/>
        <v>-8.5659862544724472</v>
      </c>
      <c r="X118" s="101">
        <f t="shared" si="82"/>
        <v>1.4340137455275532</v>
      </c>
      <c r="Y118" s="101">
        <f t="shared" si="83"/>
        <v>-12.065629396890088</v>
      </c>
      <c r="Z118" s="101">
        <f t="shared" si="84"/>
        <v>4.9336568879451939</v>
      </c>
      <c r="AA118" s="101">
        <f t="shared" si="85"/>
        <v>0.45666426905968027</v>
      </c>
      <c r="AB118" s="101">
        <f t="shared" si="86"/>
        <v>-4.5433357309403197</v>
      </c>
      <c r="AC118" s="101">
        <f t="shared" si="87"/>
        <v>5.4566642690596803</v>
      </c>
      <c r="AD118" s="101">
        <f t="shared" si="88"/>
        <v>-16.399381001842841</v>
      </c>
      <c r="AE118" s="101">
        <f t="shared" si="89"/>
        <v>17.312709539962199</v>
      </c>
      <c r="AF118" s="101">
        <f t="shared" si="90"/>
        <v>-3.1884057971014594</v>
      </c>
      <c r="AG118" s="101">
        <f t="shared" si="91"/>
        <v>-8.1884057971014599</v>
      </c>
      <c r="AH118" s="101">
        <f t="shared" si="92"/>
        <v>1.8115942028985406</v>
      </c>
      <c r="AI118" s="101">
        <f t="shared" si="93"/>
        <v>-14.785727549046863</v>
      </c>
      <c r="AJ118" s="101">
        <f t="shared" si="94"/>
        <v>8.4089159548439429</v>
      </c>
      <c r="AK118" s="101">
        <f t="shared" si="95"/>
        <v>-2.8686427376445609</v>
      </c>
      <c r="AL118" s="101">
        <f t="shared" si="96"/>
        <v>-7.8686427376445609</v>
      </c>
      <c r="AM118" s="101">
        <f t="shared" si="97"/>
        <v>2.1313572623554391</v>
      </c>
      <c r="AN118" s="101">
        <f t="shared" si="98"/>
        <v>-14.752912163608705</v>
      </c>
      <c r="AO118" s="101">
        <f t="shared" si="99"/>
        <v>9.0156266883195855</v>
      </c>
    </row>
    <row r="119" spans="1:128" s="27" customFormat="1" x14ac:dyDescent="0.25">
      <c r="A119" s="139" t="s">
        <v>25</v>
      </c>
      <c r="B119" s="36" t="s">
        <v>99</v>
      </c>
      <c r="C119" s="139" t="s">
        <v>107</v>
      </c>
      <c r="D119" s="26">
        <v>8</v>
      </c>
      <c r="E119" s="142">
        <v>446.99099999999999</v>
      </c>
      <c r="F119" s="82">
        <f t="shared" si="53"/>
        <v>447.9</v>
      </c>
      <c r="G119" s="137">
        <v>0.66080000000000005</v>
      </c>
      <c r="H119" s="137">
        <v>0.2482</v>
      </c>
      <c r="I119" s="136">
        <f t="shared" si="74"/>
        <v>0.90900000000000003</v>
      </c>
      <c r="J119" s="83">
        <f t="shared" si="75"/>
        <v>2032.0385516201604</v>
      </c>
      <c r="K119" s="145"/>
      <c r="L119" s="145">
        <v>446.59449999999998</v>
      </c>
      <c r="M119" s="145">
        <v>0.65280000000000005</v>
      </c>
      <c r="N119" s="145">
        <v>0.25269999999999998</v>
      </c>
      <c r="O119" s="145">
        <v>0.90549999999999997</v>
      </c>
      <c r="P119" s="145">
        <v>2027.5663999999999</v>
      </c>
      <c r="Q119" s="24">
        <f t="shared" si="78"/>
        <v>-1.2106537530266355</v>
      </c>
      <c r="R119" s="24">
        <f t="shared" si="79"/>
        <v>1.8130539887187653</v>
      </c>
      <c r="S119" s="24">
        <f t="shared" si="76"/>
        <v>-0.38503850385039151</v>
      </c>
      <c r="T119" s="24">
        <f t="shared" si="77"/>
        <v>-0.22008202632744447</v>
      </c>
      <c r="U119" s="107"/>
      <c r="V119" s="101">
        <f t="shared" si="80"/>
        <v>-3.5659862544724468</v>
      </c>
      <c r="W119" s="101">
        <f t="shared" si="81"/>
        <v>-8.5659862544724472</v>
      </c>
      <c r="X119" s="101">
        <f t="shared" si="82"/>
        <v>1.4340137455275532</v>
      </c>
      <c r="Y119" s="101">
        <f t="shared" si="83"/>
        <v>-12.065629396890088</v>
      </c>
      <c r="Z119" s="101">
        <f t="shared" si="84"/>
        <v>4.9336568879451939</v>
      </c>
      <c r="AA119" s="101">
        <f t="shared" si="85"/>
        <v>0.45666426905968027</v>
      </c>
      <c r="AB119" s="101">
        <f t="shared" si="86"/>
        <v>-4.5433357309403197</v>
      </c>
      <c r="AC119" s="101">
        <f t="shared" si="87"/>
        <v>5.4566642690596803</v>
      </c>
      <c r="AD119" s="101">
        <f t="shared" si="88"/>
        <v>-16.399381001842841</v>
      </c>
      <c r="AE119" s="101">
        <f t="shared" si="89"/>
        <v>17.312709539962199</v>
      </c>
      <c r="AF119" s="101">
        <f t="shared" si="90"/>
        <v>-3.1884057971014594</v>
      </c>
      <c r="AG119" s="101">
        <f t="shared" si="91"/>
        <v>-8.1884057971014599</v>
      </c>
      <c r="AH119" s="101">
        <f t="shared" si="92"/>
        <v>1.8115942028985406</v>
      </c>
      <c r="AI119" s="101">
        <f t="shared" si="93"/>
        <v>-14.785727549046863</v>
      </c>
      <c r="AJ119" s="101">
        <f t="shared" si="94"/>
        <v>8.4089159548439429</v>
      </c>
      <c r="AK119" s="101">
        <f t="shared" si="95"/>
        <v>-2.8686427376445609</v>
      </c>
      <c r="AL119" s="101">
        <f t="shared" si="96"/>
        <v>-7.8686427376445609</v>
      </c>
      <c r="AM119" s="101">
        <f t="shared" si="97"/>
        <v>2.1313572623554391</v>
      </c>
      <c r="AN119" s="101">
        <f t="shared" si="98"/>
        <v>-14.752912163608705</v>
      </c>
      <c r="AO119" s="101">
        <f t="shared" si="99"/>
        <v>9.0156266883195855</v>
      </c>
    </row>
    <row r="120" spans="1:128" s="27" customFormat="1" x14ac:dyDescent="0.25">
      <c r="A120" s="139" t="s">
        <v>25</v>
      </c>
      <c r="B120" s="36" t="s">
        <v>99</v>
      </c>
      <c r="C120" s="139" t="s">
        <v>107</v>
      </c>
      <c r="D120" s="26">
        <v>9</v>
      </c>
      <c r="E120" s="142">
        <v>447.63480000000004</v>
      </c>
      <c r="F120" s="82">
        <f t="shared" si="53"/>
        <v>449.6</v>
      </c>
      <c r="G120" s="137">
        <v>1.4636</v>
      </c>
      <c r="H120" s="137">
        <v>0.50160000000000005</v>
      </c>
      <c r="I120" s="136">
        <f t="shared" si="74"/>
        <v>1.9652000000000001</v>
      </c>
      <c r="J120" s="83">
        <f t="shared" si="75"/>
        <v>4382.9245576149533</v>
      </c>
      <c r="K120" s="145"/>
      <c r="L120" s="145">
        <v>447.34440000000001</v>
      </c>
      <c r="M120" s="145">
        <v>1.4581999999999999</v>
      </c>
      <c r="N120" s="145">
        <v>0.49740000000000001</v>
      </c>
      <c r="O120" s="145">
        <v>1.9556</v>
      </c>
      <c r="P120" s="145">
        <v>4371.5758999999998</v>
      </c>
      <c r="Q120" s="24">
        <f t="shared" si="78"/>
        <v>-0.36895326591965505</v>
      </c>
      <c r="R120" s="24">
        <f t="shared" si="79"/>
        <v>-0.83732057416268679</v>
      </c>
      <c r="S120" s="24">
        <f t="shared" si="76"/>
        <v>-0.48849989822919054</v>
      </c>
      <c r="T120" s="24">
        <f t="shared" si="77"/>
        <v>-0.25892888334653552</v>
      </c>
      <c r="U120" s="107"/>
      <c r="V120" s="101">
        <f t="shared" si="80"/>
        <v>-3.5659862544724468</v>
      </c>
      <c r="W120" s="101">
        <f t="shared" si="81"/>
        <v>-8.5659862544724472</v>
      </c>
      <c r="X120" s="101">
        <f t="shared" si="82"/>
        <v>1.4340137455275532</v>
      </c>
      <c r="Y120" s="101">
        <f t="shared" si="83"/>
        <v>-12.065629396890088</v>
      </c>
      <c r="Z120" s="101">
        <f t="shared" si="84"/>
        <v>4.9336568879451939</v>
      </c>
      <c r="AA120" s="101">
        <f t="shared" si="85"/>
        <v>0.45666426905968027</v>
      </c>
      <c r="AB120" s="101">
        <f t="shared" si="86"/>
        <v>-4.5433357309403197</v>
      </c>
      <c r="AC120" s="101">
        <f t="shared" si="87"/>
        <v>5.4566642690596803</v>
      </c>
      <c r="AD120" s="101">
        <f t="shared" si="88"/>
        <v>-16.399381001842841</v>
      </c>
      <c r="AE120" s="101">
        <f t="shared" si="89"/>
        <v>17.312709539962199</v>
      </c>
      <c r="AF120" s="101">
        <f t="shared" si="90"/>
        <v>-3.1884057971014594</v>
      </c>
      <c r="AG120" s="101">
        <f t="shared" si="91"/>
        <v>-8.1884057971014599</v>
      </c>
      <c r="AH120" s="101">
        <f t="shared" si="92"/>
        <v>1.8115942028985406</v>
      </c>
      <c r="AI120" s="101">
        <f t="shared" si="93"/>
        <v>-14.785727549046863</v>
      </c>
      <c r="AJ120" s="101">
        <f t="shared" si="94"/>
        <v>8.4089159548439429</v>
      </c>
      <c r="AK120" s="101">
        <f t="shared" si="95"/>
        <v>-2.8686427376445609</v>
      </c>
      <c r="AL120" s="101">
        <f t="shared" si="96"/>
        <v>-7.8686427376445609</v>
      </c>
      <c r="AM120" s="101">
        <f t="shared" si="97"/>
        <v>2.1313572623554391</v>
      </c>
      <c r="AN120" s="101">
        <f t="shared" si="98"/>
        <v>-14.752912163608705</v>
      </c>
      <c r="AO120" s="101">
        <f t="shared" si="99"/>
        <v>9.0156266883195855</v>
      </c>
    </row>
    <row r="121" spans="1:128" s="5" customFormat="1" x14ac:dyDescent="0.25">
      <c r="A121" s="22" t="s">
        <v>33</v>
      </c>
      <c r="B121" s="33" t="s">
        <v>62</v>
      </c>
      <c r="C121" s="115" t="s">
        <v>132</v>
      </c>
      <c r="D121" s="26">
        <v>1</v>
      </c>
      <c r="E121" s="142">
        <v>447.57510000000002</v>
      </c>
      <c r="F121" s="82">
        <f t="shared" si="53"/>
        <v>447.6</v>
      </c>
      <c r="G121" s="137">
        <v>1.52E-2</v>
      </c>
      <c r="H121" s="137">
        <v>9.7000000000000003E-3</v>
      </c>
      <c r="I121" s="136">
        <f t="shared" si="74"/>
        <v>2.4899999999999999E-2</v>
      </c>
      <c r="J121" s="83">
        <f t="shared" si="75"/>
        <v>55.631953717737389</v>
      </c>
      <c r="K121" s="143"/>
      <c r="L121" s="147">
        <v>447.4</v>
      </c>
      <c r="M121" s="145">
        <v>1.5299999999999999E-2</v>
      </c>
      <c r="N121" s="145">
        <v>8.9999999999999993E-3</v>
      </c>
      <c r="O121" s="145">
        <v>2.4299999999999999E-2</v>
      </c>
      <c r="P121" s="144">
        <v>54.3</v>
      </c>
      <c r="Q121" s="24">
        <f t="shared" si="78"/>
        <v>0.65789473684210131</v>
      </c>
      <c r="R121" s="24">
        <f t="shared" si="79"/>
        <v>-7.2164948453608355</v>
      </c>
      <c r="S121" s="24">
        <f t="shared" si="76"/>
        <v>-2.4096385542168668</v>
      </c>
      <c r="T121" s="24">
        <f t="shared" si="77"/>
        <v>-2.394224233963437</v>
      </c>
      <c r="U121" s="107"/>
      <c r="V121" s="101">
        <f t="shared" si="80"/>
        <v>-3.5659862544724468</v>
      </c>
      <c r="W121" s="101">
        <f t="shared" si="81"/>
        <v>-8.5659862544724472</v>
      </c>
      <c r="X121" s="101">
        <f t="shared" si="82"/>
        <v>1.4340137455275532</v>
      </c>
      <c r="Y121" s="101">
        <f t="shared" si="83"/>
        <v>-12.065629396890088</v>
      </c>
      <c r="Z121" s="101">
        <f t="shared" si="84"/>
        <v>4.9336568879451939</v>
      </c>
      <c r="AA121" s="101">
        <f t="shared" si="85"/>
        <v>0.45666426905968027</v>
      </c>
      <c r="AB121" s="101">
        <f t="shared" si="86"/>
        <v>-4.5433357309403197</v>
      </c>
      <c r="AC121" s="101">
        <f t="shared" si="87"/>
        <v>5.4566642690596803</v>
      </c>
      <c r="AD121" s="101">
        <f t="shared" si="88"/>
        <v>-16.399381001842841</v>
      </c>
      <c r="AE121" s="101">
        <f t="shared" si="89"/>
        <v>17.312709539962199</v>
      </c>
      <c r="AF121" s="101">
        <f t="shared" si="90"/>
        <v>-3.1884057971014594</v>
      </c>
      <c r="AG121" s="101">
        <f t="shared" si="91"/>
        <v>-8.1884057971014599</v>
      </c>
      <c r="AH121" s="101">
        <f t="shared" si="92"/>
        <v>1.8115942028985406</v>
      </c>
      <c r="AI121" s="101">
        <f t="shared" si="93"/>
        <v>-14.785727549046863</v>
      </c>
      <c r="AJ121" s="101">
        <f t="shared" si="94"/>
        <v>8.4089159548439429</v>
      </c>
      <c r="AK121" s="101">
        <f t="shared" si="95"/>
        <v>-2.8686427376445609</v>
      </c>
      <c r="AL121" s="101">
        <f t="shared" si="96"/>
        <v>-7.8686427376445609</v>
      </c>
      <c r="AM121" s="101">
        <f t="shared" si="97"/>
        <v>2.1313572623554391</v>
      </c>
      <c r="AN121" s="101">
        <f t="shared" si="98"/>
        <v>-14.752912163608705</v>
      </c>
      <c r="AO121" s="101">
        <f t="shared" si="99"/>
        <v>9.0156266883195855</v>
      </c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</row>
    <row r="122" spans="1:128" s="5" customFormat="1" x14ac:dyDescent="0.25">
      <c r="A122" s="22" t="s">
        <v>33</v>
      </c>
      <c r="B122" s="33" t="s">
        <v>62</v>
      </c>
      <c r="C122" s="115" t="s">
        <v>132</v>
      </c>
      <c r="D122" s="26">
        <v>2</v>
      </c>
      <c r="E122" s="142">
        <v>447.36409999999995</v>
      </c>
      <c r="F122" s="82">
        <f t="shared" si="53"/>
        <v>447.4</v>
      </c>
      <c r="G122" s="137">
        <v>2.4199999999999999E-2</v>
      </c>
      <c r="H122" s="137">
        <v>1.17E-2</v>
      </c>
      <c r="I122" s="136">
        <f t="shared" si="74"/>
        <v>3.5900000000000001E-2</v>
      </c>
      <c r="J122" s="83">
        <f t="shared" si="75"/>
        <v>80.245403817365514</v>
      </c>
      <c r="K122" s="143"/>
      <c r="L122" s="147">
        <v>447.4</v>
      </c>
      <c r="M122" s="145">
        <v>2.3199999999999998E-2</v>
      </c>
      <c r="N122" s="145">
        <v>1.15E-2</v>
      </c>
      <c r="O122" s="145">
        <v>3.4700000000000002E-2</v>
      </c>
      <c r="P122" s="144">
        <v>77.599999999999994</v>
      </c>
      <c r="Q122" s="24">
        <f t="shared" si="78"/>
        <v>-4.1322314049586817</v>
      </c>
      <c r="R122" s="24">
        <f t="shared" si="79"/>
        <v>-1.7094017094017138</v>
      </c>
      <c r="S122" s="24">
        <f t="shared" si="76"/>
        <v>-3.342618384401113</v>
      </c>
      <c r="T122" s="24">
        <f t="shared" si="77"/>
        <v>-3.2966421645610069</v>
      </c>
      <c r="U122" s="107"/>
      <c r="V122" s="101">
        <f t="shared" si="80"/>
        <v>-3.5659862544724468</v>
      </c>
      <c r="W122" s="101">
        <f t="shared" si="81"/>
        <v>-8.5659862544724472</v>
      </c>
      <c r="X122" s="101">
        <f t="shared" si="82"/>
        <v>1.4340137455275532</v>
      </c>
      <c r="Y122" s="101">
        <f t="shared" si="83"/>
        <v>-12.065629396890088</v>
      </c>
      <c r="Z122" s="101">
        <f t="shared" si="84"/>
        <v>4.9336568879451939</v>
      </c>
      <c r="AA122" s="101">
        <f t="shared" si="85"/>
        <v>0.45666426905968027</v>
      </c>
      <c r="AB122" s="101">
        <f t="shared" si="86"/>
        <v>-4.5433357309403197</v>
      </c>
      <c r="AC122" s="101">
        <f t="shared" si="87"/>
        <v>5.4566642690596803</v>
      </c>
      <c r="AD122" s="101">
        <f t="shared" si="88"/>
        <v>-16.399381001842841</v>
      </c>
      <c r="AE122" s="101">
        <f t="shared" si="89"/>
        <v>17.312709539962199</v>
      </c>
      <c r="AF122" s="101">
        <f t="shared" si="90"/>
        <v>-3.1884057971014594</v>
      </c>
      <c r="AG122" s="101">
        <f t="shared" si="91"/>
        <v>-8.1884057971014599</v>
      </c>
      <c r="AH122" s="101">
        <f t="shared" si="92"/>
        <v>1.8115942028985406</v>
      </c>
      <c r="AI122" s="101">
        <f t="shared" si="93"/>
        <v>-14.785727549046863</v>
      </c>
      <c r="AJ122" s="101">
        <f t="shared" si="94"/>
        <v>8.4089159548439429</v>
      </c>
      <c r="AK122" s="101">
        <f t="shared" si="95"/>
        <v>-2.8686427376445609</v>
      </c>
      <c r="AL122" s="101">
        <f t="shared" si="96"/>
        <v>-7.8686427376445609</v>
      </c>
      <c r="AM122" s="101">
        <f t="shared" si="97"/>
        <v>2.1313572623554391</v>
      </c>
      <c r="AN122" s="101">
        <f t="shared" si="98"/>
        <v>-14.752912163608705</v>
      </c>
      <c r="AO122" s="101">
        <f t="shared" si="99"/>
        <v>9.0156266883195855</v>
      </c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</row>
    <row r="123" spans="1:128" s="5" customFormat="1" ht="12" customHeight="1" x14ac:dyDescent="0.25">
      <c r="A123" s="22" t="s">
        <v>33</v>
      </c>
      <c r="B123" s="33" t="s">
        <v>62</v>
      </c>
      <c r="C123" s="115" t="s">
        <v>132</v>
      </c>
      <c r="D123" s="26">
        <v>3</v>
      </c>
      <c r="E123" s="142">
        <v>447.75620000000004</v>
      </c>
      <c r="F123" s="82">
        <f t="shared" si="53"/>
        <v>447.80000000000007</v>
      </c>
      <c r="G123" s="137">
        <v>3.32E-2</v>
      </c>
      <c r="H123" s="137">
        <v>1.06E-2</v>
      </c>
      <c r="I123" s="136">
        <f t="shared" si="74"/>
        <v>4.3799999999999999E-2</v>
      </c>
      <c r="J123" s="83">
        <f t="shared" si="75"/>
        <v>97.81748008788712</v>
      </c>
      <c r="K123" s="143"/>
      <c r="L123" s="147">
        <v>447.7</v>
      </c>
      <c r="M123" s="145">
        <v>3.1800000000000002E-2</v>
      </c>
      <c r="N123" s="145">
        <v>1.01E-2</v>
      </c>
      <c r="O123" s="145">
        <v>4.19E-2</v>
      </c>
      <c r="P123" s="144">
        <v>93.6</v>
      </c>
      <c r="Q123" s="24">
        <f t="shared" si="78"/>
        <v>-4.2168674698795137</v>
      </c>
      <c r="R123" s="24">
        <f t="shared" si="79"/>
        <v>-4.7169811320754764</v>
      </c>
      <c r="S123" s="24">
        <f t="shared" si="76"/>
        <v>-4.3378995433789935</v>
      </c>
      <c r="T123" s="24">
        <f t="shared" si="77"/>
        <v>-4.311581206240235</v>
      </c>
      <c r="U123" s="107"/>
      <c r="V123" s="101">
        <f t="shared" si="80"/>
        <v>-3.5659862544724468</v>
      </c>
      <c r="W123" s="101">
        <f t="shared" si="81"/>
        <v>-8.5659862544724472</v>
      </c>
      <c r="X123" s="101">
        <f t="shared" si="82"/>
        <v>1.4340137455275532</v>
      </c>
      <c r="Y123" s="101">
        <f t="shared" si="83"/>
        <v>-12.065629396890088</v>
      </c>
      <c r="Z123" s="101">
        <f t="shared" si="84"/>
        <v>4.9336568879451939</v>
      </c>
      <c r="AA123" s="101">
        <f t="shared" si="85"/>
        <v>0.45666426905968027</v>
      </c>
      <c r="AB123" s="101">
        <f t="shared" si="86"/>
        <v>-4.5433357309403197</v>
      </c>
      <c r="AC123" s="101">
        <f t="shared" si="87"/>
        <v>5.4566642690596803</v>
      </c>
      <c r="AD123" s="101">
        <f t="shared" si="88"/>
        <v>-16.399381001842841</v>
      </c>
      <c r="AE123" s="101">
        <f t="shared" si="89"/>
        <v>17.312709539962199</v>
      </c>
      <c r="AF123" s="101">
        <f t="shared" si="90"/>
        <v>-3.1884057971014594</v>
      </c>
      <c r="AG123" s="101">
        <f t="shared" si="91"/>
        <v>-8.1884057971014599</v>
      </c>
      <c r="AH123" s="101">
        <f t="shared" si="92"/>
        <v>1.8115942028985406</v>
      </c>
      <c r="AI123" s="101">
        <f t="shared" si="93"/>
        <v>-14.785727549046863</v>
      </c>
      <c r="AJ123" s="101">
        <f t="shared" si="94"/>
        <v>8.4089159548439429</v>
      </c>
      <c r="AK123" s="101">
        <f t="shared" si="95"/>
        <v>-2.8686427376445609</v>
      </c>
      <c r="AL123" s="101">
        <f t="shared" si="96"/>
        <v>-7.8686427376445609</v>
      </c>
      <c r="AM123" s="101">
        <f t="shared" si="97"/>
        <v>2.1313572623554391</v>
      </c>
      <c r="AN123" s="101">
        <f t="shared" si="98"/>
        <v>-14.752912163608705</v>
      </c>
      <c r="AO123" s="101">
        <f t="shared" si="99"/>
        <v>9.0156266883195855</v>
      </c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</row>
    <row r="124" spans="1:128" s="5" customFormat="1" ht="12" customHeight="1" x14ac:dyDescent="0.25">
      <c r="A124" s="22" t="s">
        <v>33</v>
      </c>
      <c r="B124" s="33" t="s">
        <v>62</v>
      </c>
      <c r="C124" s="115" t="s">
        <v>132</v>
      </c>
      <c r="D124" s="26">
        <v>4</v>
      </c>
      <c r="E124" s="142">
        <v>447.42700000000002</v>
      </c>
      <c r="F124" s="82">
        <f t="shared" si="53"/>
        <v>447.50000000000006</v>
      </c>
      <c r="G124" s="137">
        <v>5.2699999999999997E-2</v>
      </c>
      <c r="H124" s="137">
        <v>2.0299999999999999E-2</v>
      </c>
      <c r="I124" s="136">
        <f t="shared" si="74"/>
        <v>7.2999999999999995E-2</v>
      </c>
      <c r="J124" s="83">
        <f t="shared" si="75"/>
        <v>163.1450619506461</v>
      </c>
      <c r="K124" s="143"/>
      <c r="L124" s="147">
        <v>447.4</v>
      </c>
      <c r="M124" s="145">
        <v>5.1200000000000002E-2</v>
      </c>
      <c r="N124" s="145">
        <v>2.0500000000000001E-2</v>
      </c>
      <c r="O124" s="145">
        <v>7.17E-2</v>
      </c>
      <c r="P124" s="146">
        <v>160</v>
      </c>
      <c r="Q124" s="24">
        <f t="shared" si="78"/>
        <v>-2.8462998102466686</v>
      </c>
      <c r="R124" s="24">
        <f t="shared" si="79"/>
        <v>0.98522167487685841</v>
      </c>
      <c r="S124" s="24">
        <f t="shared" si="76"/>
        <v>-1.7808219178082132</v>
      </c>
      <c r="T124" s="24">
        <f t="shared" si="77"/>
        <v>-1.9277702389775826</v>
      </c>
      <c r="U124" s="107"/>
      <c r="V124" s="101">
        <f t="shared" si="80"/>
        <v>-3.5659862544724468</v>
      </c>
      <c r="W124" s="101">
        <f t="shared" si="81"/>
        <v>-8.5659862544724472</v>
      </c>
      <c r="X124" s="101">
        <f t="shared" si="82"/>
        <v>1.4340137455275532</v>
      </c>
      <c r="Y124" s="101">
        <f t="shared" si="83"/>
        <v>-12.065629396890088</v>
      </c>
      <c r="Z124" s="101">
        <f t="shared" si="84"/>
        <v>4.9336568879451939</v>
      </c>
      <c r="AA124" s="101">
        <f t="shared" si="85"/>
        <v>0.45666426905968027</v>
      </c>
      <c r="AB124" s="101">
        <f t="shared" si="86"/>
        <v>-4.5433357309403197</v>
      </c>
      <c r="AC124" s="101">
        <f t="shared" si="87"/>
        <v>5.4566642690596803</v>
      </c>
      <c r="AD124" s="101">
        <f t="shared" si="88"/>
        <v>-16.399381001842841</v>
      </c>
      <c r="AE124" s="101">
        <f t="shared" si="89"/>
        <v>17.312709539962199</v>
      </c>
      <c r="AF124" s="101">
        <f t="shared" si="90"/>
        <v>-3.1884057971014594</v>
      </c>
      <c r="AG124" s="101">
        <f t="shared" si="91"/>
        <v>-8.1884057971014599</v>
      </c>
      <c r="AH124" s="101">
        <f t="shared" si="92"/>
        <v>1.8115942028985406</v>
      </c>
      <c r="AI124" s="101">
        <f t="shared" si="93"/>
        <v>-14.785727549046863</v>
      </c>
      <c r="AJ124" s="101">
        <f t="shared" si="94"/>
        <v>8.4089159548439429</v>
      </c>
      <c r="AK124" s="101">
        <f t="shared" si="95"/>
        <v>-2.8686427376445609</v>
      </c>
      <c r="AL124" s="101">
        <f t="shared" si="96"/>
        <v>-7.8686427376445609</v>
      </c>
      <c r="AM124" s="101">
        <f t="shared" si="97"/>
        <v>2.1313572623554391</v>
      </c>
      <c r="AN124" s="101">
        <f t="shared" si="98"/>
        <v>-14.752912163608705</v>
      </c>
      <c r="AO124" s="101">
        <f t="shared" si="99"/>
        <v>9.0156266883195855</v>
      </c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</row>
    <row r="125" spans="1:128" s="5" customFormat="1" ht="12" customHeight="1" x14ac:dyDescent="0.25">
      <c r="A125" s="22" t="s">
        <v>33</v>
      </c>
      <c r="B125" s="33" t="s">
        <v>62</v>
      </c>
      <c r="C125" s="115" t="s">
        <v>132</v>
      </c>
      <c r="D125" s="26">
        <v>5</v>
      </c>
      <c r="E125" s="142">
        <v>447.98309999999998</v>
      </c>
      <c r="F125" s="82">
        <f t="shared" si="53"/>
        <v>448.09999999999997</v>
      </c>
      <c r="G125" s="137">
        <v>8.5599999999999996E-2</v>
      </c>
      <c r="H125" s="137">
        <v>3.1300000000000001E-2</v>
      </c>
      <c r="I125" s="136">
        <f t="shared" si="74"/>
        <v>0.1169</v>
      </c>
      <c r="J125" s="83">
        <f t="shared" si="75"/>
        <v>260.92164959637165</v>
      </c>
      <c r="K125" s="143"/>
      <c r="L125" s="147">
        <v>448.1</v>
      </c>
      <c r="M125" s="145">
        <v>8.0799999999999997E-2</v>
      </c>
      <c r="N125" s="145">
        <v>3.2300000000000002E-2</v>
      </c>
      <c r="O125" s="145">
        <v>0.11310000000000001</v>
      </c>
      <c r="P125" s="146">
        <v>252</v>
      </c>
      <c r="Q125" s="24">
        <f t="shared" si="78"/>
        <v>-5.6074766355140175</v>
      </c>
      <c r="R125" s="24">
        <f t="shared" si="79"/>
        <v>3.1948881789137404</v>
      </c>
      <c r="S125" s="24">
        <f t="shared" si="76"/>
        <v>-3.2506415739948653</v>
      </c>
      <c r="T125" s="24">
        <f t="shared" si="77"/>
        <v>-3.4192829955555037</v>
      </c>
      <c r="U125" s="107"/>
      <c r="V125" s="101">
        <f t="shared" si="80"/>
        <v>-3.5659862544724468</v>
      </c>
      <c r="W125" s="101">
        <f t="shared" si="81"/>
        <v>-8.5659862544724472</v>
      </c>
      <c r="X125" s="101">
        <f t="shared" si="82"/>
        <v>1.4340137455275532</v>
      </c>
      <c r="Y125" s="101">
        <f t="shared" si="83"/>
        <v>-12.065629396890088</v>
      </c>
      <c r="Z125" s="101">
        <f t="shared" si="84"/>
        <v>4.9336568879451939</v>
      </c>
      <c r="AA125" s="101">
        <f t="shared" si="85"/>
        <v>0.45666426905968027</v>
      </c>
      <c r="AB125" s="101">
        <f t="shared" si="86"/>
        <v>-4.5433357309403197</v>
      </c>
      <c r="AC125" s="101">
        <f t="shared" si="87"/>
        <v>5.4566642690596803</v>
      </c>
      <c r="AD125" s="101">
        <f t="shared" si="88"/>
        <v>-16.399381001842841</v>
      </c>
      <c r="AE125" s="101">
        <f t="shared" si="89"/>
        <v>17.312709539962199</v>
      </c>
      <c r="AF125" s="101">
        <f t="shared" si="90"/>
        <v>-3.1884057971014594</v>
      </c>
      <c r="AG125" s="101">
        <f t="shared" si="91"/>
        <v>-8.1884057971014599</v>
      </c>
      <c r="AH125" s="101">
        <f t="shared" si="92"/>
        <v>1.8115942028985406</v>
      </c>
      <c r="AI125" s="101">
        <f t="shared" si="93"/>
        <v>-14.785727549046863</v>
      </c>
      <c r="AJ125" s="101">
        <f t="shared" si="94"/>
        <v>8.4089159548439429</v>
      </c>
      <c r="AK125" s="101">
        <f t="shared" si="95"/>
        <v>-2.8686427376445609</v>
      </c>
      <c r="AL125" s="101">
        <f t="shared" si="96"/>
        <v>-7.8686427376445609</v>
      </c>
      <c r="AM125" s="101">
        <f t="shared" si="97"/>
        <v>2.1313572623554391</v>
      </c>
      <c r="AN125" s="101">
        <f t="shared" si="98"/>
        <v>-14.752912163608705</v>
      </c>
      <c r="AO125" s="101">
        <f t="shared" si="99"/>
        <v>9.0156266883195855</v>
      </c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</row>
    <row r="126" spans="1:128" s="5" customFormat="1" ht="12" customHeight="1" x14ac:dyDescent="0.25">
      <c r="A126" s="22" t="s">
        <v>33</v>
      </c>
      <c r="B126" s="33" t="s">
        <v>62</v>
      </c>
      <c r="C126" s="115" t="s">
        <v>132</v>
      </c>
      <c r="D126" s="26">
        <v>6</v>
      </c>
      <c r="E126" s="142">
        <v>447.82529999999997</v>
      </c>
      <c r="F126" s="82">
        <f t="shared" si="53"/>
        <v>448</v>
      </c>
      <c r="G126" s="137">
        <v>0.1249</v>
      </c>
      <c r="H126" s="137">
        <v>4.9799999999999997E-2</v>
      </c>
      <c r="I126" s="136">
        <f t="shared" si="74"/>
        <v>0.17469999999999999</v>
      </c>
      <c r="J126" s="83">
        <f t="shared" si="75"/>
        <v>390.05005990757587</v>
      </c>
      <c r="K126" s="143"/>
      <c r="L126" s="147">
        <v>447.8</v>
      </c>
      <c r="M126" s="145">
        <v>0.1205</v>
      </c>
      <c r="N126" s="145">
        <v>5.0999999999999997E-2</v>
      </c>
      <c r="O126" s="145">
        <v>0.17150000000000001</v>
      </c>
      <c r="P126" s="146">
        <v>383</v>
      </c>
      <c r="Q126" s="24">
        <f t="shared" si="78"/>
        <v>-3.5228182546036839</v>
      </c>
      <c r="R126" s="24">
        <f t="shared" si="79"/>
        <v>2.4096385542168668</v>
      </c>
      <c r="S126" s="24">
        <f t="shared" si="76"/>
        <v>-1.8317115054378825</v>
      </c>
      <c r="T126" s="24">
        <f t="shared" si="77"/>
        <v>-1.8074756633152205</v>
      </c>
      <c r="U126" s="107"/>
      <c r="V126" s="101">
        <f t="shared" si="80"/>
        <v>-3.5659862544724468</v>
      </c>
      <c r="W126" s="101">
        <f t="shared" si="81"/>
        <v>-8.5659862544724472</v>
      </c>
      <c r="X126" s="101">
        <f t="shared" si="82"/>
        <v>1.4340137455275532</v>
      </c>
      <c r="Y126" s="101">
        <f t="shared" si="83"/>
        <v>-12.065629396890088</v>
      </c>
      <c r="Z126" s="101">
        <f t="shared" si="84"/>
        <v>4.9336568879451939</v>
      </c>
      <c r="AA126" s="101">
        <f t="shared" si="85"/>
        <v>0.45666426905968027</v>
      </c>
      <c r="AB126" s="101">
        <f t="shared" si="86"/>
        <v>-4.5433357309403197</v>
      </c>
      <c r="AC126" s="101">
        <f t="shared" si="87"/>
        <v>5.4566642690596803</v>
      </c>
      <c r="AD126" s="101">
        <f t="shared" si="88"/>
        <v>-16.399381001842841</v>
      </c>
      <c r="AE126" s="101">
        <f t="shared" si="89"/>
        <v>17.312709539962199</v>
      </c>
      <c r="AF126" s="101">
        <f t="shared" si="90"/>
        <v>-3.1884057971014594</v>
      </c>
      <c r="AG126" s="101">
        <f t="shared" si="91"/>
        <v>-8.1884057971014599</v>
      </c>
      <c r="AH126" s="101">
        <f t="shared" si="92"/>
        <v>1.8115942028985406</v>
      </c>
      <c r="AI126" s="101">
        <f t="shared" si="93"/>
        <v>-14.785727549046863</v>
      </c>
      <c r="AJ126" s="101">
        <f t="shared" si="94"/>
        <v>8.4089159548439429</v>
      </c>
      <c r="AK126" s="101">
        <f t="shared" si="95"/>
        <v>-2.8686427376445609</v>
      </c>
      <c r="AL126" s="101">
        <f t="shared" si="96"/>
        <v>-7.8686427376445609</v>
      </c>
      <c r="AM126" s="101">
        <f t="shared" si="97"/>
        <v>2.1313572623554391</v>
      </c>
      <c r="AN126" s="101">
        <f t="shared" si="98"/>
        <v>-14.752912163608705</v>
      </c>
      <c r="AO126" s="101">
        <f t="shared" si="99"/>
        <v>9.0156266883195855</v>
      </c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</row>
    <row r="127" spans="1:128" s="5" customFormat="1" ht="12" customHeight="1" x14ac:dyDescent="0.25">
      <c r="A127" s="22" t="s">
        <v>33</v>
      </c>
      <c r="B127" s="33" t="s">
        <v>62</v>
      </c>
      <c r="C127" s="115" t="s">
        <v>132</v>
      </c>
      <c r="D127" s="26">
        <v>7</v>
      </c>
      <c r="E127" s="142">
        <v>447.99170000000004</v>
      </c>
      <c r="F127" s="82">
        <f t="shared" si="53"/>
        <v>448.50000000000006</v>
      </c>
      <c r="G127" s="137">
        <v>0.35780000000000001</v>
      </c>
      <c r="H127" s="137">
        <v>0.15049999999999999</v>
      </c>
      <c r="I127" s="136">
        <f t="shared" si="74"/>
        <v>0.50829999999999997</v>
      </c>
      <c r="J127" s="83">
        <f t="shared" si="75"/>
        <v>1134.1336268666014</v>
      </c>
      <c r="K127" s="143"/>
      <c r="L127" s="147">
        <v>448.5</v>
      </c>
      <c r="M127" s="145">
        <v>0.3453</v>
      </c>
      <c r="N127" s="145">
        <v>0.1565</v>
      </c>
      <c r="O127" s="145">
        <v>0.50180000000000002</v>
      </c>
      <c r="P127" s="146">
        <v>1120</v>
      </c>
      <c r="Q127" s="24">
        <f t="shared" si="78"/>
        <v>-3.4935718278367833</v>
      </c>
      <c r="R127" s="24">
        <f t="shared" si="79"/>
        <v>3.9867109634551534</v>
      </c>
      <c r="S127" s="24">
        <f t="shared" si="76"/>
        <v>-1.2787723785166143</v>
      </c>
      <c r="T127" s="24">
        <f t="shared" si="77"/>
        <v>-1.246204726831877</v>
      </c>
      <c r="U127" s="107"/>
      <c r="V127" s="101">
        <f t="shared" si="80"/>
        <v>-3.5659862544724468</v>
      </c>
      <c r="W127" s="101">
        <f t="shared" si="81"/>
        <v>-8.5659862544724472</v>
      </c>
      <c r="X127" s="101">
        <f t="shared" si="82"/>
        <v>1.4340137455275532</v>
      </c>
      <c r="Y127" s="101">
        <f t="shared" si="83"/>
        <v>-12.065629396890088</v>
      </c>
      <c r="Z127" s="101">
        <f t="shared" si="84"/>
        <v>4.9336568879451939</v>
      </c>
      <c r="AA127" s="101">
        <f t="shared" si="85"/>
        <v>0.45666426905968027</v>
      </c>
      <c r="AB127" s="101">
        <f t="shared" si="86"/>
        <v>-4.5433357309403197</v>
      </c>
      <c r="AC127" s="101">
        <f t="shared" si="87"/>
        <v>5.4566642690596803</v>
      </c>
      <c r="AD127" s="101">
        <f t="shared" si="88"/>
        <v>-16.399381001842841</v>
      </c>
      <c r="AE127" s="101">
        <f t="shared" si="89"/>
        <v>17.312709539962199</v>
      </c>
      <c r="AF127" s="101">
        <f t="shared" si="90"/>
        <v>-3.1884057971014594</v>
      </c>
      <c r="AG127" s="101">
        <f t="shared" si="91"/>
        <v>-8.1884057971014599</v>
      </c>
      <c r="AH127" s="101">
        <f t="shared" si="92"/>
        <v>1.8115942028985406</v>
      </c>
      <c r="AI127" s="101">
        <f t="shared" si="93"/>
        <v>-14.785727549046863</v>
      </c>
      <c r="AJ127" s="101">
        <f t="shared" si="94"/>
        <v>8.4089159548439429</v>
      </c>
      <c r="AK127" s="101">
        <f t="shared" si="95"/>
        <v>-2.8686427376445609</v>
      </c>
      <c r="AL127" s="101">
        <f t="shared" si="96"/>
        <v>-7.8686427376445609</v>
      </c>
      <c r="AM127" s="101">
        <f t="shared" si="97"/>
        <v>2.1313572623554391</v>
      </c>
      <c r="AN127" s="101">
        <f t="shared" si="98"/>
        <v>-14.752912163608705</v>
      </c>
      <c r="AO127" s="101">
        <f t="shared" si="99"/>
        <v>9.0156266883195855</v>
      </c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</row>
    <row r="128" spans="1:128" s="5" customFormat="1" ht="12" customHeight="1" x14ac:dyDescent="0.25">
      <c r="A128" s="22" t="s">
        <v>33</v>
      </c>
      <c r="B128" s="33" t="s">
        <v>62</v>
      </c>
      <c r="C128" s="115" t="s">
        <v>132</v>
      </c>
      <c r="D128" s="26">
        <v>8</v>
      </c>
      <c r="E128" s="142">
        <v>447.58850000000001</v>
      </c>
      <c r="F128" s="82">
        <f t="shared" si="53"/>
        <v>448.5</v>
      </c>
      <c r="G128" s="137">
        <v>0.65439999999999998</v>
      </c>
      <c r="H128" s="137">
        <v>0.2571</v>
      </c>
      <c r="I128" s="136">
        <f t="shared" si="74"/>
        <v>0.91149999999999998</v>
      </c>
      <c r="J128" s="83">
        <f t="shared" si="75"/>
        <v>2034.9049208579052</v>
      </c>
      <c r="K128" s="143"/>
      <c r="L128" s="147">
        <v>448.4</v>
      </c>
      <c r="M128" s="145">
        <v>0.63649999999999995</v>
      </c>
      <c r="N128" s="145">
        <v>0.25659999999999999</v>
      </c>
      <c r="O128" s="145">
        <v>0.8931</v>
      </c>
      <c r="P128" s="146">
        <v>1990</v>
      </c>
      <c r="Q128" s="24">
        <f t="shared" si="78"/>
        <v>-2.7353300733496377</v>
      </c>
      <c r="R128" s="24">
        <f t="shared" si="79"/>
        <v>-0.19447685725398697</v>
      </c>
      <c r="S128" s="24">
        <f t="shared" si="76"/>
        <v>-2.0186505759736666</v>
      </c>
      <c r="T128" s="24">
        <f t="shared" si="77"/>
        <v>-2.2067331204336309</v>
      </c>
      <c r="U128" s="107"/>
      <c r="V128" s="101">
        <f t="shared" si="80"/>
        <v>-3.5659862544724468</v>
      </c>
      <c r="W128" s="101">
        <f t="shared" si="81"/>
        <v>-8.5659862544724472</v>
      </c>
      <c r="X128" s="101">
        <f t="shared" si="82"/>
        <v>1.4340137455275532</v>
      </c>
      <c r="Y128" s="101">
        <f t="shared" si="83"/>
        <v>-12.065629396890088</v>
      </c>
      <c r="Z128" s="101">
        <f t="shared" si="84"/>
        <v>4.9336568879451939</v>
      </c>
      <c r="AA128" s="101">
        <f t="shared" si="85"/>
        <v>0.45666426905968027</v>
      </c>
      <c r="AB128" s="101">
        <f t="shared" si="86"/>
        <v>-4.5433357309403197</v>
      </c>
      <c r="AC128" s="101">
        <f t="shared" si="87"/>
        <v>5.4566642690596803</v>
      </c>
      <c r="AD128" s="101">
        <f t="shared" si="88"/>
        <v>-16.399381001842841</v>
      </c>
      <c r="AE128" s="101">
        <f t="shared" si="89"/>
        <v>17.312709539962199</v>
      </c>
      <c r="AF128" s="101">
        <f t="shared" si="90"/>
        <v>-3.1884057971014594</v>
      </c>
      <c r="AG128" s="101">
        <f t="shared" si="91"/>
        <v>-8.1884057971014599</v>
      </c>
      <c r="AH128" s="101">
        <f t="shared" si="92"/>
        <v>1.8115942028985406</v>
      </c>
      <c r="AI128" s="101">
        <f t="shared" si="93"/>
        <v>-14.785727549046863</v>
      </c>
      <c r="AJ128" s="101">
        <f t="shared" si="94"/>
        <v>8.4089159548439429</v>
      </c>
      <c r="AK128" s="101">
        <f t="shared" si="95"/>
        <v>-2.8686427376445609</v>
      </c>
      <c r="AL128" s="101">
        <f t="shared" si="96"/>
        <v>-7.8686427376445609</v>
      </c>
      <c r="AM128" s="101">
        <f t="shared" si="97"/>
        <v>2.1313572623554391</v>
      </c>
      <c r="AN128" s="101">
        <f t="shared" si="98"/>
        <v>-14.752912163608705</v>
      </c>
      <c r="AO128" s="101">
        <f t="shared" si="99"/>
        <v>9.0156266883195855</v>
      </c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</row>
    <row r="129" spans="1:128" s="5" customFormat="1" ht="12" customHeight="1" x14ac:dyDescent="0.25">
      <c r="A129" s="22" t="s">
        <v>33</v>
      </c>
      <c r="B129" s="33" t="s">
        <v>62</v>
      </c>
      <c r="C129" s="115" t="s">
        <v>132</v>
      </c>
      <c r="D129" s="26">
        <v>9</v>
      </c>
      <c r="E129" s="142">
        <v>447.60730000000001</v>
      </c>
      <c r="F129" s="82">
        <f t="shared" si="53"/>
        <v>449.5</v>
      </c>
      <c r="G129" s="137">
        <v>1.3933</v>
      </c>
      <c r="H129" s="137">
        <v>0.49940000000000001</v>
      </c>
      <c r="I129" s="136">
        <f t="shared" si="74"/>
        <v>1.8927</v>
      </c>
      <c r="J129" s="83">
        <f t="shared" si="75"/>
        <v>4221.7465958057728</v>
      </c>
      <c r="K129" s="143"/>
      <c r="L129" s="147">
        <v>449.5</v>
      </c>
      <c r="M129" s="145">
        <v>1.3717999999999999</v>
      </c>
      <c r="N129" s="145">
        <v>0.50760000000000005</v>
      </c>
      <c r="O129" s="145">
        <v>1.8794</v>
      </c>
      <c r="P129" s="146">
        <v>4190</v>
      </c>
      <c r="Q129" s="24">
        <f t="shared" si="78"/>
        <v>-1.5430991172037662</v>
      </c>
      <c r="R129" s="24">
        <f t="shared" si="79"/>
        <v>1.6419703644373329</v>
      </c>
      <c r="S129" s="24">
        <f t="shared" si="76"/>
        <v>-0.70269984677973729</v>
      </c>
      <c r="T129" s="24">
        <f t="shared" si="77"/>
        <v>-0.75197776762140267</v>
      </c>
      <c r="U129" s="107"/>
      <c r="V129" s="101">
        <f t="shared" si="80"/>
        <v>-3.5659862544724468</v>
      </c>
      <c r="W129" s="101">
        <f t="shared" si="81"/>
        <v>-8.5659862544724472</v>
      </c>
      <c r="X129" s="101">
        <f t="shared" si="82"/>
        <v>1.4340137455275532</v>
      </c>
      <c r="Y129" s="101">
        <f t="shared" si="83"/>
        <v>-12.065629396890088</v>
      </c>
      <c r="Z129" s="101">
        <f t="shared" si="84"/>
        <v>4.9336568879451939</v>
      </c>
      <c r="AA129" s="101">
        <f t="shared" si="85"/>
        <v>0.45666426905968027</v>
      </c>
      <c r="AB129" s="101">
        <f t="shared" si="86"/>
        <v>-4.5433357309403197</v>
      </c>
      <c r="AC129" s="101">
        <f t="shared" si="87"/>
        <v>5.4566642690596803</v>
      </c>
      <c r="AD129" s="101">
        <f t="shared" si="88"/>
        <v>-16.399381001842841</v>
      </c>
      <c r="AE129" s="101">
        <f t="shared" si="89"/>
        <v>17.312709539962199</v>
      </c>
      <c r="AF129" s="101">
        <f t="shared" si="90"/>
        <v>-3.1884057971014594</v>
      </c>
      <c r="AG129" s="101">
        <f t="shared" si="91"/>
        <v>-8.1884057971014599</v>
      </c>
      <c r="AH129" s="101">
        <f t="shared" si="92"/>
        <v>1.8115942028985406</v>
      </c>
      <c r="AI129" s="101">
        <f t="shared" si="93"/>
        <v>-14.785727549046863</v>
      </c>
      <c r="AJ129" s="101">
        <f t="shared" si="94"/>
        <v>8.4089159548439429</v>
      </c>
      <c r="AK129" s="101">
        <f t="shared" si="95"/>
        <v>-2.8686427376445609</v>
      </c>
      <c r="AL129" s="101">
        <f t="shared" si="96"/>
        <v>-7.8686427376445609</v>
      </c>
      <c r="AM129" s="101">
        <f t="shared" si="97"/>
        <v>2.1313572623554391</v>
      </c>
      <c r="AN129" s="101">
        <f t="shared" si="98"/>
        <v>-14.752912163608705</v>
      </c>
      <c r="AO129" s="101">
        <f t="shared" si="99"/>
        <v>9.0156266883195855</v>
      </c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</row>
    <row r="130" spans="1:128" s="5" customFormat="1" x14ac:dyDescent="0.25">
      <c r="A130" s="22" t="s">
        <v>32</v>
      </c>
      <c r="B130" s="33" t="s">
        <v>100</v>
      </c>
      <c r="C130" s="120" t="s">
        <v>143</v>
      </c>
      <c r="D130" s="26">
        <v>1</v>
      </c>
      <c r="E130" s="142">
        <v>447.67489999999998</v>
      </c>
      <c r="F130" s="82">
        <f t="shared" si="53"/>
        <v>447.7</v>
      </c>
      <c r="G130" s="137">
        <v>1.29E-2</v>
      </c>
      <c r="H130" s="137">
        <v>1.2200000000000001E-2</v>
      </c>
      <c r="I130" s="136">
        <f t="shared" si="74"/>
        <v>2.5100000000000001E-2</v>
      </c>
      <c r="J130" s="83">
        <f t="shared" si="75"/>
        <v>56.066285904288812</v>
      </c>
      <c r="K130" s="143"/>
      <c r="L130" s="144">
        <v>447.7</v>
      </c>
      <c r="M130" s="145"/>
      <c r="N130" s="145"/>
      <c r="O130" s="145">
        <v>1.49E-2</v>
      </c>
      <c r="P130" s="144">
        <v>33.299999999999997</v>
      </c>
      <c r="Q130" s="24"/>
      <c r="R130" s="24"/>
      <c r="S130" s="24">
        <f t="shared" si="76"/>
        <v>-40.637450199203187</v>
      </c>
      <c r="T130" s="24">
        <f t="shared" si="77"/>
        <v>-40.60601756847835</v>
      </c>
      <c r="U130" s="107"/>
      <c r="V130" s="101">
        <f t="shared" si="80"/>
        <v>-3.5659862544724468</v>
      </c>
      <c r="W130" s="101">
        <f t="shared" si="81"/>
        <v>-8.5659862544724472</v>
      </c>
      <c r="X130" s="101">
        <f t="shared" si="82"/>
        <v>1.4340137455275532</v>
      </c>
      <c r="Y130" s="101">
        <f t="shared" si="83"/>
        <v>-12.065629396890088</v>
      </c>
      <c r="Z130" s="101">
        <f t="shared" si="84"/>
        <v>4.9336568879451939</v>
      </c>
      <c r="AA130" s="101">
        <f t="shared" si="85"/>
        <v>0.45666426905968027</v>
      </c>
      <c r="AB130" s="101">
        <f t="shared" si="86"/>
        <v>-4.5433357309403197</v>
      </c>
      <c r="AC130" s="101">
        <f t="shared" si="87"/>
        <v>5.4566642690596803</v>
      </c>
      <c r="AD130" s="101">
        <f t="shared" si="88"/>
        <v>-16.399381001842841</v>
      </c>
      <c r="AE130" s="101">
        <f t="shared" si="89"/>
        <v>17.312709539962199</v>
      </c>
      <c r="AF130" s="101">
        <f t="shared" si="90"/>
        <v>-3.1884057971014594</v>
      </c>
      <c r="AG130" s="101">
        <f t="shared" si="91"/>
        <v>-8.1884057971014599</v>
      </c>
      <c r="AH130" s="101">
        <f t="shared" si="92"/>
        <v>1.8115942028985406</v>
      </c>
      <c r="AI130" s="101">
        <f t="shared" si="93"/>
        <v>-14.785727549046863</v>
      </c>
      <c r="AJ130" s="101">
        <f t="shared" si="94"/>
        <v>8.4089159548439429</v>
      </c>
      <c r="AK130" s="101">
        <f t="shared" si="95"/>
        <v>-2.8686427376445609</v>
      </c>
      <c r="AL130" s="101">
        <f t="shared" si="96"/>
        <v>-7.8686427376445609</v>
      </c>
      <c r="AM130" s="101">
        <f t="shared" si="97"/>
        <v>2.1313572623554391</v>
      </c>
      <c r="AN130" s="101">
        <f t="shared" si="98"/>
        <v>-14.752912163608705</v>
      </c>
      <c r="AO130" s="101">
        <f t="shared" si="99"/>
        <v>9.0156266883195855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</row>
    <row r="131" spans="1:128" s="5" customFormat="1" x14ac:dyDescent="0.25">
      <c r="A131" s="22" t="s">
        <v>32</v>
      </c>
      <c r="B131" s="33" t="s">
        <v>100</v>
      </c>
      <c r="C131" s="120" t="s">
        <v>143</v>
      </c>
      <c r="D131" s="26">
        <v>2</v>
      </c>
      <c r="E131" s="142">
        <v>447.06629999999996</v>
      </c>
      <c r="F131" s="82">
        <f t="shared" si="53"/>
        <v>447.09999999999997</v>
      </c>
      <c r="G131" s="137">
        <v>2.2700000000000001E-2</v>
      </c>
      <c r="H131" s="137">
        <v>1.0999999999999999E-2</v>
      </c>
      <c r="I131" s="136">
        <f t="shared" si="74"/>
        <v>3.3700000000000001E-2</v>
      </c>
      <c r="J131" s="83">
        <f t="shared" si="75"/>
        <v>75.378174061404707</v>
      </c>
      <c r="K131" s="143"/>
      <c r="L131" s="144">
        <v>447.2</v>
      </c>
      <c r="M131" s="145"/>
      <c r="N131" s="145"/>
      <c r="O131" s="145">
        <v>2.7400000000000001E-2</v>
      </c>
      <c r="P131" s="144">
        <v>61.3</v>
      </c>
      <c r="Q131" s="24"/>
      <c r="R131" s="24"/>
      <c r="S131" s="24">
        <f t="shared" si="76"/>
        <v>-18.694362017804153</v>
      </c>
      <c r="T131" s="24">
        <f t="shared" si="77"/>
        <v>-18.676724710705145</v>
      </c>
      <c r="U131" s="107"/>
      <c r="V131" s="101">
        <f t="shared" si="80"/>
        <v>-3.5659862544724468</v>
      </c>
      <c r="W131" s="101">
        <f t="shared" si="81"/>
        <v>-8.5659862544724472</v>
      </c>
      <c r="X131" s="101">
        <f t="shared" si="82"/>
        <v>1.4340137455275532</v>
      </c>
      <c r="Y131" s="101">
        <f t="shared" si="83"/>
        <v>-12.065629396890088</v>
      </c>
      <c r="Z131" s="101">
        <f t="shared" si="84"/>
        <v>4.9336568879451939</v>
      </c>
      <c r="AA131" s="101">
        <f t="shared" si="85"/>
        <v>0.45666426905968027</v>
      </c>
      <c r="AB131" s="101">
        <f t="shared" si="86"/>
        <v>-4.5433357309403197</v>
      </c>
      <c r="AC131" s="101">
        <f t="shared" si="87"/>
        <v>5.4566642690596803</v>
      </c>
      <c r="AD131" s="101">
        <f t="shared" si="88"/>
        <v>-16.399381001842841</v>
      </c>
      <c r="AE131" s="101">
        <f t="shared" si="89"/>
        <v>17.312709539962199</v>
      </c>
      <c r="AF131" s="101">
        <f t="shared" si="90"/>
        <v>-3.1884057971014594</v>
      </c>
      <c r="AG131" s="101">
        <f t="shared" si="91"/>
        <v>-8.1884057971014599</v>
      </c>
      <c r="AH131" s="101">
        <f t="shared" si="92"/>
        <v>1.8115942028985406</v>
      </c>
      <c r="AI131" s="101">
        <f t="shared" si="93"/>
        <v>-14.785727549046863</v>
      </c>
      <c r="AJ131" s="101">
        <f t="shared" si="94"/>
        <v>8.4089159548439429</v>
      </c>
      <c r="AK131" s="101">
        <f t="shared" si="95"/>
        <v>-2.8686427376445609</v>
      </c>
      <c r="AL131" s="101">
        <f t="shared" si="96"/>
        <v>-7.8686427376445609</v>
      </c>
      <c r="AM131" s="101">
        <f t="shared" si="97"/>
        <v>2.1313572623554391</v>
      </c>
      <c r="AN131" s="101">
        <f t="shared" si="98"/>
        <v>-14.752912163608705</v>
      </c>
      <c r="AO131" s="101">
        <f t="shared" si="99"/>
        <v>9.0156266883195855</v>
      </c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</row>
    <row r="132" spans="1:128" s="5" customFormat="1" x14ac:dyDescent="0.25">
      <c r="A132" s="22" t="s">
        <v>32</v>
      </c>
      <c r="B132" s="33" t="s">
        <v>100</v>
      </c>
      <c r="C132" s="120" t="s">
        <v>143</v>
      </c>
      <c r="D132" s="26">
        <v>3</v>
      </c>
      <c r="E132" s="142">
        <v>447.55369999999999</v>
      </c>
      <c r="F132" s="82">
        <f t="shared" ref="F132:F186" si="100">E132+G132+H132</f>
        <v>447.59999999999997</v>
      </c>
      <c r="G132" s="137">
        <v>3.4200000000000001E-2</v>
      </c>
      <c r="H132" s="137">
        <v>1.21E-2</v>
      </c>
      <c r="I132" s="136">
        <f t="shared" si="74"/>
        <v>4.6300000000000001E-2</v>
      </c>
      <c r="J132" s="83">
        <f t="shared" si="75"/>
        <v>103.44723443913553</v>
      </c>
      <c r="K132" s="143"/>
      <c r="L132" s="144">
        <v>447.7</v>
      </c>
      <c r="M132" s="145"/>
      <c r="N132" s="145"/>
      <c r="O132" s="145">
        <v>3.6600000000000001E-2</v>
      </c>
      <c r="P132" s="144">
        <v>81.8</v>
      </c>
      <c r="Q132" s="24"/>
      <c r="R132" s="24"/>
      <c r="S132" s="24">
        <f t="shared" si="76"/>
        <v>-20.950323974082075</v>
      </c>
      <c r="T132" s="24">
        <f t="shared" si="77"/>
        <v>-20.925870620419488</v>
      </c>
      <c r="U132" s="107"/>
      <c r="V132" s="101">
        <f t="shared" ref="V132:V163" si="101">$Q$198</f>
        <v>-3.5659862544724468</v>
      </c>
      <c r="W132" s="101">
        <f t="shared" ref="W132:W163" si="102">$Q$198-5</f>
        <v>-8.5659862544724472</v>
      </c>
      <c r="X132" s="101">
        <f t="shared" ref="X132:X163" si="103">$Q$198+5</f>
        <v>1.4340137455275532</v>
      </c>
      <c r="Y132" s="101">
        <f t="shared" ref="Y132:Y163" si="104">($Q$198-(3*$Q$201))</f>
        <v>-12.065629396890088</v>
      </c>
      <c r="Z132" s="101">
        <f t="shared" ref="Z132:Z163" si="105">($Q$198+(3*$Q$201))</f>
        <v>4.9336568879451939</v>
      </c>
      <c r="AA132" s="101">
        <f t="shared" ref="AA132:AA163" si="106">$R$198</f>
        <v>0.45666426905968027</v>
      </c>
      <c r="AB132" s="101">
        <f t="shared" ref="AB132:AB163" si="107">$R$198-5</f>
        <v>-4.5433357309403197</v>
      </c>
      <c r="AC132" s="101">
        <f t="shared" ref="AC132:AC163" si="108">$R$198+5</f>
        <v>5.4566642690596803</v>
      </c>
      <c r="AD132" s="101">
        <f t="shared" ref="AD132:AD163" si="109">($R$198-(3*$R$201))</f>
        <v>-16.399381001842841</v>
      </c>
      <c r="AE132" s="101">
        <f t="shared" ref="AE132:AE163" si="110">($R$198+(3*$R$201))</f>
        <v>17.312709539962199</v>
      </c>
      <c r="AF132" s="101">
        <f t="shared" ref="AF132:AF163" si="111">$S$198</f>
        <v>-3.1884057971014594</v>
      </c>
      <c r="AG132" s="101">
        <f t="shared" ref="AG132:AG163" si="112">$S$198-5</f>
        <v>-8.1884057971014599</v>
      </c>
      <c r="AH132" s="101">
        <f t="shared" ref="AH132:AH163" si="113">$S$198+5</f>
        <v>1.8115942028985406</v>
      </c>
      <c r="AI132" s="101">
        <f t="shared" ref="AI132:AI163" si="114">($S$198-(3*$S$201))</f>
        <v>-14.785727549046863</v>
      </c>
      <c r="AJ132" s="101">
        <f t="shared" ref="AJ132:AJ163" si="115">($S$198+(3*$S$201))</f>
        <v>8.4089159548439429</v>
      </c>
      <c r="AK132" s="101">
        <f t="shared" ref="AK132:AK163" si="116">$T$198</f>
        <v>-2.8686427376445609</v>
      </c>
      <c r="AL132" s="101">
        <f t="shared" ref="AL132:AL163" si="117">$T$198-5</f>
        <v>-7.8686427376445609</v>
      </c>
      <c r="AM132" s="101">
        <f t="shared" ref="AM132:AM163" si="118">$T$198+5</f>
        <v>2.1313572623554391</v>
      </c>
      <c r="AN132" s="101">
        <f t="shared" ref="AN132:AN163" si="119">($T$198-(3*$T$201))</f>
        <v>-14.752912163608705</v>
      </c>
      <c r="AO132" s="101">
        <f t="shared" ref="AO132:AO163" si="120">($T$198+(3*$T$201))</f>
        <v>9.0156266883195855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</row>
    <row r="133" spans="1:128" s="5" customFormat="1" x14ac:dyDescent="0.25">
      <c r="A133" s="22" t="s">
        <v>32</v>
      </c>
      <c r="B133" s="33" t="s">
        <v>100</v>
      </c>
      <c r="C133" s="120" t="s">
        <v>143</v>
      </c>
      <c r="D133" s="26">
        <v>4</v>
      </c>
      <c r="E133" s="142">
        <v>446.72830000000005</v>
      </c>
      <c r="F133" s="82">
        <f t="shared" si="100"/>
        <v>446.80000000000007</v>
      </c>
      <c r="G133" s="137">
        <v>5.1799999999999999E-2</v>
      </c>
      <c r="H133" s="137">
        <v>1.9900000000000001E-2</v>
      </c>
      <c r="I133" s="136">
        <f t="shared" ref="I133:I183" si="121">G133+H133</f>
        <v>7.17E-2</v>
      </c>
      <c r="J133" s="83">
        <f t="shared" ref="J133:J183" si="122">(1.6061/(1.6061-(I133/F133)))*(I133/F133)*1000000</f>
        <v>160.49052073896783</v>
      </c>
      <c r="K133" s="143"/>
      <c r="L133" s="144">
        <v>446.9</v>
      </c>
      <c r="M133" s="145"/>
      <c r="N133" s="145"/>
      <c r="O133" s="145">
        <v>5.3499999999999999E-2</v>
      </c>
      <c r="P133" s="144">
        <v>119.7</v>
      </c>
      <c r="Q133" s="24"/>
      <c r="R133" s="24"/>
      <c r="S133" s="24">
        <f t="shared" ref="S133:S183" si="123">((O133-I133)/I133)*100</f>
        <v>-25.383542538354252</v>
      </c>
      <c r="T133" s="24">
        <f t="shared" ref="T133:T183" si="124">((P133-J133)/J133)*100</f>
        <v>-25.416155764932789</v>
      </c>
      <c r="U133" s="107"/>
      <c r="V133" s="101">
        <f t="shared" si="101"/>
        <v>-3.5659862544724468</v>
      </c>
      <c r="W133" s="101">
        <f t="shared" si="102"/>
        <v>-8.5659862544724472</v>
      </c>
      <c r="X133" s="101">
        <f t="shared" si="103"/>
        <v>1.4340137455275532</v>
      </c>
      <c r="Y133" s="101">
        <f t="shared" si="104"/>
        <v>-12.065629396890088</v>
      </c>
      <c r="Z133" s="101">
        <f t="shared" si="105"/>
        <v>4.9336568879451939</v>
      </c>
      <c r="AA133" s="101">
        <f t="shared" si="106"/>
        <v>0.45666426905968027</v>
      </c>
      <c r="AB133" s="101">
        <f t="shared" si="107"/>
        <v>-4.5433357309403197</v>
      </c>
      <c r="AC133" s="101">
        <f t="shared" si="108"/>
        <v>5.4566642690596803</v>
      </c>
      <c r="AD133" s="101">
        <f t="shared" si="109"/>
        <v>-16.399381001842841</v>
      </c>
      <c r="AE133" s="101">
        <f t="shared" si="110"/>
        <v>17.312709539962199</v>
      </c>
      <c r="AF133" s="101">
        <f t="shared" si="111"/>
        <v>-3.1884057971014594</v>
      </c>
      <c r="AG133" s="101">
        <f t="shared" si="112"/>
        <v>-8.1884057971014599</v>
      </c>
      <c r="AH133" s="101">
        <f t="shared" si="113"/>
        <v>1.8115942028985406</v>
      </c>
      <c r="AI133" s="101">
        <f t="shared" si="114"/>
        <v>-14.785727549046863</v>
      </c>
      <c r="AJ133" s="101">
        <f t="shared" si="115"/>
        <v>8.4089159548439429</v>
      </c>
      <c r="AK133" s="101">
        <f t="shared" si="116"/>
        <v>-2.8686427376445609</v>
      </c>
      <c r="AL133" s="101">
        <f t="shared" si="117"/>
        <v>-7.8686427376445609</v>
      </c>
      <c r="AM133" s="101">
        <f t="shared" si="118"/>
        <v>2.1313572623554391</v>
      </c>
      <c r="AN133" s="101">
        <f t="shared" si="119"/>
        <v>-14.752912163608705</v>
      </c>
      <c r="AO133" s="101">
        <f t="shared" si="120"/>
        <v>9.0156266883195855</v>
      </c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</row>
    <row r="134" spans="1:128" s="5" customFormat="1" x14ac:dyDescent="0.25">
      <c r="A134" s="22" t="s">
        <v>32</v>
      </c>
      <c r="B134" s="33" t="s">
        <v>100</v>
      </c>
      <c r="C134" s="120" t="s">
        <v>143</v>
      </c>
      <c r="D134" s="26">
        <v>5</v>
      </c>
      <c r="E134" s="142">
        <v>447.48320000000001</v>
      </c>
      <c r="F134" s="82">
        <f t="shared" si="100"/>
        <v>447.6</v>
      </c>
      <c r="G134" s="137">
        <v>8.5199999999999998E-2</v>
      </c>
      <c r="H134" s="137">
        <v>3.1600000000000003E-2</v>
      </c>
      <c r="I134" s="136">
        <f t="shared" si="121"/>
        <v>0.1168</v>
      </c>
      <c r="J134" s="83">
        <f t="shared" si="122"/>
        <v>260.98967802878002</v>
      </c>
      <c r="K134" s="143"/>
      <c r="L134" s="144">
        <v>447.6</v>
      </c>
      <c r="M134" s="145"/>
      <c r="N134" s="145"/>
      <c r="O134" s="145">
        <v>0.10009999999999999</v>
      </c>
      <c r="P134" s="144">
        <v>223.6</v>
      </c>
      <c r="Q134" s="24"/>
      <c r="R134" s="24"/>
      <c r="S134" s="24">
        <f t="shared" si="123"/>
        <v>-14.297945205479456</v>
      </c>
      <c r="T134" s="24">
        <f t="shared" si="124"/>
        <v>-14.326113703491741</v>
      </c>
      <c r="U134" s="107"/>
      <c r="V134" s="101">
        <f t="shared" si="101"/>
        <v>-3.5659862544724468</v>
      </c>
      <c r="W134" s="101">
        <f t="shared" si="102"/>
        <v>-8.5659862544724472</v>
      </c>
      <c r="X134" s="101">
        <f t="shared" si="103"/>
        <v>1.4340137455275532</v>
      </c>
      <c r="Y134" s="101">
        <f t="shared" si="104"/>
        <v>-12.065629396890088</v>
      </c>
      <c r="Z134" s="101">
        <f t="shared" si="105"/>
        <v>4.9336568879451939</v>
      </c>
      <c r="AA134" s="101">
        <f t="shared" si="106"/>
        <v>0.45666426905968027</v>
      </c>
      <c r="AB134" s="101">
        <f t="shared" si="107"/>
        <v>-4.5433357309403197</v>
      </c>
      <c r="AC134" s="101">
        <f t="shared" si="108"/>
        <v>5.4566642690596803</v>
      </c>
      <c r="AD134" s="101">
        <f t="shared" si="109"/>
        <v>-16.399381001842841</v>
      </c>
      <c r="AE134" s="101">
        <f t="shared" si="110"/>
        <v>17.312709539962199</v>
      </c>
      <c r="AF134" s="101">
        <f t="shared" si="111"/>
        <v>-3.1884057971014594</v>
      </c>
      <c r="AG134" s="101">
        <f t="shared" si="112"/>
        <v>-8.1884057971014599</v>
      </c>
      <c r="AH134" s="101">
        <f t="shared" si="113"/>
        <v>1.8115942028985406</v>
      </c>
      <c r="AI134" s="101">
        <f t="shared" si="114"/>
        <v>-14.785727549046863</v>
      </c>
      <c r="AJ134" s="101">
        <f t="shared" si="115"/>
        <v>8.4089159548439429</v>
      </c>
      <c r="AK134" s="101">
        <f t="shared" si="116"/>
        <v>-2.8686427376445609</v>
      </c>
      <c r="AL134" s="101">
        <f t="shared" si="117"/>
        <v>-7.8686427376445609</v>
      </c>
      <c r="AM134" s="101">
        <f t="shared" si="118"/>
        <v>2.1313572623554391</v>
      </c>
      <c r="AN134" s="101">
        <f t="shared" si="119"/>
        <v>-14.752912163608705</v>
      </c>
      <c r="AO134" s="101">
        <f t="shared" si="120"/>
        <v>9.0156266883195855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</row>
    <row r="135" spans="1:128" s="5" customFormat="1" x14ac:dyDescent="0.25">
      <c r="A135" s="22" t="s">
        <v>32</v>
      </c>
      <c r="B135" s="33" t="s">
        <v>100</v>
      </c>
      <c r="C135" s="120" t="s">
        <v>143</v>
      </c>
      <c r="D135" s="26">
        <v>6</v>
      </c>
      <c r="E135" s="142">
        <v>447.39759999999995</v>
      </c>
      <c r="F135" s="82">
        <f t="shared" si="100"/>
        <v>447.59999999999997</v>
      </c>
      <c r="G135" s="137">
        <v>0.15479999999999999</v>
      </c>
      <c r="H135" s="137">
        <v>4.7600000000000003E-2</v>
      </c>
      <c r="I135" s="136">
        <f t="shared" si="121"/>
        <v>0.2024</v>
      </c>
      <c r="J135" s="83">
        <f t="shared" si="122"/>
        <v>452.31680241310852</v>
      </c>
      <c r="K135" s="143"/>
      <c r="L135" s="144">
        <v>447.6</v>
      </c>
      <c r="M135" s="145"/>
      <c r="N135" s="145"/>
      <c r="O135" s="145">
        <v>0.17549999999999999</v>
      </c>
      <c r="P135" s="144">
        <v>392.1</v>
      </c>
      <c r="Q135" s="24"/>
      <c r="R135" s="24"/>
      <c r="S135" s="24">
        <f t="shared" si="123"/>
        <v>-13.290513833992099</v>
      </c>
      <c r="T135" s="24">
        <f t="shared" si="124"/>
        <v>-13.312970487024153</v>
      </c>
      <c r="U135" s="107"/>
      <c r="V135" s="101">
        <f t="shared" si="101"/>
        <v>-3.5659862544724468</v>
      </c>
      <c r="W135" s="101">
        <f t="shared" si="102"/>
        <v>-8.5659862544724472</v>
      </c>
      <c r="X135" s="101">
        <f t="shared" si="103"/>
        <v>1.4340137455275532</v>
      </c>
      <c r="Y135" s="101">
        <f t="shared" si="104"/>
        <v>-12.065629396890088</v>
      </c>
      <c r="Z135" s="101">
        <f t="shared" si="105"/>
        <v>4.9336568879451939</v>
      </c>
      <c r="AA135" s="101">
        <f t="shared" si="106"/>
        <v>0.45666426905968027</v>
      </c>
      <c r="AB135" s="101">
        <f t="shared" si="107"/>
        <v>-4.5433357309403197</v>
      </c>
      <c r="AC135" s="101">
        <f t="shared" si="108"/>
        <v>5.4566642690596803</v>
      </c>
      <c r="AD135" s="101">
        <f t="shared" si="109"/>
        <v>-16.399381001842841</v>
      </c>
      <c r="AE135" s="101">
        <f t="shared" si="110"/>
        <v>17.312709539962199</v>
      </c>
      <c r="AF135" s="101">
        <f t="shared" si="111"/>
        <v>-3.1884057971014594</v>
      </c>
      <c r="AG135" s="101">
        <f t="shared" si="112"/>
        <v>-8.1884057971014599</v>
      </c>
      <c r="AH135" s="101">
        <f t="shared" si="113"/>
        <v>1.8115942028985406</v>
      </c>
      <c r="AI135" s="101">
        <f t="shared" si="114"/>
        <v>-14.785727549046863</v>
      </c>
      <c r="AJ135" s="101">
        <f t="shared" si="115"/>
        <v>8.4089159548439429</v>
      </c>
      <c r="AK135" s="101">
        <f t="shared" si="116"/>
        <v>-2.8686427376445609</v>
      </c>
      <c r="AL135" s="101">
        <f t="shared" si="117"/>
        <v>-7.8686427376445609</v>
      </c>
      <c r="AM135" s="101">
        <f t="shared" si="118"/>
        <v>2.1313572623554391</v>
      </c>
      <c r="AN135" s="101">
        <f t="shared" si="119"/>
        <v>-14.752912163608705</v>
      </c>
      <c r="AO135" s="101">
        <f t="shared" si="120"/>
        <v>9.0156266883195855</v>
      </c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</row>
    <row r="136" spans="1:128" s="5" customFormat="1" x14ac:dyDescent="0.25">
      <c r="A136" s="22" t="s">
        <v>32</v>
      </c>
      <c r="B136" s="33" t="s">
        <v>100</v>
      </c>
      <c r="C136" s="120" t="s">
        <v>143</v>
      </c>
      <c r="D136" s="26">
        <v>7</v>
      </c>
      <c r="E136" s="142">
        <v>447.75119999999998</v>
      </c>
      <c r="F136" s="82">
        <f t="shared" si="100"/>
        <v>448.2</v>
      </c>
      <c r="G136" s="137">
        <v>0.3</v>
      </c>
      <c r="H136" s="137">
        <v>0.14879999999999999</v>
      </c>
      <c r="I136" s="136">
        <f t="shared" si="121"/>
        <v>0.44879999999999998</v>
      </c>
      <c r="J136" s="83">
        <f t="shared" si="122"/>
        <v>1001.9633719088108</v>
      </c>
      <c r="K136" s="143"/>
      <c r="L136" s="144">
        <v>448.2</v>
      </c>
      <c r="M136" s="145"/>
      <c r="N136" s="145"/>
      <c r="O136" s="145">
        <v>0.41270000000000001</v>
      </c>
      <c r="P136" s="144">
        <v>920.8</v>
      </c>
      <c r="Q136" s="24"/>
      <c r="R136" s="24"/>
      <c r="S136" s="24">
        <f t="shared" si="123"/>
        <v>-8.0436720142602418</v>
      </c>
      <c r="T136" s="24">
        <f t="shared" si="124"/>
        <v>-8.100433028224268</v>
      </c>
      <c r="U136" s="107"/>
      <c r="V136" s="101">
        <f t="shared" si="101"/>
        <v>-3.5659862544724468</v>
      </c>
      <c r="W136" s="101">
        <f t="shared" si="102"/>
        <v>-8.5659862544724472</v>
      </c>
      <c r="X136" s="101">
        <f t="shared" si="103"/>
        <v>1.4340137455275532</v>
      </c>
      <c r="Y136" s="101">
        <f t="shared" si="104"/>
        <v>-12.065629396890088</v>
      </c>
      <c r="Z136" s="101">
        <f t="shared" si="105"/>
        <v>4.9336568879451939</v>
      </c>
      <c r="AA136" s="101">
        <f t="shared" si="106"/>
        <v>0.45666426905968027</v>
      </c>
      <c r="AB136" s="101">
        <f t="shared" si="107"/>
        <v>-4.5433357309403197</v>
      </c>
      <c r="AC136" s="101">
        <f t="shared" si="108"/>
        <v>5.4566642690596803</v>
      </c>
      <c r="AD136" s="101">
        <f t="shared" si="109"/>
        <v>-16.399381001842841</v>
      </c>
      <c r="AE136" s="101">
        <f t="shared" si="110"/>
        <v>17.312709539962199</v>
      </c>
      <c r="AF136" s="101">
        <f t="shared" si="111"/>
        <v>-3.1884057971014594</v>
      </c>
      <c r="AG136" s="101">
        <f t="shared" si="112"/>
        <v>-8.1884057971014599</v>
      </c>
      <c r="AH136" s="101">
        <f t="shared" si="113"/>
        <v>1.8115942028985406</v>
      </c>
      <c r="AI136" s="101">
        <f t="shared" si="114"/>
        <v>-14.785727549046863</v>
      </c>
      <c r="AJ136" s="101">
        <f t="shared" si="115"/>
        <v>8.4089159548439429</v>
      </c>
      <c r="AK136" s="101">
        <f t="shared" si="116"/>
        <v>-2.8686427376445609</v>
      </c>
      <c r="AL136" s="101">
        <f t="shared" si="117"/>
        <v>-7.8686427376445609</v>
      </c>
      <c r="AM136" s="101">
        <f t="shared" si="118"/>
        <v>2.1313572623554391</v>
      </c>
      <c r="AN136" s="101">
        <f t="shared" si="119"/>
        <v>-14.752912163608705</v>
      </c>
      <c r="AO136" s="101">
        <f t="shared" si="120"/>
        <v>9.0156266883195855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</row>
    <row r="137" spans="1:128" s="5" customFormat="1" x14ac:dyDescent="0.25">
      <c r="A137" s="22" t="s">
        <v>32</v>
      </c>
      <c r="B137" s="33" t="s">
        <v>100</v>
      </c>
      <c r="C137" s="120" t="s">
        <v>143</v>
      </c>
      <c r="D137" s="26">
        <v>8</v>
      </c>
      <c r="E137" s="142">
        <v>447.29339999999991</v>
      </c>
      <c r="F137" s="82">
        <f t="shared" si="100"/>
        <v>448.19999999999987</v>
      </c>
      <c r="G137" s="137">
        <v>0.65769999999999995</v>
      </c>
      <c r="H137" s="137">
        <v>0.24890000000000001</v>
      </c>
      <c r="I137" s="136">
        <f t="shared" si="121"/>
        <v>0.90659999999999996</v>
      </c>
      <c r="J137" s="83">
        <f t="shared" si="122"/>
        <v>2025.3084154610367</v>
      </c>
      <c r="K137" s="143"/>
      <c r="L137" s="144">
        <v>448.2</v>
      </c>
      <c r="M137" s="145"/>
      <c r="N137" s="145"/>
      <c r="O137" s="145">
        <v>0.80600000000000005</v>
      </c>
      <c r="P137" s="144">
        <v>1799.4</v>
      </c>
      <c r="Q137" s="24"/>
      <c r="R137" s="24"/>
      <c r="S137" s="24">
        <f t="shared" si="123"/>
        <v>-11.096404147363767</v>
      </c>
      <c r="T137" s="24">
        <f t="shared" si="124"/>
        <v>-11.15427229435628</v>
      </c>
      <c r="U137" s="107"/>
      <c r="V137" s="101">
        <f t="shared" si="101"/>
        <v>-3.5659862544724468</v>
      </c>
      <c r="W137" s="101">
        <f t="shared" si="102"/>
        <v>-8.5659862544724472</v>
      </c>
      <c r="X137" s="101">
        <f t="shared" si="103"/>
        <v>1.4340137455275532</v>
      </c>
      <c r="Y137" s="101">
        <f t="shared" si="104"/>
        <v>-12.065629396890088</v>
      </c>
      <c r="Z137" s="101">
        <f t="shared" si="105"/>
        <v>4.9336568879451939</v>
      </c>
      <c r="AA137" s="101">
        <f t="shared" si="106"/>
        <v>0.45666426905968027</v>
      </c>
      <c r="AB137" s="101">
        <f t="shared" si="107"/>
        <v>-4.5433357309403197</v>
      </c>
      <c r="AC137" s="101">
        <f t="shared" si="108"/>
        <v>5.4566642690596803</v>
      </c>
      <c r="AD137" s="101">
        <f t="shared" si="109"/>
        <v>-16.399381001842841</v>
      </c>
      <c r="AE137" s="101">
        <f t="shared" si="110"/>
        <v>17.312709539962199</v>
      </c>
      <c r="AF137" s="101">
        <f t="shared" si="111"/>
        <v>-3.1884057971014594</v>
      </c>
      <c r="AG137" s="101">
        <f t="shared" si="112"/>
        <v>-8.1884057971014599</v>
      </c>
      <c r="AH137" s="101">
        <f t="shared" si="113"/>
        <v>1.8115942028985406</v>
      </c>
      <c r="AI137" s="101">
        <f t="shared" si="114"/>
        <v>-14.785727549046863</v>
      </c>
      <c r="AJ137" s="101">
        <f t="shared" si="115"/>
        <v>8.4089159548439429</v>
      </c>
      <c r="AK137" s="101">
        <f t="shared" si="116"/>
        <v>-2.8686427376445609</v>
      </c>
      <c r="AL137" s="101">
        <f t="shared" si="117"/>
        <v>-7.8686427376445609</v>
      </c>
      <c r="AM137" s="101">
        <f t="shared" si="118"/>
        <v>2.1313572623554391</v>
      </c>
      <c r="AN137" s="101">
        <f t="shared" si="119"/>
        <v>-14.752912163608705</v>
      </c>
      <c r="AO137" s="101">
        <f t="shared" si="120"/>
        <v>9.0156266883195855</v>
      </c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</row>
    <row r="138" spans="1:128" s="5" customFormat="1" x14ac:dyDescent="0.25">
      <c r="A138" s="22" t="s">
        <v>32</v>
      </c>
      <c r="B138" s="33" t="s">
        <v>100</v>
      </c>
      <c r="C138" s="120" t="s">
        <v>143</v>
      </c>
      <c r="D138" s="26">
        <v>9</v>
      </c>
      <c r="E138" s="142">
        <v>447.6943</v>
      </c>
      <c r="F138" s="82">
        <f t="shared" si="100"/>
        <v>449.6</v>
      </c>
      <c r="G138" s="137">
        <v>1.4061999999999999</v>
      </c>
      <c r="H138" s="137">
        <v>0.4995</v>
      </c>
      <c r="I138" s="136">
        <f t="shared" si="121"/>
        <v>1.9056999999999999</v>
      </c>
      <c r="J138" s="83">
        <f t="shared" si="122"/>
        <v>4249.8724168278104</v>
      </c>
      <c r="K138" s="143"/>
      <c r="L138" s="144">
        <v>449.7</v>
      </c>
      <c r="M138" s="145"/>
      <c r="N138" s="145"/>
      <c r="O138" s="145">
        <v>1.7983</v>
      </c>
      <c r="P138" s="144">
        <v>3998.9</v>
      </c>
      <c r="Q138" s="24"/>
      <c r="R138" s="24"/>
      <c r="S138" s="24">
        <f t="shared" si="123"/>
        <v>-5.6357244057301745</v>
      </c>
      <c r="T138" s="24">
        <f t="shared" si="124"/>
        <v>-5.9054106150118537</v>
      </c>
      <c r="U138" s="107"/>
      <c r="V138" s="101">
        <f t="shared" si="101"/>
        <v>-3.5659862544724468</v>
      </c>
      <c r="W138" s="101">
        <f t="shared" si="102"/>
        <v>-8.5659862544724472</v>
      </c>
      <c r="X138" s="101">
        <f t="shared" si="103"/>
        <v>1.4340137455275532</v>
      </c>
      <c r="Y138" s="101">
        <f t="shared" si="104"/>
        <v>-12.065629396890088</v>
      </c>
      <c r="Z138" s="101">
        <f t="shared" si="105"/>
        <v>4.9336568879451939</v>
      </c>
      <c r="AA138" s="101">
        <f t="shared" si="106"/>
        <v>0.45666426905968027</v>
      </c>
      <c r="AB138" s="101">
        <f t="shared" si="107"/>
        <v>-4.5433357309403197</v>
      </c>
      <c r="AC138" s="101">
        <f t="shared" si="108"/>
        <v>5.4566642690596803</v>
      </c>
      <c r="AD138" s="101">
        <f t="shared" si="109"/>
        <v>-16.399381001842841</v>
      </c>
      <c r="AE138" s="101">
        <f t="shared" si="110"/>
        <v>17.312709539962199</v>
      </c>
      <c r="AF138" s="101">
        <f t="shared" si="111"/>
        <v>-3.1884057971014594</v>
      </c>
      <c r="AG138" s="101">
        <f t="shared" si="112"/>
        <v>-8.1884057971014599</v>
      </c>
      <c r="AH138" s="101">
        <f t="shared" si="113"/>
        <v>1.8115942028985406</v>
      </c>
      <c r="AI138" s="101">
        <f t="shared" si="114"/>
        <v>-14.785727549046863</v>
      </c>
      <c r="AJ138" s="101">
        <f t="shared" si="115"/>
        <v>8.4089159548439429</v>
      </c>
      <c r="AK138" s="101">
        <f t="shared" si="116"/>
        <v>-2.8686427376445609</v>
      </c>
      <c r="AL138" s="101">
        <f t="shared" si="117"/>
        <v>-7.8686427376445609</v>
      </c>
      <c r="AM138" s="101">
        <f t="shared" si="118"/>
        <v>2.1313572623554391</v>
      </c>
      <c r="AN138" s="101">
        <f t="shared" si="119"/>
        <v>-14.752912163608705</v>
      </c>
      <c r="AO138" s="101">
        <f t="shared" si="120"/>
        <v>9.0156266883195855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</row>
    <row r="139" spans="1:128" s="27" customFormat="1" x14ac:dyDescent="0.25">
      <c r="A139" s="26" t="s">
        <v>73</v>
      </c>
      <c r="B139" s="36" t="s">
        <v>101</v>
      </c>
      <c r="C139" s="114" t="s">
        <v>108</v>
      </c>
      <c r="D139" s="26">
        <v>1</v>
      </c>
      <c r="E139" s="142">
        <v>447.27499999999998</v>
      </c>
      <c r="F139" s="82">
        <f t="shared" si="100"/>
        <v>447.29999999999995</v>
      </c>
      <c r="G139" s="137">
        <v>1.46E-2</v>
      </c>
      <c r="H139" s="137">
        <v>1.04E-2</v>
      </c>
      <c r="I139" s="136">
        <f t="shared" si="121"/>
        <v>2.5000000000000001E-2</v>
      </c>
      <c r="J139" s="83">
        <f t="shared" si="122"/>
        <v>55.892845984372734</v>
      </c>
      <c r="K139" s="144">
        <v>447.5</v>
      </c>
      <c r="L139" s="144">
        <v>447.5</v>
      </c>
      <c r="M139" s="145"/>
      <c r="N139" s="145"/>
      <c r="O139" s="145">
        <v>2.3800000000000002E-2</v>
      </c>
      <c r="P139" s="144">
        <v>53.2</v>
      </c>
      <c r="Q139" s="24"/>
      <c r="R139" s="24"/>
      <c r="S139" s="24">
        <f t="shared" si="123"/>
        <v>-4.7999999999999989</v>
      </c>
      <c r="T139" s="24">
        <f t="shared" si="124"/>
        <v>-4.8178723715833556</v>
      </c>
      <c r="U139" s="107"/>
      <c r="V139" s="101">
        <f t="shared" si="101"/>
        <v>-3.5659862544724468</v>
      </c>
      <c r="W139" s="101">
        <f t="shared" si="102"/>
        <v>-8.5659862544724472</v>
      </c>
      <c r="X139" s="101">
        <f t="shared" si="103"/>
        <v>1.4340137455275532</v>
      </c>
      <c r="Y139" s="101">
        <f t="shared" si="104"/>
        <v>-12.065629396890088</v>
      </c>
      <c r="Z139" s="101">
        <f t="shared" si="105"/>
        <v>4.9336568879451939</v>
      </c>
      <c r="AA139" s="101">
        <f t="shared" si="106"/>
        <v>0.45666426905968027</v>
      </c>
      <c r="AB139" s="101">
        <f t="shared" si="107"/>
        <v>-4.5433357309403197</v>
      </c>
      <c r="AC139" s="101">
        <f t="shared" si="108"/>
        <v>5.4566642690596803</v>
      </c>
      <c r="AD139" s="101">
        <f t="shared" si="109"/>
        <v>-16.399381001842841</v>
      </c>
      <c r="AE139" s="101">
        <f t="shared" si="110"/>
        <v>17.312709539962199</v>
      </c>
      <c r="AF139" s="101">
        <f t="shared" si="111"/>
        <v>-3.1884057971014594</v>
      </c>
      <c r="AG139" s="101">
        <f t="shared" si="112"/>
        <v>-8.1884057971014599</v>
      </c>
      <c r="AH139" s="101">
        <f t="shared" si="113"/>
        <v>1.8115942028985406</v>
      </c>
      <c r="AI139" s="101">
        <f t="shared" si="114"/>
        <v>-14.785727549046863</v>
      </c>
      <c r="AJ139" s="101">
        <f t="shared" si="115"/>
        <v>8.4089159548439429</v>
      </c>
      <c r="AK139" s="101">
        <f t="shared" si="116"/>
        <v>-2.8686427376445609</v>
      </c>
      <c r="AL139" s="101">
        <f t="shared" si="117"/>
        <v>-7.8686427376445609</v>
      </c>
      <c r="AM139" s="101">
        <f t="shared" si="118"/>
        <v>2.1313572623554391</v>
      </c>
      <c r="AN139" s="101">
        <f t="shared" si="119"/>
        <v>-14.752912163608705</v>
      </c>
      <c r="AO139" s="101">
        <f t="shared" si="120"/>
        <v>9.0156266883195855</v>
      </c>
    </row>
    <row r="140" spans="1:128" s="27" customFormat="1" x14ac:dyDescent="0.25">
      <c r="A140" s="26" t="s">
        <v>73</v>
      </c>
      <c r="B140" s="36" t="s">
        <v>101</v>
      </c>
      <c r="C140" s="114" t="s">
        <v>108</v>
      </c>
      <c r="D140" s="26">
        <v>2</v>
      </c>
      <c r="E140" s="142">
        <v>447.06479999999999</v>
      </c>
      <c r="F140" s="82">
        <f t="shared" si="100"/>
        <v>447.09999999999997</v>
      </c>
      <c r="G140" s="137">
        <v>2.4899999999999999E-2</v>
      </c>
      <c r="H140" s="137">
        <v>1.03E-2</v>
      </c>
      <c r="I140" s="136">
        <f t="shared" si="121"/>
        <v>3.5199999999999995E-2</v>
      </c>
      <c r="J140" s="83">
        <f t="shared" si="122"/>
        <v>78.73345013915494</v>
      </c>
      <c r="K140" s="144">
        <v>447.3</v>
      </c>
      <c r="L140" s="144">
        <v>447.3</v>
      </c>
      <c r="M140" s="145"/>
      <c r="N140" s="145"/>
      <c r="O140" s="145">
        <v>3.2199999999999999E-2</v>
      </c>
      <c r="P140" s="144">
        <v>72</v>
      </c>
      <c r="Q140" s="24"/>
      <c r="R140" s="24"/>
      <c r="S140" s="24">
        <f t="shared" si="123"/>
        <v>-8.5227272727272627</v>
      </c>
      <c r="T140" s="24">
        <f t="shared" si="124"/>
        <v>-8.5522101816370508</v>
      </c>
      <c r="U140" s="107"/>
      <c r="V140" s="101">
        <f t="shared" si="101"/>
        <v>-3.5659862544724468</v>
      </c>
      <c r="W140" s="101">
        <f t="shared" si="102"/>
        <v>-8.5659862544724472</v>
      </c>
      <c r="X140" s="101">
        <f t="shared" si="103"/>
        <v>1.4340137455275532</v>
      </c>
      <c r="Y140" s="101">
        <f t="shared" si="104"/>
        <v>-12.065629396890088</v>
      </c>
      <c r="Z140" s="101">
        <f t="shared" si="105"/>
        <v>4.9336568879451939</v>
      </c>
      <c r="AA140" s="101">
        <f t="shared" si="106"/>
        <v>0.45666426905968027</v>
      </c>
      <c r="AB140" s="101">
        <f t="shared" si="107"/>
        <v>-4.5433357309403197</v>
      </c>
      <c r="AC140" s="101">
        <f t="shared" si="108"/>
        <v>5.4566642690596803</v>
      </c>
      <c r="AD140" s="101">
        <f t="shared" si="109"/>
        <v>-16.399381001842841</v>
      </c>
      <c r="AE140" s="101">
        <f t="shared" si="110"/>
        <v>17.312709539962199</v>
      </c>
      <c r="AF140" s="101">
        <f t="shared" si="111"/>
        <v>-3.1884057971014594</v>
      </c>
      <c r="AG140" s="101">
        <f t="shared" si="112"/>
        <v>-8.1884057971014599</v>
      </c>
      <c r="AH140" s="101">
        <f t="shared" si="113"/>
        <v>1.8115942028985406</v>
      </c>
      <c r="AI140" s="101">
        <f t="shared" si="114"/>
        <v>-14.785727549046863</v>
      </c>
      <c r="AJ140" s="101">
        <f t="shared" si="115"/>
        <v>8.4089159548439429</v>
      </c>
      <c r="AK140" s="101">
        <f t="shared" si="116"/>
        <v>-2.8686427376445609</v>
      </c>
      <c r="AL140" s="101">
        <f t="shared" si="117"/>
        <v>-7.8686427376445609</v>
      </c>
      <c r="AM140" s="101">
        <f t="shared" si="118"/>
        <v>2.1313572623554391</v>
      </c>
      <c r="AN140" s="101">
        <f t="shared" si="119"/>
        <v>-14.752912163608705</v>
      </c>
      <c r="AO140" s="101">
        <f t="shared" si="120"/>
        <v>9.0156266883195855</v>
      </c>
    </row>
    <row r="141" spans="1:128" s="27" customFormat="1" x14ac:dyDescent="0.25">
      <c r="A141" s="26" t="s">
        <v>73</v>
      </c>
      <c r="B141" s="36" t="s">
        <v>101</v>
      </c>
      <c r="C141" s="114" t="s">
        <v>108</v>
      </c>
      <c r="D141" s="26">
        <v>3</v>
      </c>
      <c r="E141" s="142">
        <v>447.45619999999997</v>
      </c>
      <c r="F141" s="82">
        <f t="shared" si="100"/>
        <v>447.49999999999994</v>
      </c>
      <c r="G141" s="137">
        <v>3.3300000000000003E-2</v>
      </c>
      <c r="H141" s="137">
        <v>1.0500000000000001E-2</v>
      </c>
      <c r="I141" s="136">
        <f t="shared" si="121"/>
        <v>4.3800000000000006E-2</v>
      </c>
      <c r="J141" s="83">
        <f t="shared" si="122"/>
        <v>97.883060048690268</v>
      </c>
      <c r="K141" s="144">
        <v>447.4</v>
      </c>
      <c r="L141" s="144">
        <v>447.4</v>
      </c>
      <c r="M141" s="145"/>
      <c r="N141" s="145"/>
      <c r="O141" s="145">
        <v>4.2799999999999998E-2</v>
      </c>
      <c r="P141" s="144">
        <v>95.7</v>
      </c>
      <c r="Q141" s="24"/>
      <c r="R141" s="24"/>
      <c r="S141" s="24">
        <f t="shared" si="123"/>
        <v>-2.2831050228310676</v>
      </c>
      <c r="T141" s="24">
        <f t="shared" si="124"/>
        <v>-2.2302736015857487</v>
      </c>
      <c r="U141" s="107"/>
      <c r="V141" s="101">
        <f t="shared" si="101"/>
        <v>-3.5659862544724468</v>
      </c>
      <c r="W141" s="101">
        <f t="shared" si="102"/>
        <v>-8.5659862544724472</v>
      </c>
      <c r="X141" s="101">
        <f t="shared" si="103"/>
        <v>1.4340137455275532</v>
      </c>
      <c r="Y141" s="101">
        <f t="shared" si="104"/>
        <v>-12.065629396890088</v>
      </c>
      <c r="Z141" s="101">
        <f t="shared" si="105"/>
        <v>4.9336568879451939</v>
      </c>
      <c r="AA141" s="101">
        <f t="shared" si="106"/>
        <v>0.45666426905968027</v>
      </c>
      <c r="AB141" s="101">
        <f t="shared" si="107"/>
        <v>-4.5433357309403197</v>
      </c>
      <c r="AC141" s="101">
        <f t="shared" si="108"/>
        <v>5.4566642690596803</v>
      </c>
      <c r="AD141" s="101">
        <f t="shared" si="109"/>
        <v>-16.399381001842841</v>
      </c>
      <c r="AE141" s="101">
        <f t="shared" si="110"/>
        <v>17.312709539962199</v>
      </c>
      <c r="AF141" s="101">
        <f t="shared" si="111"/>
        <v>-3.1884057971014594</v>
      </c>
      <c r="AG141" s="101">
        <f t="shared" si="112"/>
        <v>-8.1884057971014599</v>
      </c>
      <c r="AH141" s="101">
        <f t="shared" si="113"/>
        <v>1.8115942028985406</v>
      </c>
      <c r="AI141" s="101">
        <f t="shared" si="114"/>
        <v>-14.785727549046863</v>
      </c>
      <c r="AJ141" s="101">
        <f t="shared" si="115"/>
        <v>8.4089159548439429</v>
      </c>
      <c r="AK141" s="101">
        <f t="shared" si="116"/>
        <v>-2.8686427376445609</v>
      </c>
      <c r="AL141" s="101">
        <f t="shared" si="117"/>
        <v>-7.8686427376445609</v>
      </c>
      <c r="AM141" s="101">
        <f t="shared" si="118"/>
        <v>2.1313572623554391</v>
      </c>
      <c r="AN141" s="101">
        <f t="shared" si="119"/>
        <v>-14.752912163608705</v>
      </c>
      <c r="AO141" s="101">
        <f t="shared" si="120"/>
        <v>9.0156266883195855</v>
      </c>
    </row>
    <row r="142" spans="1:128" s="27" customFormat="1" x14ac:dyDescent="0.25">
      <c r="A142" s="26" t="s">
        <v>73</v>
      </c>
      <c r="B142" s="36" t="s">
        <v>101</v>
      </c>
      <c r="C142" s="114" t="s">
        <v>108</v>
      </c>
      <c r="D142" s="26">
        <v>4</v>
      </c>
      <c r="E142" s="142">
        <v>447.52330000000001</v>
      </c>
      <c r="F142" s="82">
        <f t="shared" si="100"/>
        <v>447.6</v>
      </c>
      <c r="G142" s="137">
        <v>5.2299999999999999E-2</v>
      </c>
      <c r="H142" s="137">
        <v>2.4400000000000002E-2</v>
      </c>
      <c r="I142" s="136">
        <f t="shared" si="121"/>
        <v>7.6700000000000004E-2</v>
      </c>
      <c r="J142" s="83">
        <f t="shared" si="122"/>
        <v>171.37664022689833</v>
      </c>
      <c r="K142" s="144">
        <v>447.6</v>
      </c>
      <c r="L142" s="144">
        <v>447.6</v>
      </c>
      <c r="M142" s="145"/>
      <c r="N142" s="145"/>
      <c r="O142" s="145">
        <v>7.22E-2</v>
      </c>
      <c r="P142" s="144">
        <v>161.30000000000001</v>
      </c>
      <c r="Q142" s="24"/>
      <c r="R142" s="24"/>
      <c r="S142" s="24">
        <f t="shared" si="123"/>
        <v>-5.8670143415906182</v>
      </c>
      <c r="T142" s="24">
        <f t="shared" si="124"/>
        <v>-5.8798213184463783</v>
      </c>
      <c r="U142" s="107"/>
      <c r="V142" s="101">
        <f t="shared" si="101"/>
        <v>-3.5659862544724468</v>
      </c>
      <c r="W142" s="101">
        <f t="shared" si="102"/>
        <v>-8.5659862544724472</v>
      </c>
      <c r="X142" s="101">
        <f t="shared" si="103"/>
        <v>1.4340137455275532</v>
      </c>
      <c r="Y142" s="101">
        <f t="shared" si="104"/>
        <v>-12.065629396890088</v>
      </c>
      <c r="Z142" s="101">
        <f t="shared" si="105"/>
        <v>4.9336568879451939</v>
      </c>
      <c r="AA142" s="101">
        <f t="shared" si="106"/>
        <v>0.45666426905968027</v>
      </c>
      <c r="AB142" s="101">
        <f t="shared" si="107"/>
        <v>-4.5433357309403197</v>
      </c>
      <c r="AC142" s="101">
        <f t="shared" si="108"/>
        <v>5.4566642690596803</v>
      </c>
      <c r="AD142" s="101">
        <f t="shared" si="109"/>
        <v>-16.399381001842841</v>
      </c>
      <c r="AE142" s="101">
        <f t="shared" si="110"/>
        <v>17.312709539962199</v>
      </c>
      <c r="AF142" s="101">
        <f t="shared" si="111"/>
        <v>-3.1884057971014594</v>
      </c>
      <c r="AG142" s="101">
        <f t="shared" si="112"/>
        <v>-8.1884057971014599</v>
      </c>
      <c r="AH142" s="101">
        <f t="shared" si="113"/>
        <v>1.8115942028985406</v>
      </c>
      <c r="AI142" s="101">
        <f t="shared" si="114"/>
        <v>-14.785727549046863</v>
      </c>
      <c r="AJ142" s="101">
        <f t="shared" si="115"/>
        <v>8.4089159548439429</v>
      </c>
      <c r="AK142" s="101">
        <f t="shared" si="116"/>
        <v>-2.8686427376445609</v>
      </c>
      <c r="AL142" s="101">
        <f t="shared" si="117"/>
        <v>-7.8686427376445609</v>
      </c>
      <c r="AM142" s="101">
        <f t="shared" si="118"/>
        <v>2.1313572623554391</v>
      </c>
      <c r="AN142" s="101">
        <f t="shared" si="119"/>
        <v>-14.752912163608705</v>
      </c>
      <c r="AO142" s="101">
        <f t="shared" si="120"/>
        <v>9.0156266883195855</v>
      </c>
    </row>
    <row r="143" spans="1:128" s="27" customFormat="1" x14ac:dyDescent="0.25">
      <c r="A143" s="26" t="s">
        <v>73</v>
      </c>
      <c r="B143" s="36" t="s">
        <v>101</v>
      </c>
      <c r="C143" s="114" t="s">
        <v>108</v>
      </c>
      <c r="D143" s="26">
        <v>5</v>
      </c>
      <c r="E143" s="142">
        <v>447.48359999999997</v>
      </c>
      <c r="F143" s="82">
        <f t="shared" si="100"/>
        <v>447.59999999999997</v>
      </c>
      <c r="G143" s="137">
        <v>8.2199999999999995E-2</v>
      </c>
      <c r="H143" s="137">
        <v>3.4200000000000001E-2</v>
      </c>
      <c r="I143" s="136">
        <f t="shared" si="121"/>
        <v>0.1164</v>
      </c>
      <c r="J143" s="83">
        <f t="shared" si="122"/>
        <v>260.09573301737311</v>
      </c>
      <c r="K143" s="144">
        <v>447.8</v>
      </c>
      <c r="L143" s="144">
        <v>447.8</v>
      </c>
      <c r="M143" s="145"/>
      <c r="N143" s="145"/>
      <c r="O143" s="145">
        <v>0.1118</v>
      </c>
      <c r="P143" s="144">
        <v>249.7</v>
      </c>
      <c r="Q143" s="24"/>
      <c r="R143" s="24"/>
      <c r="S143" s="24">
        <f t="shared" si="123"/>
        <v>-3.9518900343642671</v>
      </c>
      <c r="T143" s="24">
        <f t="shared" si="124"/>
        <v>-3.9968871833351969</v>
      </c>
      <c r="U143" s="107"/>
      <c r="V143" s="101">
        <f t="shared" si="101"/>
        <v>-3.5659862544724468</v>
      </c>
      <c r="W143" s="101">
        <f t="shared" si="102"/>
        <v>-8.5659862544724472</v>
      </c>
      <c r="X143" s="101">
        <f t="shared" si="103"/>
        <v>1.4340137455275532</v>
      </c>
      <c r="Y143" s="101">
        <f t="shared" si="104"/>
        <v>-12.065629396890088</v>
      </c>
      <c r="Z143" s="101">
        <f t="shared" si="105"/>
        <v>4.9336568879451939</v>
      </c>
      <c r="AA143" s="101">
        <f t="shared" si="106"/>
        <v>0.45666426905968027</v>
      </c>
      <c r="AB143" s="101">
        <f t="shared" si="107"/>
        <v>-4.5433357309403197</v>
      </c>
      <c r="AC143" s="101">
        <f t="shared" si="108"/>
        <v>5.4566642690596803</v>
      </c>
      <c r="AD143" s="101">
        <f t="shared" si="109"/>
        <v>-16.399381001842841</v>
      </c>
      <c r="AE143" s="101">
        <f t="shared" si="110"/>
        <v>17.312709539962199</v>
      </c>
      <c r="AF143" s="101">
        <f t="shared" si="111"/>
        <v>-3.1884057971014594</v>
      </c>
      <c r="AG143" s="101">
        <f t="shared" si="112"/>
        <v>-8.1884057971014599</v>
      </c>
      <c r="AH143" s="101">
        <f t="shared" si="113"/>
        <v>1.8115942028985406</v>
      </c>
      <c r="AI143" s="101">
        <f t="shared" si="114"/>
        <v>-14.785727549046863</v>
      </c>
      <c r="AJ143" s="101">
        <f t="shared" si="115"/>
        <v>8.4089159548439429</v>
      </c>
      <c r="AK143" s="101">
        <f t="shared" si="116"/>
        <v>-2.8686427376445609</v>
      </c>
      <c r="AL143" s="101">
        <f t="shared" si="117"/>
        <v>-7.8686427376445609</v>
      </c>
      <c r="AM143" s="101">
        <f t="shared" si="118"/>
        <v>2.1313572623554391</v>
      </c>
      <c r="AN143" s="101">
        <f t="shared" si="119"/>
        <v>-14.752912163608705</v>
      </c>
      <c r="AO143" s="101">
        <f t="shared" si="120"/>
        <v>9.0156266883195855</v>
      </c>
    </row>
    <row r="144" spans="1:128" s="27" customFormat="1" x14ac:dyDescent="0.25">
      <c r="A144" s="26" t="s">
        <v>73</v>
      </c>
      <c r="B144" s="36" t="s">
        <v>101</v>
      </c>
      <c r="C144" s="114" t="s">
        <v>108</v>
      </c>
      <c r="D144" s="26">
        <v>6</v>
      </c>
      <c r="E144" s="142">
        <v>447.41569999999996</v>
      </c>
      <c r="F144" s="82">
        <f t="shared" si="100"/>
        <v>447.59999999999997</v>
      </c>
      <c r="G144" s="137">
        <v>0.1338</v>
      </c>
      <c r="H144" s="137">
        <v>5.0500000000000003E-2</v>
      </c>
      <c r="I144" s="136">
        <f t="shared" si="121"/>
        <v>0.18430000000000002</v>
      </c>
      <c r="J144" s="83">
        <f t="shared" si="122"/>
        <v>411.85715061314505</v>
      </c>
      <c r="K144" s="144">
        <v>447.4</v>
      </c>
      <c r="L144" s="144">
        <v>447.4</v>
      </c>
      <c r="M144" s="145"/>
      <c r="N144" s="145"/>
      <c r="O144" s="145">
        <v>0.17760000000000001</v>
      </c>
      <c r="P144" s="144">
        <v>397</v>
      </c>
      <c r="Q144" s="24"/>
      <c r="R144" s="24"/>
      <c r="S144" s="24">
        <f t="shared" si="123"/>
        <v>-3.6353771025501955</v>
      </c>
      <c r="T144" s="24">
        <f t="shared" si="124"/>
        <v>-3.6073552665109081</v>
      </c>
      <c r="U144" s="107"/>
      <c r="V144" s="101">
        <f t="shared" si="101"/>
        <v>-3.5659862544724468</v>
      </c>
      <c r="W144" s="101">
        <f t="shared" si="102"/>
        <v>-8.5659862544724472</v>
      </c>
      <c r="X144" s="101">
        <f t="shared" si="103"/>
        <v>1.4340137455275532</v>
      </c>
      <c r="Y144" s="101">
        <f t="shared" si="104"/>
        <v>-12.065629396890088</v>
      </c>
      <c r="Z144" s="101">
        <f t="shared" si="105"/>
        <v>4.9336568879451939</v>
      </c>
      <c r="AA144" s="101">
        <f t="shared" si="106"/>
        <v>0.45666426905968027</v>
      </c>
      <c r="AB144" s="101">
        <f t="shared" si="107"/>
        <v>-4.5433357309403197</v>
      </c>
      <c r="AC144" s="101">
        <f t="shared" si="108"/>
        <v>5.4566642690596803</v>
      </c>
      <c r="AD144" s="101">
        <f t="shared" si="109"/>
        <v>-16.399381001842841</v>
      </c>
      <c r="AE144" s="101">
        <f t="shared" si="110"/>
        <v>17.312709539962199</v>
      </c>
      <c r="AF144" s="101">
        <f t="shared" si="111"/>
        <v>-3.1884057971014594</v>
      </c>
      <c r="AG144" s="101">
        <f t="shared" si="112"/>
        <v>-8.1884057971014599</v>
      </c>
      <c r="AH144" s="101">
        <f t="shared" si="113"/>
        <v>1.8115942028985406</v>
      </c>
      <c r="AI144" s="101">
        <f t="shared" si="114"/>
        <v>-14.785727549046863</v>
      </c>
      <c r="AJ144" s="101">
        <f t="shared" si="115"/>
        <v>8.4089159548439429</v>
      </c>
      <c r="AK144" s="101">
        <f t="shared" si="116"/>
        <v>-2.8686427376445609</v>
      </c>
      <c r="AL144" s="101">
        <f t="shared" si="117"/>
        <v>-7.8686427376445609</v>
      </c>
      <c r="AM144" s="101">
        <f t="shared" si="118"/>
        <v>2.1313572623554391</v>
      </c>
      <c r="AN144" s="101">
        <f t="shared" si="119"/>
        <v>-14.752912163608705</v>
      </c>
      <c r="AO144" s="101">
        <f t="shared" si="120"/>
        <v>9.0156266883195855</v>
      </c>
    </row>
    <row r="145" spans="1:128" s="27" customFormat="1" x14ac:dyDescent="0.25">
      <c r="A145" s="26" t="s">
        <v>73</v>
      </c>
      <c r="B145" s="36" t="s">
        <v>101</v>
      </c>
      <c r="C145" s="114" t="s">
        <v>108</v>
      </c>
      <c r="D145" s="26">
        <v>7</v>
      </c>
      <c r="E145" s="142">
        <v>447.85119999999995</v>
      </c>
      <c r="F145" s="82">
        <f t="shared" si="100"/>
        <v>448.29999999999995</v>
      </c>
      <c r="G145" s="137">
        <v>0.29849999999999999</v>
      </c>
      <c r="H145" s="137">
        <v>0.15029999999999999</v>
      </c>
      <c r="I145" s="136">
        <f t="shared" si="121"/>
        <v>0.44879999999999998</v>
      </c>
      <c r="J145" s="83">
        <f t="shared" si="122"/>
        <v>1001.7397296366896</v>
      </c>
      <c r="K145" s="144">
        <v>448.4</v>
      </c>
      <c r="L145" s="144">
        <v>448.4</v>
      </c>
      <c r="M145" s="145"/>
      <c r="N145" s="145"/>
      <c r="O145" s="145">
        <v>0.438</v>
      </c>
      <c r="P145" s="144">
        <v>976.8</v>
      </c>
      <c r="Q145" s="24"/>
      <c r="R145" s="24"/>
      <c r="S145" s="24">
        <f t="shared" si="123"/>
        <v>-2.4064171122994598</v>
      </c>
      <c r="T145" s="24">
        <f t="shared" si="124"/>
        <v>-2.4896416602878264</v>
      </c>
      <c r="U145" s="107"/>
      <c r="V145" s="101">
        <f t="shared" si="101"/>
        <v>-3.5659862544724468</v>
      </c>
      <c r="W145" s="101">
        <f t="shared" si="102"/>
        <v>-8.5659862544724472</v>
      </c>
      <c r="X145" s="101">
        <f t="shared" si="103"/>
        <v>1.4340137455275532</v>
      </c>
      <c r="Y145" s="101">
        <f t="shared" si="104"/>
        <v>-12.065629396890088</v>
      </c>
      <c r="Z145" s="101">
        <f t="shared" si="105"/>
        <v>4.9336568879451939</v>
      </c>
      <c r="AA145" s="101">
        <f t="shared" si="106"/>
        <v>0.45666426905968027</v>
      </c>
      <c r="AB145" s="101">
        <f t="shared" si="107"/>
        <v>-4.5433357309403197</v>
      </c>
      <c r="AC145" s="101">
        <f t="shared" si="108"/>
        <v>5.4566642690596803</v>
      </c>
      <c r="AD145" s="101">
        <f t="shared" si="109"/>
        <v>-16.399381001842841</v>
      </c>
      <c r="AE145" s="101">
        <f t="shared" si="110"/>
        <v>17.312709539962199</v>
      </c>
      <c r="AF145" s="101">
        <f t="shared" si="111"/>
        <v>-3.1884057971014594</v>
      </c>
      <c r="AG145" s="101">
        <f t="shared" si="112"/>
        <v>-8.1884057971014599</v>
      </c>
      <c r="AH145" s="101">
        <f t="shared" si="113"/>
        <v>1.8115942028985406</v>
      </c>
      <c r="AI145" s="101">
        <f t="shared" si="114"/>
        <v>-14.785727549046863</v>
      </c>
      <c r="AJ145" s="101">
        <f t="shared" si="115"/>
        <v>8.4089159548439429</v>
      </c>
      <c r="AK145" s="101">
        <f t="shared" si="116"/>
        <v>-2.8686427376445609</v>
      </c>
      <c r="AL145" s="101">
        <f t="shared" si="117"/>
        <v>-7.8686427376445609</v>
      </c>
      <c r="AM145" s="101">
        <f t="shared" si="118"/>
        <v>2.1313572623554391</v>
      </c>
      <c r="AN145" s="101">
        <f t="shared" si="119"/>
        <v>-14.752912163608705</v>
      </c>
      <c r="AO145" s="101">
        <f t="shared" si="120"/>
        <v>9.0156266883195855</v>
      </c>
    </row>
    <row r="146" spans="1:128" s="27" customFormat="1" x14ac:dyDescent="0.25">
      <c r="A146" s="26" t="s">
        <v>73</v>
      </c>
      <c r="B146" s="36" t="s">
        <v>101</v>
      </c>
      <c r="C146" s="114" t="s">
        <v>108</v>
      </c>
      <c r="D146" s="26">
        <v>8</v>
      </c>
      <c r="E146" s="142">
        <v>447.89690000000002</v>
      </c>
      <c r="F146" s="82">
        <f t="shared" si="100"/>
        <v>448.80000000000007</v>
      </c>
      <c r="G146" s="137">
        <v>0.64639999999999997</v>
      </c>
      <c r="H146" s="137">
        <v>0.25669999999999998</v>
      </c>
      <c r="I146" s="136">
        <f t="shared" si="121"/>
        <v>0.90310000000000001</v>
      </c>
      <c r="J146" s="83">
        <f t="shared" si="122"/>
        <v>2014.7791839415165</v>
      </c>
      <c r="K146" s="144">
        <v>448.8</v>
      </c>
      <c r="L146" s="144">
        <v>448.8</v>
      </c>
      <c r="M146" s="145"/>
      <c r="N146" s="145"/>
      <c r="O146" s="145">
        <v>0.879</v>
      </c>
      <c r="P146" s="144">
        <v>1958.6</v>
      </c>
      <c r="Q146" s="24"/>
      <c r="R146" s="24"/>
      <c r="S146" s="24">
        <f t="shared" si="123"/>
        <v>-2.6685859816188695</v>
      </c>
      <c r="T146" s="24">
        <f t="shared" si="124"/>
        <v>-2.7883543958208445</v>
      </c>
      <c r="U146" s="107"/>
      <c r="V146" s="101">
        <f t="shared" si="101"/>
        <v>-3.5659862544724468</v>
      </c>
      <c r="W146" s="101">
        <f t="shared" si="102"/>
        <v>-8.5659862544724472</v>
      </c>
      <c r="X146" s="101">
        <f t="shared" si="103"/>
        <v>1.4340137455275532</v>
      </c>
      <c r="Y146" s="101">
        <f t="shared" si="104"/>
        <v>-12.065629396890088</v>
      </c>
      <c r="Z146" s="101">
        <f t="shared" si="105"/>
        <v>4.9336568879451939</v>
      </c>
      <c r="AA146" s="101">
        <f t="shared" si="106"/>
        <v>0.45666426905968027</v>
      </c>
      <c r="AB146" s="101">
        <f t="shared" si="107"/>
        <v>-4.5433357309403197</v>
      </c>
      <c r="AC146" s="101">
        <f t="shared" si="108"/>
        <v>5.4566642690596803</v>
      </c>
      <c r="AD146" s="101">
        <f t="shared" si="109"/>
        <v>-16.399381001842841</v>
      </c>
      <c r="AE146" s="101">
        <f t="shared" si="110"/>
        <v>17.312709539962199</v>
      </c>
      <c r="AF146" s="101">
        <f t="shared" si="111"/>
        <v>-3.1884057971014594</v>
      </c>
      <c r="AG146" s="101">
        <f t="shared" si="112"/>
        <v>-8.1884057971014599</v>
      </c>
      <c r="AH146" s="101">
        <f t="shared" si="113"/>
        <v>1.8115942028985406</v>
      </c>
      <c r="AI146" s="101">
        <f t="shared" si="114"/>
        <v>-14.785727549046863</v>
      </c>
      <c r="AJ146" s="101">
        <f t="shared" si="115"/>
        <v>8.4089159548439429</v>
      </c>
      <c r="AK146" s="101">
        <f t="shared" si="116"/>
        <v>-2.8686427376445609</v>
      </c>
      <c r="AL146" s="101">
        <f t="shared" si="117"/>
        <v>-7.8686427376445609</v>
      </c>
      <c r="AM146" s="101">
        <f t="shared" si="118"/>
        <v>2.1313572623554391</v>
      </c>
      <c r="AN146" s="101">
        <f t="shared" si="119"/>
        <v>-14.752912163608705</v>
      </c>
      <c r="AO146" s="101">
        <f t="shared" si="120"/>
        <v>9.0156266883195855</v>
      </c>
    </row>
    <row r="147" spans="1:128" s="27" customFormat="1" x14ac:dyDescent="0.25">
      <c r="A147" s="26" t="s">
        <v>73</v>
      </c>
      <c r="B147" s="36" t="s">
        <v>101</v>
      </c>
      <c r="C147" s="114" t="s">
        <v>108</v>
      </c>
      <c r="D147" s="26">
        <v>9</v>
      </c>
      <c r="E147" s="142">
        <v>447.80139999999994</v>
      </c>
      <c r="F147" s="82">
        <f t="shared" si="100"/>
        <v>449.69999999999993</v>
      </c>
      <c r="G147" s="137">
        <v>1.3963000000000001</v>
      </c>
      <c r="H147" s="137">
        <v>0.50229999999999997</v>
      </c>
      <c r="I147" s="136">
        <f t="shared" si="121"/>
        <v>1.8986000000000001</v>
      </c>
      <c r="J147" s="83">
        <f t="shared" si="122"/>
        <v>4233.0530775548841</v>
      </c>
      <c r="K147" s="144">
        <v>449.7</v>
      </c>
      <c r="L147" s="144">
        <v>449.7</v>
      </c>
      <c r="M147" s="145"/>
      <c r="N147" s="145"/>
      <c r="O147" s="145">
        <v>1.8835</v>
      </c>
      <c r="P147" s="144">
        <v>4188.3999999999996</v>
      </c>
      <c r="Q147" s="24"/>
      <c r="R147" s="24"/>
      <c r="S147" s="24">
        <f t="shared" si="123"/>
        <v>-0.79532286948278275</v>
      </c>
      <c r="T147" s="24">
        <f t="shared" si="124"/>
        <v>-1.0548669420577452</v>
      </c>
      <c r="U147" s="107"/>
      <c r="V147" s="101">
        <f t="shared" si="101"/>
        <v>-3.5659862544724468</v>
      </c>
      <c r="W147" s="101">
        <f t="shared" si="102"/>
        <v>-8.5659862544724472</v>
      </c>
      <c r="X147" s="101">
        <f t="shared" si="103"/>
        <v>1.4340137455275532</v>
      </c>
      <c r="Y147" s="101">
        <f t="shared" si="104"/>
        <v>-12.065629396890088</v>
      </c>
      <c r="Z147" s="101">
        <f t="shared" si="105"/>
        <v>4.9336568879451939</v>
      </c>
      <c r="AA147" s="101">
        <f t="shared" si="106"/>
        <v>0.45666426905968027</v>
      </c>
      <c r="AB147" s="101">
        <f t="shared" si="107"/>
        <v>-4.5433357309403197</v>
      </c>
      <c r="AC147" s="101">
        <f t="shared" si="108"/>
        <v>5.4566642690596803</v>
      </c>
      <c r="AD147" s="101">
        <f t="shared" si="109"/>
        <v>-16.399381001842841</v>
      </c>
      <c r="AE147" s="101">
        <f t="shared" si="110"/>
        <v>17.312709539962199</v>
      </c>
      <c r="AF147" s="101">
        <f t="shared" si="111"/>
        <v>-3.1884057971014594</v>
      </c>
      <c r="AG147" s="101">
        <f t="shared" si="112"/>
        <v>-8.1884057971014599</v>
      </c>
      <c r="AH147" s="101">
        <f t="shared" si="113"/>
        <v>1.8115942028985406</v>
      </c>
      <c r="AI147" s="101">
        <f t="shared" si="114"/>
        <v>-14.785727549046863</v>
      </c>
      <c r="AJ147" s="101">
        <f t="shared" si="115"/>
        <v>8.4089159548439429</v>
      </c>
      <c r="AK147" s="101">
        <f t="shared" si="116"/>
        <v>-2.8686427376445609</v>
      </c>
      <c r="AL147" s="101">
        <f t="shared" si="117"/>
        <v>-7.8686427376445609</v>
      </c>
      <c r="AM147" s="101">
        <f t="shared" si="118"/>
        <v>2.1313572623554391</v>
      </c>
      <c r="AN147" s="101">
        <f t="shared" si="119"/>
        <v>-14.752912163608705</v>
      </c>
      <c r="AO147" s="101">
        <f t="shared" si="120"/>
        <v>9.0156266883195855</v>
      </c>
    </row>
    <row r="148" spans="1:128" s="5" customFormat="1" x14ac:dyDescent="0.25">
      <c r="A148" s="23" t="s">
        <v>34</v>
      </c>
      <c r="B148" s="33" t="s">
        <v>102</v>
      </c>
      <c r="C148" s="113" t="s">
        <v>146</v>
      </c>
      <c r="D148" s="26">
        <v>1</v>
      </c>
      <c r="E148" s="142">
        <v>447.97919999999999</v>
      </c>
      <c r="F148" s="82">
        <f t="shared" si="100"/>
        <v>448</v>
      </c>
      <c r="G148" s="137">
        <v>1.2200000000000001E-2</v>
      </c>
      <c r="H148" s="137">
        <v>8.6E-3</v>
      </c>
      <c r="I148" s="136">
        <f t="shared" si="121"/>
        <v>2.0799999999999999E-2</v>
      </c>
      <c r="J148" s="83">
        <f t="shared" si="122"/>
        <v>46.429913608112166</v>
      </c>
      <c r="K148" s="143">
        <v>500</v>
      </c>
      <c r="L148" s="147">
        <v>515.54999999999995</v>
      </c>
      <c r="M148" s="145"/>
      <c r="N148" s="145"/>
      <c r="O148" s="145">
        <v>1.4200000000000001E-2</v>
      </c>
      <c r="P148" s="147">
        <v>32.159999999999997</v>
      </c>
      <c r="Q148" s="24"/>
      <c r="R148" s="24"/>
      <c r="S148" s="24">
        <f t="shared" si="123"/>
        <v>-31.730769230769223</v>
      </c>
      <c r="T148" s="24">
        <f t="shared" si="124"/>
        <v>-30.734310058287406</v>
      </c>
      <c r="U148" s="107"/>
      <c r="V148" s="101">
        <f t="shared" si="101"/>
        <v>-3.5659862544724468</v>
      </c>
      <c r="W148" s="101">
        <f t="shared" si="102"/>
        <v>-8.5659862544724472</v>
      </c>
      <c r="X148" s="101">
        <f t="shared" si="103"/>
        <v>1.4340137455275532</v>
      </c>
      <c r="Y148" s="101">
        <f t="shared" si="104"/>
        <v>-12.065629396890088</v>
      </c>
      <c r="Z148" s="101">
        <f t="shared" si="105"/>
        <v>4.9336568879451939</v>
      </c>
      <c r="AA148" s="101">
        <f t="shared" si="106"/>
        <v>0.45666426905968027</v>
      </c>
      <c r="AB148" s="101">
        <f t="shared" si="107"/>
        <v>-4.5433357309403197</v>
      </c>
      <c r="AC148" s="101">
        <f t="shared" si="108"/>
        <v>5.4566642690596803</v>
      </c>
      <c r="AD148" s="101">
        <f t="shared" si="109"/>
        <v>-16.399381001842841</v>
      </c>
      <c r="AE148" s="101">
        <f t="shared" si="110"/>
        <v>17.312709539962199</v>
      </c>
      <c r="AF148" s="101">
        <f t="shared" si="111"/>
        <v>-3.1884057971014594</v>
      </c>
      <c r="AG148" s="101">
        <f t="shared" si="112"/>
        <v>-8.1884057971014599</v>
      </c>
      <c r="AH148" s="101">
        <f t="shared" si="113"/>
        <v>1.8115942028985406</v>
      </c>
      <c r="AI148" s="101">
        <f t="shared" si="114"/>
        <v>-14.785727549046863</v>
      </c>
      <c r="AJ148" s="101">
        <f t="shared" si="115"/>
        <v>8.4089159548439429</v>
      </c>
      <c r="AK148" s="101">
        <f t="shared" si="116"/>
        <v>-2.8686427376445609</v>
      </c>
      <c r="AL148" s="101">
        <f t="shared" si="117"/>
        <v>-7.8686427376445609</v>
      </c>
      <c r="AM148" s="101">
        <f t="shared" si="118"/>
        <v>2.1313572623554391</v>
      </c>
      <c r="AN148" s="101">
        <f t="shared" si="119"/>
        <v>-14.752912163608705</v>
      </c>
      <c r="AO148" s="101">
        <f t="shared" si="120"/>
        <v>9.0156266883195855</v>
      </c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</row>
    <row r="149" spans="1:128" s="5" customFormat="1" x14ac:dyDescent="0.25">
      <c r="A149" s="23" t="s">
        <v>34</v>
      </c>
      <c r="B149" s="33" t="s">
        <v>102</v>
      </c>
      <c r="C149" s="113" t="s">
        <v>146</v>
      </c>
      <c r="D149" s="26">
        <v>2</v>
      </c>
      <c r="E149" s="142">
        <v>447.96750000000003</v>
      </c>
      <c r="F149" s="82">
        <f t="shared" si="100"/>
        <v>448</v>
      </c>
      <c r="G149" s="137">
        <v>2.2200000000000001E-2</v>
      </c>
      <c r="H149" s="137">
        <v>1.03E-2</v>
      </c>
      <c r="I149" s="136">
        <f t="shared" si="121"/>
        <v>3.2500000000000001E-2</v>
      </c>
      <c r="J149" s="83">
        <f t="shared" si="122"/>
        <v>72.547919715947302</v>
      </c>
      <c r="K149" s="143">
        <v>500</v>
      </c>
      <c r="L149" s="147">
        <v>515.07000000000005</v>
      </c>
      <c r="M149" s="145"/>
      <c r="N149" s="145"/>
      <c r="O149" s="145">
        <v>3.0300000000000001E-2</v>
      </c>
      <c r="P149" s="147">
        <v>67.680000000000007</v>
      </c>
      <c r="Q149" s="24"/>
      <c r="R149" s="24"/>
      <c r="S149" s="24">
        <f t="shared" si="123"/>
        <v>-6.7692307692307701</v>
      </c>
      <c r="T149" s="24">
        <f t="shared" si="124"/>
        <v>-6.7099370112982584</v>
      </c>
      <c r="U149" s="107"/>
      <c r="V149" s="101">
        <f t="shared" si="101"/>
        <v>-3.5659862544724468</v>
      </c>
      <c r="W149" s="101">
        <f t="shared" si="102"/>
        <v>-8.5659862544724472</v>
      </c>
      <c r="X149" s="101">
        <f t="shared" si="103"/>
        <v>1.4340137455275532</v>
      </c>
      <c r="Y149" s="101">
        <f t="shared" si="104"/>
        <v>-12.065629396890088</v>
      </c>
      <c r="Z149" s="101">
        <f t="shared" si="105"/>
        <v>4.9336568879451939</v>
      </c>
      <c r="AA149" s="101">
        <f t="shared" si="106"/>
        <v>0.45666426905968027</v>
      </c>
      <c r="AB149" s="101">
        <f t="shared" si="107"/>
        <v>-4.5433357309403197</v>
      </c>
      <c r="AC149" s="101">
        <f t="shared" si="108"/>
        <v>5.4566642690596803</v>
      </c>
      <c r="AD149" s="101">
        <f t="shared" si="109"/>
        <v>-16.399381001842841</v>
      </c>
      <c r="AE149" s="101">
        <f t="shared" si="110"/>
        <v>17.312709539962199</v>
      </c>
      <c r="AF149" s="101">
        <f t="shared" si="111"/>
        <v>-3.1884057971014594</v>
      </c>
      <c r="AG149" s="101">
        <f t="shared" si="112"/>
        <v>-8.1884057971014599</v>
      </c>
      <c r="AH149" s="101">
        <f t="shared" si="113"/>
        <v>1.8115942028985406</v>
      </c>
      <c r="AI149" s="101">
        <f t="shared" si="114"/>
        <v>-14.785727549046863</v>
      </c>
      <c r="AJ149" s="101">
        <f t="shared" si="115"/>
        <v>8.4089159548439429</v>
      </c>
      <c r="AK149" s="101">
        <f t="shared" si="116"/>
        <v>-2.8686427376445609</v>
      </c>
      <c r="AL149" s="101">
        <f t="shared" si="117"/>
        <v>-7.8686427376445609</v>
      </c>
      <c r="AM149" s="101">
        <f t="shared" si="118"/>
        <v>2.1313572623554391</v>
      </c>
      <c r="AN149" s="101">
        <f t="shared" si="119"/>
        <v>-14.752912163608705</v>
      </c>
      <c r="AO149" s="101">
        <f t="shared" si="120"/>
        <v>9.0156266883195855</v>
      </c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</row>
    <row r="150" spans="1:128" s="5" customFormat="1" x14ac:dyDescent="0.25">
      <c r="A150" s="23" t="s">
        <v>34</v>
      </c>
      <c r="B150" s="33" t="s">
        <v>102</v>
      </c>
      <c r="C150" s="113" t="s">
        <v>146</v>
      </c>
      <c r="D150" s="26">
        <v>3</v>
      </c>
      <c r="E150" s="142">
        <v>447.75780000000003</v>
      </c>
      <c r="F150" s="82">
        <f t="shared" si="100"/>
        <v>447.80000000000007</v>
      </c>
      <c r="G150" s="137">
        <v>3.2099999999999997E-2</v>
      </c>
      <c r="H150" s="137">
        <v>1.01E-2</v>
      </c>
      <c r="I150" s="136">
        <f t="shared" si="121"/>
        <v>4.2199999999999994E-2</v>
      </c>
      <c r="J150" s="83">
        <f t="shared" si="122"/>
        <v>94.244029132608475</v>
      </c>
      <c r="K150" s="143">
        <v>500</v>
      </c>
      <c r="L150" s="147">
        <v>514.80999999999995</v>
      </c>
      <c r="M150" s="145"/>
      <c r="N150" s="145"/>
      <c r="O150" s="145">
        <v>3.8399999999999997E-2</v>
      </c>
      <c r="P150" s="147">
        <v>85.79</v>
      </c>
      <c r="Q150" s="24"/>
      <c r="R150" s="24"/>
      <c r="S150" s="24">
        <f t="shared" si="123"/>
        <v>-9.0047393364928876</v>
      </c>
      <c r="T150" s="24">
        <f t="shared" si="124"/>
        <v>-8.9703604678371818</v>
      </c>
      <c r="U150" s="107"/>
      <c r="V150" s="101">
        <f t="shared" si="101"/>
        <v>-3.5659862544724468</v>
      </c>
      <c r="W150" s="101">
        <f t="shared" si="102"/>
        <v>-8.5659862544724472</v>
      </c>
      <c r="X150" s="101">
        <f t="shared" si="103"/>
        <v>1.4340137455275532</v>
      </c>
      <c r="Y150" s="101">
        <f t="shared" si="104"/>
        <v>-12.065629396890088</v>
      </c>
      <c r="Z150" s="101">
        <f t="shared" si="105"/>
        <v>4.9336568879451939</v>
      </c>
      <c r="AA150" s="101">
        <f t="shared" si="106"/>
        <v>0.45666426905968027</v>
      </c>
      <c r="AB150" s="101">
        <f t="shared" si="107"/>
        <v>-4.5433357309403197</v>
      </c>
      <c r="AC150" s="101">
        <f t="shared" si="108"/>
        <v>5.4566642690596803</v>
      </c>
      <c r="AD150" s="101">
        <f t="shared" si="109"/>
        <v>-16.399381001842841</v>
      </c>
      <c r="AE150" s="101">
        <f t="shared" si="110"/>
        <v>17.312709539962199</v>
      </c>
      <c r="AF150" s="101">
        <f t="shared" si="111"/>
        <v>-3.1884057971014594</v>
      </c>
      <c r="AG150" s="101">
        <f t="shared" si="112"/>
        <v>-8.1884057971014599</v>
      </c>
      <c r="AH150" s="101">
        <f t="shared" si="113"/>
        <v>1.8115942028985406</v>
      </c>
      <c r="AI150" s="101">
        <f t="shared" si="114"/>
        <v>-14.785727549046863</v>
      </c>
      <c r="AJ150" s="101">
        <f t="shared" si="115"/>
        <v>8.4089159548439429</v>
      </c>
      <c r="AK150" s="101">
        <f t="shared" si="116"/>
        <v>-2.8686427376445609</v>
      </c>
      <c r="AL150" s="101">
        <f t="shared" si="117"/>
        <v>-7.8686427376445609</v>
      </c>
      <c r="AM150" s="101">
        <f t="shared" si="118"/>
        <v>2.1313572623554391</v>
      </c>
      <c r="AN150" s="101">
        <f t="shared" si="119"/>
        <v>-14.752912163608705</v>
      </c>
      <c r="AO150" s="101">
        <f t="shared" si="120"/>
        <v>9.0156266883195855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</row>
    <row r="151" spans="1:128" s="5" customFormat="1" x14ac:dyDescent="0.25">
      <c r="A151" s="23" t="s">
        <v>34</v>
      </c>
      <c r="B151" s="33" t="s">
        <v>102</v>
      </c>
      <c r="C151" s="113" t="s">
        <v>146</v>
      </c>
      <c r="D151" s="26">
        <v>4</v>
      </c>
      <c r="E151" s="142">
        <v>447.02699999999999</v>
      </c>
      <c r="F151" s="82">
        <f t="shared" si="100"/>
        <v>447.09999999999997</v>
      </c>
      <c r="G151" s="137">
        <v>5.2600000000000001E-2</v>
      </c>
      <c r="H151" s="137">
        <v>2.0400000000000001E-2</v>
      </c>
      <c r="I151" s="136">
        <f t="shared" si="121"/>
        <v>7.3000000000000009E-2</v>
      </c>
      <c r="J151" s="83">
        <f t="shared" si="122"/>
        <v>163.29103524413048</v>
      </c>
      <c r="K151" s="143">
        <v>500</v>
      </c>
      <c r="L151" s="147">
        <v>514.23</v>
      </c>
      <c r="M151" s="145"/>
      <c r="N151" s="145"/>
      <c r="O151" s="145">
        <v>6.9900000000000004E-2</v>
      </c>
      <c r="P151" s="147">
        <v>156.38</v>
      </c>
      <c r="Q151" s="24"/>
      <c r="R151" s="24"/>
      <c r="S151" s="24">
        <f t="shared" si="123"/>
        <v>-4.2465753424657606</v>
      </c>
      <c r="T151" s="24">
        <f t="shared" si="124"/>
        <v>-4.2323421085536328</v>
      </c>
      <c r="U151" s="107"/>
      <c r="V151" s="101">
        <f t="shared" si="101"/>
        <v>-3.5659862544724468</v>
      </c>
      <c r="W151" s="101">
        <f t="shared" si="102"/>
        <v>-8.5659862544724472</v>
      </c>
      <c r="X151" s="101">
        <f t="shared" si="103"/>
        <v>1.4340137455275532</v>
      </c>
      <c r="Y151" s="101">
        <f t="shared" si="104"/>
        <v>-12.065629396890088</v>
      </c>
      <c r="Z151" s="101">
        <f t="shared" si="105"/>
        <v>4.9336568879451939</v>
      </c>
      <c r="AA151" s="101">
        <f t="shared" si="106"/>
        <v>0.45666426905968027</v>
      </c>
      <c r="AB151" s="101">
        <f t="shared" si="107"/>
        <v>-4.5433357309403197</v>
      </c>
      <c r="AC151" s="101">
        <f t="shared" si="108"/>
        <v>5.4566642690596803</v>
      </c>
      <c r="AD151" s="101">
        <f t="shared" si="109"/>
        <v>-16.399381001842841</v>
      </c>
      <c r="AE151" s="101">
        <f t="shared" si="110"/>
        <v>17.312709539962199</v>
      </c>
      <c r="AF151" s="101">
        <f t="shared" si="111"/>
        <v>-3.1884057971014594</v>
      </c>
      <c r="AG151" s="101">
        <f t="shared" si="112"/>
        <v>-8.1884057971014599</v>
      </c>
      <c r="AH151" s="101">
        <f t="shared" si="113"/>
        <v>1.8115942028985406</v>
      </c>
      <c r="AI151" s="101">
        <f t="shared" si="114"/>
        <v>-14.785727549046863</v>
      </c>
      <c r="AJ151" s="101">
        <f t="shared" si="115"/>
        <v>8.4089159548439429</v>
      </c>
      <c r="AK151" s="101">
        <f t="shared" si="116"/>
        <v>-2.8686427376445609</v>
      </c>
      <c r="AL151" s="101">
        <f t="shared" si="117"/>
        <v>-7.8686427376445609</v>
      </c>
      <c r="AM151" s="101">
        <f t="shared" si="118"/>
        <v>2.1313572623554391</v>
      </c>
      <c r="AN151" s="101">
        <f t="shared" si="119"/>
        <v>-14.752912163608705</v>
      </c>
      <c r="AO151" s="101">
        <f t="shared" si="120"/>
        <v>9.0156266883195855</v>
      </c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</row>
    <row r="152" spans="1:128" s="5" customFormat="1" x14ac:dyDescent="0.25">
      <c r="A152" s="23" t="s">
        <v>34</v>
      </c>
      <c r="B152" s="33" t="s">
        <v>102</v>
      </c>
      <c r="C152" s="113" t="s">
        <v>146</v>
      </c>
      <c r="D152" s="26">
        <v>5</v>
      </c>
      <c r="E152" s="142">
        <v>447.77610000000004</v>
      </c>
      <c r="F152" s="82">
        <f t="shared" si="100"/>
        <v>447.90000000000003</v>
      </c>
      <c r="G152" s="137">
        <v>9.11E-2</v>
      </c>
      <c r="H152" s="137">
        <v>3.2800000000000003E-2</v>
      </c>
      <c r="I152" s="136">
        <f t="shared" si="121"/>
        <v>0.12390000000000001</v>
      </c>
      <c r="J152" s="83">
        <f t="shared" si="122"/>
        <v>276.67189865686021</v>
      </c>
      <c r="K152" s="143">
        <v>500</v>
      </c>
      <c r="L152" s="147">
        <v>516.55999999999995</v>
      </c>
      <c r="M152" s="145"/>
      <c r="N152" s="145"/>
      <c r="O152" s="145">
        <v>0.1206</v>
      </c>
      <c r="P152" s="147">
        <v>269.35000000000002</v>
      </c>
      <c r="Q152" s="24"/>
      <c r="R152" s="24"/>
      <c r="S152" s="24">
        <f t="shared" si="123"/>
        <v>-2.6634382566586043</v>
      </c>
      <c r="T152" s="24">
        <f t="shared" si="124"/>
        <v>-2.6464193481178593</v>
      </c>
      <c r="U152" s="107"/>
      <c r="V152" s="101">
        <f t="shared" si="101"/>
        <v>-3.5659862544724468</v>
      </c>
      <c r="W152" s="101">
        <f t="shared" si="102"/>
        <v>-8.5659862544724472</v>
      </c>
      <c r="X152" s="101">
        <f t="shared" si="103"/>
        <v>1.4340137455275532</v>
      </c>
      <c r="Y152" s="101">
        <f t="shared" si="104"/>
        <v>-12.065629396890088</v>
      </c>
      <c r="Z152" s="101">
        <f t="shared" si="105"/>
        <v>4.9336568879451939</v>
      </c>
      <c r="AA152" s="101">
        <f t="shared" si="106"/>
        <v>0.45666426905968027</v>
      </c>
      <c r="AB152" s="101">
        <f t="shared" si="107"/>
        <v>-4.5433357309403197</v>
      </c>
      <c r="AC152" s="101">
        <f t="shared" si="108"/>
        <v>5.4566642690596803</v>
      </c>
      <c r="AD152" s="101">
        <f t="shared" si="109"/>
        <v>-16.399381001842841</v>
      </c>
      <c r="AE152" s="101">
        <f t="shared" si="110"/>
        <v>17.312709539962199</v>
      </c>
      <c r="AF152" s="101">
        <f t="shared" si="111"/>
        <v>-3.1884057971014594</v>
      </c>
      <c r="AG152" s="101">
        <f t="shared" si="112"/>
        <v>-8.1884057971014599</v>
      </c>
      <c r="AH152" s="101">
        <f t="shared" si="113"/>
        <v>1.8115942028985406</v>
      </c>
      <c r="AI152" s="101">
        <f t="shared" si="114"/>
        <v>-14.785727549046863</v>
      </c>
      <c r="AJ152" s="101">
        <f t="shared" si="115"/>
        <v>8.4089159548439429</v>
      </c>
      <c r="AK152" s="101">
        <f t="shared" si="116"/>
        <v>-2.8686427376445609</v>
      </c>
      <c r="AL152" s="101">
        <f t="shared" si="117"/>
        <v>-7.8686427376445609</v>
      </c>
      <c r="AM152" s="101">
        <f t="shared" si="118"/>
        <v>2.1313572623554391</v>
      </c>
      <c r="AN152" s="101">
        <f t="shared" si="119"/>
        <v>-14.752912163608705</v>
      </c>
      <c r="AO152" s="101">
        <f t="shared" si="120"/>
        <v>9.0156266883195855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</row>
    <row r="153" spans="1:128" s="5" customFormat="1" x14ac:dyDescent="0.25">
      <c r="A153" s="23" t="s">
        <v>34</v>
      </c>
      <c r="B153" s="33" t="s">
        <v>102</v>
      </c>
      <c r="C153" s="113" t="s">
        <v>146</v>
      </c>
      <c r="D153" s="26">
        <v>6</v>
      </c>
      <c r="E153" s="142">
        <v>447.82979999999992</v>
      </c>
      <c r="F153" s="82">
        <f t="shared" si="100"/>
        <v>447.99999999999989</v>
      </c>
      <c r="G153" s="137">
        <v>0.12189999999999999</v>
      </c>
      <c r="H153" s="137">
        <v>4.8300000000000003E-2</v>
      </c>
      <c r="I153" s="136">
        <f t="shared" si="121"/>
        <v>0.17019999999999999</v>
      </c>
      <c r="J153" s="83">
        <f t="shared" si="122"/>
        <v>380.00060053163742</v>
      </c>
      <c r="K153" s="143">
        <v>500</v>
      </c>
      <c r="L153" s="147">
        <v>515.71</v>
      </c>
      <c r="M153" s="145"/>
      <c r="N153" s="145"/>
      <c r="O153" s="145">
        <v>0.16569999999999999</v>
      </c>
      <c r="P153" s="147">
        <v>369.94</v>
      </c>
      <c r="Q153" s="24"/>
      <c r="R153" s="24"/>
      <c r="S153" s="24">
        <f t="shared" si="123"/>
        <v>-2.6439482961222116</v>
      </c>
      <c r="T153" s="24">
        <f t="shared" si="124"/>
        <v>-2.647522271691729</v>
      </c>
      <c r="U153" s="107"/>
      <c r="V153" s="101">
        <f t="shared" si="101"/>
        <v>-3.5659862544724468</v>
      </c>
      <c r="W153" s="101">
        <f t="shared" si="102"/>
        <v>-8.5659862544724472</v>
      </c>
      <c r="X153" s="101">
        <f t="shared" si="103"/>
        <v>1.4340137455275532</v>
      </c>
      <c r="Y153" s="101">
        <f t="shared" si="104"/>
        <v>-12.065629396890088</v>
      </c>
      <c r="Z153" s="101">
        <f t="shared" si="105"/>
        <v>4.9336568879451939</v>
      </c>
      <c r="AA153" s="101">
        <f t="shared" si="106"/>
        <v>0.45666426905968027</v>
      </c>
      <c r="AB153" s="101">
        <f t="shared" si="107"/>
        <v>-4.5433357309403197</v>
      </c>
      <c r="AC153" s="101">
        <f t="shared" si="108"/>
        <v>5.4566642690596803</v>
      </c>
      <c r="AD153" s="101">
        <f t="shared" si="109"/>
        <v>-16.399381001842841</v>
      </c>
      <c r="AE153" s="101">
        <f t="shared" si="110"/>
        <v>17.312709539962199</v>
      </c>
      <c r="AF153" s="101">
        <f t="shared" si="111"/>
        <v>-3.1884057971014594</v>
      </c>
      <c r="AG153" s="101">
        <f t="shared" si="112"/>
        <v>-8.1884057971014599</v>
      </c>
      <c r="AH153" s="101">
        <f t="shared" si="113"/>
        <v>1.8115942028985406</v>
      </c>
      <c r="AI153" s="101">
        <f t="shared" si="114"/>
        <v>-14.785727549046863</v>
      </c>
      <c r="AJ153" s="101">
        <f t="shared" si="115"/>
        <v>8.4089159548439429</v>
      </c>
      <c r="AK153" s="101">
        <f t="shared" si="116"/>
        <v>-2.8686427376445609</v>
      </c>
      <c r="AL153" s="101">
        <f t="shared" si="117"/>
        <v>-7.8686427376445609</v>
      </c>
      <c r="AM153" s="101">
        <f t="shared" si="118"/>
        <v>2.1313572623554391</v>
      </c>
      <c r="AN153" s="101">
        <f t="shared" si="119"/>
        <v>-14.752912163608705</v>
      </c>
      <c r="AO153" s="101">
        <f t="shared" si="120"/>
        <v>9.0156266883195855</v>
      </c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</row>
    <row r="154" spans="1:128" s="5" customFormat="1" x14ac:dyDescent="0.25">
      <c r="A154" s="113" t="s">
        <v>34</v>
      </c>
      <c r="B154" s="33" t="s">
        <v>102</v>
      </c>
      <c r="C154" s="113" t="s">
        <v>146</v>
      </c>
      <c r="D154" s="26">
        <v>7</v>
      </c>
      <c r="E154" s="142">
        <v>447.64179999999999</v>
      </c>
      <c r="F154" s="82">
        <f t="shared" si="100"/>
        <v>448.1</v>
      </c>
      <c r="G154" s="137">
        <v>0.30609999999999998</v>
      </c>
      <c r="H154" s="137">
        <v>0.15210000000000001</v>
      </c>
      <c r="I154" s="136">
        <f t="shared" si="121"/>
        <v>0.4582</v>
      </c>
      <c r="J154" s="83">
        <f t="shared" si="122"/>
        <v>1023.191036489996</v>
      </c>
      <c r="K154" s="143">
        <v>500</v>
      </c>
      <c r="L154" s="147">
        <v>515.71</v>
      </c>
      <c r="M154" s="145"/>
      <c r="N154" s="145"/>
      <c r="O154" s="145">
        <v>0.44819999999999999</v>
      </c>
      <c r="P154" s="147">
        <v>1000.6</v>
      </c>
      <c r="Q154" s="24"/>
      <c r="R154" s="24"/>
      <c r="S154" s="24">
        <f t="shared" si="123"/>
        <v>-2.1824530772588409</v>
      </c>
      <c r="T154" s="24">
        <f t="shared" si="124"/>
        <v>-2.2079001559174491</v>
      </c>
      <c r="U154" s="107"/>
      <c r="V154" s="101">
        <f t="shared" si="101"/>
        <v>-3.5659862544724468</v>
      </c>
      <c r="W154" s="101">
        <f t="shared" si="102"/>
        <v>-8.5659862544724472</v>
      </c>
      <c r="X154" s="101">
        <f t="shared" si="103"/>
        <v>1.4340137455275532</v>
      </c>
      <c r="Y154" s="101">
        <f t="shared" si="104"/>
        <v>-12.065629396890088</v>
      </c>
      <c r="Z154" s="101">
        <f t="shared" si="105"/>
        <v>4.9336568879451939</v>
      </c>
      <c r="AA154" s="101">
        <f t="shared" si="106"/>
        <v>0.45666426905968027</v>
      </c>
      <c r="AB154" s="101">
        <f t="shared" si="107"/>
        <v>-4.5433357309403197</v>
      </c>
      <c r="AC154" s="101">
        <f t="shared" si="108"/>
        <v>5.4566642690596803</v>
      </c>
      <c r="AD154" s="101">
        <f t="shared" si="109"/>
        <v>-16.399381001842841</v>
      </c>
      <c r="AE154" s="101">
        <f t="shared" si="110"/>
        <v>17.312709539962199</v>
      </c>
      <c r="AF154" s="101">
        <f t="shared" si="111"/>
        <v>-3.1884057971014594</v>
      </c>
      <c r="AG154" s="101">
        <f t="shared" si="112"/>
        <v>-8.1884057971014599</v>
      </c>
      <c r="AH154" s="101">
        <f t="shared" si="113"/>
        <v>1.8115942028985406</v>
      </c>
      <c r="AI154" s="101">
        <f t="shared" si="114"/>
        <v>-14.785727549046863</v>
      </c>
      <c r="AJ154" s="101">
        <f t="shared" si="115"/>
        <v>8.4089159548439429</v>
      </c>
      <c r="AK154" s="101">
        <f t="shared" si="116"/>
        <v>-2.8686427376445609</v>
      </c>
      <c r="AL154" s="101">
        <f t="shared" si="117"/>
        <v>-7.8686427376445609</v>
      </c>
      <c r="AM154" s="101">
        <f t="shared" si="118"/>
        <v>2.1313572623554391</v>
      </c>
      <c r="AN154" s="101">
        <f t="shared" si="119"/>
        <v>-14.752912163608705</v>
      </c>
      <c r="AO154" s="101">
        <f t="shared" si="120"/>
        <v>9.0156266883195855</v>
      </c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</row>
    <row r="155" spans="1:128" s="5" customFormat="1" x14ac:dyDescent="0.25">
      <c r="A155" s="23" t="s">
        <v>34</v>
      </c>
      <c r="B155" s="33" t="s">
        <v>102</v>
      </c>
      <c r="C155" s="113" t="s">
        <v>146</v>
      </c>
      <c r="D155" s="26">
        <v>8</v>
      </c>
      <c r="E155" s="142">
        <v>447.07649999999995</v>
      </c>
      <c r="F155" s="82">
        <f t="shared" si="100"/>
        <v>447.99999999999994</v>
      </c>
      <c r="G155" s="137">
        <v>0.65990000000000004</v>
      </c>
      <c r="H155" s="137">
        <v>0.2636</v>
      </c>
      <c r="I155" s="136">
        <f t="shared" si="121"/>
        <v>0.92349999999999999</v>
      </c>
      <c r="J155" s="83">
        <f t="shared" si="122"/>
        <v>2064.0330566275725</v>
      </c>
      <c r="K155" s="143">
        <v>500</v>
      </c>
      <c r="L155" s="147">
        <v>516.75</v>
      </c>
      <c r="M155" s="145"/>
      <c r="N155" s="145"/>
      <c r="O155" s="145">
        <v>0.9113</v>
      </c>
      <c r="P155" s="147">
        <v>2034.65</v>
      </c>
      <c r="Q155" s="24"/>
      <c r="R155" s="24"/>
      <c r="S155" s="24">
        <f t="shared" si="123"/>
        <v>-1.3210611802923649</v>
      </c>
      <c r="T155" s="24">
        <f t="shared" si="124"/>
        <v>-1.4235749051219857</v>
      </c>
      <c r="U155" s="107"/>
      <c r="V155" s="101">
        <f t="shared" si="101"/>
        <v>-3.5659862544724468</v>
      </c>
      <c r="W155" s="101">
        <f t="shared" si="102"/>
        <v>-8.5659862544724472</v>
      </c>
      <c r="X155" s="101">
        <f t="shared" si="103"/>
        <v>1.4340137455275532</v>
      </c>
      <c r="Y155" s="101">
        <f t="shared" si="104"/>
        <v>-12.065629396890088</v>
      </c>
      <c r="Z155" s="101">
        <f t="shared" si="105"/>
        <v>4.9336568879451939</v>
      </c>
      <c r="AA155" s="101">
        <f t="shared" si="106"/>
        <v>0.45666426905968027</v>
      </c>
      <c r="AB155" s="101">
        <f t="shared" si="107"/>
        <v>-4.5433357309403197</v>
      </c>
      <c r="AC155" s="101">
        <f t="shared" si="108"/>
        <v>5.4566642690596803</v>
      </c>
      <c r="AD155" s="101">
        <f t="shared" si="109"/>
        <v>-16.399381001842841</v>
      </c>
      <c r="AE155" s="101">
        <f t="shared" si="110"/>
        <v>17.312709539962199</v>
      </c>
      <c r="AF155" s="101">
        <f t="shared" si="111"/>
        <v>-3.1884057971014594</v>
      </c>
      <c r="AG155" s="101">
        <f t="shared" si="112"/>
        <v>-8.1884057971014599</v>
      </c>
      <c r="AH155" s="101">
        <f t="shared" si="113"/>
        <v>1.8115942028985406</v>
      </c>
      <c r="AI155" s="101">
        <f t="shared" si="114"/>
        <v>-14.785727549046863</v>
      </c>
      <c r="AJ155" s="101">
        <f t="shared" si="115"/>
        <v>8.4089159548439429</v>
      </c>
      <c r="AK155" s="101">
        <f t="shared" si="116"/>
        <v>-2.8686427376445609</v>
      </c>
      <c r="AL155" s="101">
        <f t="shared" si="117"/>
        <v>-7.8686427376445609</v>
      </c>
      <c r="AM155" s="101">
        <f t="shared" si="118"/>
        <v>2.1313572623554391</v>
      </c>
      <c r="AN155" s="101">
        <f t="shared" si="119"/>
        <v>-14.752912163608705</v>
      </c>
      <c r="AO155" s="101">
        <f t="shared" si="120"/>
        <v>9.0156266883195855</v>
      </c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</row>
    <row r="156" spans="1:128" s="5" customFormat="1" x14ac:dyDescent="0.25">
      <c r="A156" s="23" t="s">
        <v>34</v>
      </c>
      <c r="B156" s="33" t="s">
        <v>102</v>
      </c>
      <c r="C156" s="113" t="s">
        <v>146</v>
      </c>
      <c r="D156" s="26">
        <v>9</v>
      </c>
      <c r="E156" s="142">
        <v>448.04850000000005</v>
      </c>
      <c r="F156" s="82">
        <f t="shared" si="100"/>
        <v>449.95000000000005</v>
      </c>
      <c r="G156" s="137">
        <v>1.3972</v>
      </c>
      <c r="H156" s="137">
        <v>0.50429999999999997</v>
      </c>
      <c r="I156" s="136">
        <f t="shared" si="121"/>
        <v>1.9015</v>
      </c>
      <c r="J156" s="83">
        <f t="shared" si="122"/>
        <v>4237.1741109782943</v>
      </c>
      <c r="K156" s="143">
        <v>500</v>
      </c>
      <c r="L156" s="147">
        <v>518.63</v>
      </c>
      <c r="M156" s="145"/>
      <c r="N156" s="145"/>
      <c r="O156" s="145">
        <v>1.8815</v>
      </c>
      <c r="P156" s="147">
        <v>4188.09</v>
      </c>
      <c r="Q156" s="24"/>
      <c r="R156" s="24"/>
      <c r="S156" s="24">
        <f t="shared" si="123"/>
        <v>-1.051801209571392</v>
      </c>
      <c r="T156" s="24">
        <f t="shared" si="124"/>
        <v>-1.1584161918463483</v>
      </c>
      <c r="U156" s="107"/>
      <c r="V156" s="101">
        <f t="shared" si="101"/>
        <v>-3.5659862544724468</v>
      </c>
      <c r="W156" s="101">
        <f t="shared" si="102"/>
        <v>-8.5659862544724472</v>
      </c>
      <c r="X156" s="101">
        <f t="shared" si="103"/>
        <v>1.4340137455275532</v>
      </c>
      <c r="Y156" s="101">
        <f t="shared" si="104"/>
        <v>-12.065629396890088</v>
      </c>
      <c r="Z156" s="101">
        <f t="shared" si="105"/>
        <v>4.9336568879451939</v>
      </c>
      <c r="AA156" s="101">
        <f t="shared" si="106"/>
        <v>0.45666426905968027</v>
      </c>
      <c r="AB156" s="101">
        <f t="shared" si="107"/>
        <v>-4.5433357309403197</v>
      </c>
      <c r="AC156" s="101">
        <f t="shared" si="108"/>
        <v>5.4566642690596803</v>
      </c>
      <c r="AD156" s="101">
        <f t="shared" si="109"/>
        <v>-16.399381001842841</v>
      </c>
      <c r="AE156" s="101">
        <f t="shared" si="110"/>
        <v>17.312709539962199</v>
      </c>
      <c r="AF156" s="101">
        <f t="shared" si="111"/>
        <v>-3.1884057971014594</v>
      </c>
      <c r="AG156" s="101">
        <f t="shared" si="112"/>
        <v>-8.1884057971014599</v>
      </c>
      <c r="AH156" s="101">
        <f t="shared" si="113"/>
        <v>1.8115942028985406</v>
      </c>
      <c r="AI156" s="101">
        <f t="shared" si="114"/>
        <v>-14.785727549046863</v>
      </c>
      <c r="AJ156" s="101">
        <f t="shared" si="115"/>
        <v>8.4089159548439429</v>
      </c>
      <c r="AK156" s="101">
        <f t="shared" si="116"/>
        <v>-2.8686427376445609</v>
      </c>
      <c r="AL156" s="101">
        <f t="shared" si="117"/>
        <v>-7.8686427376445609</v>
      </c>
      <c r="AM156" s="101">
        <f t="shared" si="118"/>
        <v>2.1313572623554391</v>
      </c>
      <c r="AN156" s="101">
        <f t="shared" si="119"/>
        <v>-14.752912163608705</v>
      </c>
      <c r="AO156" s="101">
        <f t="shared" si="120"/>
        <v>9.0156266883195855</v>
      </c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</row>
    <row r="157" spans="1:128" s="5" customFormat="1" x14ac:dyDescent="0.25">
      <c r="A157" s="23" t="s">
        <v>35</v>
      </c>
      <c r="B157" s="33" t="s">
        <v>103</v>
      </c>
      <c r="C157" s="113" t="s">
        <v>109</v>
      </c>
      <c r="D157" s="26">
        <v>1</v>
      </c>
      <c r="E157" s="142">
        <v>447.77549999999997</v>
      </c>
      <c r="F157" s="82">
        <f t="shared" si="100"/>
        <v>447.79999999999995</v>
      </c>
      <c r="G157" s="137">
        <v>1.46E-2</v>
      </c>
      <c r="H157" s="137">
        <v>9.9000000000000008E-3</v>
      </c>
      <c r="I157" s="136">
        <f t="shared" si="121"/>
        <v>2.4500000000000001E-2</v>
      </c>
      <c r="J157" s="83">
        <f t="shared" si="122"/>
        <v>54.713788796094626</v>
      </c>
      <c r="K157" s="143">
        <v>450</v>
      </c>
      <c r="L157" s="144">
        <v>447.1</v>
      </c>
      <c r="M157" s="145">
        <v>1.2999999999999999E-2</v>
      </c>
      <c r="N157" s="145">
        <v>9.2999999999999992E-3</v>
      </c>
      <c r="O157" s="145">
        <v>2.23E-2</v>
      </c>
      <c r="P157" s="147">
        <v>49.87</v>
      </c>
      <c r="Q157" s="24">
        <f t="shared" ref="Q157:Q183" si="125">((M157-G157)/G157)*100</f>
        <v>-10.958904109589046</v>
      </c>
      <c r="R157" s="24">
        <f t="shared" ref="R157:R183" si="126">((N157-H157)/H157)*100</f>
        <v>-6.0606060606060757</v>
      </c>
      <c r="S157" s="24">
        <f t="shared" si="123"/>
        <v>-8.9795918367346967</v>
      </c>
      <c r="T157" s="24">
        <f t="shared" si="124"/>
        <v>-8.8529580982707774</v>
      </c>
      <c r="U157" s="107"/>
      <c r="V157" s="101">
        <f t="shared" si="101"/>
        <v>-3.5659862544724468</v>
      </c>
      <c r="W157" s="101">
        <f t="shared" si="102"/>
        <v>-8.5659862544724472</v>
      </c>
      <c r="X157" s="101">
        <f t="shared" si="103"/>
        <v>1.4340137455275532</v>
      </c>
      <c r="Y157" s="101">
        <f t="shared" si="104"/>
        <v>-12.065629396890088</v>
      </c>
      <c r="Z157" s="101">
        <f t="shared" si="105"/>
        <v>4.9336568879451939</v>
      </c>
      <c r="AA157" s="101">
        <f t="shared" si="106"/>
        <v>0.45666426905968027</v>
      </c>
      <c r="AB157" s="101">
        <f t="shared" si="107"/>
        <v>-4.5433357309403197</v>
      </c>
      <c r="AC157" s="101">
        <f t="shared" si="108"/>
        <v>5.4566642690596803</v>
      </c>
      <c r="AD157" s="101">
        <f t="shared" si="109"/>
        <v>-16.399381001842841</v>
      </c>
      <c r="AE157" s="101">
        <f t="shared" si="110"/>
        <v>17.312709539962199</v>
      </c>
      <c r="AF157" s="101">
        <f t="shared" si="111"/>
        <v>-3.1884057971014594</v>
      </c>
      <c r="AG157" s="101">
        <f t="shared" si="112"/>
        <v>-8.1884057971014599</v>
      </c>
      <c r="AH157" s="101">
        <f t="shared" si="113"/>
        <v>1.8115942028985406</v>
      </c>
      <c r="AI157" s="101">
        <f t="shared" si="114"/>
        <v>-14.785727549046863</v>
      </c>
      <c r="AJ157" s="101">
        <f t="shared" si="115"/>
        <v>8.4089159548439429</v>
      </c>
      <c r="AK157" s="101">
        <f t="shared" si="116"/>
        <v>-2.8686427376445609</v>
      </c>
      <c r="AL157" s="101">
        <f t="shared" si="117"/>
        <v>-7.8686427376445609</v>
      </c>
      <c r="AM157" s="101">
        <f t="shared" si="118"/>
        <v>2.1313572623554391</v>
      </c>
      <c r="AN157" s="101">
        <f t="shared" si="119"/>
        <v>-14.752912163608705</v>
      </c>
      <c r="AO157" s="101">
        <f t="shared" si="120"/>
        <v>9.0156266883195855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</row>
    <row r="158" spans="1:128" s="5" customFormat="1" x14ac:dyDescent="0.25">
      <c r="A158" s="23" t="s">
        <v>35</v>
      </c>
      <c r="B158" s="33" t="s">
        <v>103</v>
      </c>
      <c r="C158" s="113" t="s">
        <v>109</v>
      </c>
      <c r="D158" s="26">
        <v>2</v>
      </c>
      <c r="E158" s="142">
        <v>447.66770000000002</v>
      </c>
      <c r="F158" s="82">
        <f t="shared" si="100"/>
        <v>447.70000000000005</v>
      </c>
      <c r="G158" s="137">
        <v>2.3099999999999999E-2</v>
      </c>
      <c r="H158" s="137">
        <v>9.1999999999999998E-3</v>
      </c>
      <c r="I158" s="136">
        <f t="shared" si="121"/>
        <v>3.2299999999999995E-2</v>
      </c>
      <c r="J158" s="83">
        <f t="shared" si="122"/>
        <v>72.149767682666678</v>
      </c>
      <c r="K158" s="143">
        <v>450</v>
      </c>
      <c r="L158" s="144">
        <v>447</v>
      </c>
      <c r="M158" s="145">
        <v>2.1399999999999999E-2</v>
      </c>
      <c r="N158" s="145">
        <v>1.0500000000000001E-2</v>
      </c>
      <c r="O158" s="145">
        <v>3.1899999999999998E-2</v>
      </c>
      <c r="P158" s="147">
        <v>71.37</v>
      </c>
      <c r="Q158" s="24">
        <f t="shared" si="125"/>
        <v>-7.3593073593073601</v>
      </c>
      <c r="R158" s="24">
        <f t="shared" si="126"/>
        <v>14.130434782608706</v>
      </c>
      <c r="S158" s="24">
        <f t="shared" si="123"/>
        <v>-1.2383900928792495</v>
      </c>
      <c r="T158" s="24">
        <f t="shared" si="124"/>
        <v>-1.0807625689056863</v>
      </c>
      <c r="U158" s="107"/>
      <c r="V158" s="101">
        <f t="shared" si="101"/>
        <v>-3.5659862544724468</v>
      </c>
      <c r="W158" s="101">
        <f t="shared" si="102"/>
        <v>-8.5659862544724472</v>
      </c>
      <c r="X158" s="101">
        <f t="shared" si="103"/>
        <v>1.4340137455275532</v>
      </c>
      <c r="Y158" s="101">
        <f t="shared" si="104"/>
        <v>-12.065629396890088</v>
      </c>
      <c r="Z158" s="101">
        <f t="shared" si="105"/>
        <v>4.9336568879451939</v>
      </c>
      <c r="AA158" s="101">
        <f t="shared" si="106"/>
        <v>0.45666426905968027</v>
      </c>
      <c r="AB158" s="101">
        <f t="shared" si="107"/>
        <v>-4.5433357309403197</v>
      </c>
      <c r="AC158" s="101">
        <f t="shared" si="108"/>
        <v>5.4566642690596803</v>
      </c>
      <c r="AD158" s="101">
        <f t="shared" si="109"/>
        <v>-16.399381001842841</v>
      </c>
      <c r="AE158" s="101">
        <f t="shared" si="110"/>
        <v>17.312709539962199</v>
      </c>
      <c r="AF158" s="101">
        <f t="shared" si="111"/>
        <v>-3.1884057971014594</v>
      </c>
      <c r="AG158" s="101">
        <f t="shared" si="112"/>
        <v>-8.1884057971014599</v>
      </c>
      <c r="AH158" s="101">
        <f t="shared" si="113"/>
        <v>1.8115942028985406</v>
      </c>
      <c r="AI158" s="101">
        <f t="shared" si="114"/>
        <v>-14.785727549046863</v>
      </c>
      <c r="AJ158" s="101">
        <f t="shared" si="115"/>
        <v>8.4089159548439429</v>
      </c>
      <c r="AK158" s="101">
        <f t="shared" si="116"/>
        <v>-2.8686427376445609</v>
      </c>
      <c r="AL158" s="101">
        <f t="shared" si="117"/>
        <v>-7.8686427376445609</v>
      </c>
      <c r="AM158" s="101">
        <f t="shared" si="118"/>
        <v>2.1313572623554391</v>
      </c>
      <c r="AN158" s="101">
        <f t="shared" si="119"/>
        <v>-14.752912163608705</v>
      </c>
      <c r="AO158" s="101">
        <f t="shared" si="120"/>
        <v>9.0156266883195855</v>
      </c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</row>
    <row r="159" spans="1:128" s="5" customFormat="1" x14ac:dyDescent="0.25">
      <c r="A159" s="23" t="s">
        <v>35</v>
      </c>
      <c r="B159" s="33" t="s">
        <v>103</v>
      </c>
      <c r="C159" s="113" t="s">
        <v>109</v>
      </c>
      <c r="D159" s="26">
        <v>3</v>
      </c>
      <c r="E159" s="142">
        <v>446.85390000000001</v>
      </c>
      <c r="F159" s="82">
        <f t="shared" si="100"/>
        <v>446.9</v>
      </c>
      <c r="G159" s="137">
        <v>3.5200000000000002E-2</v>
      </c>
      <c r="H159" s="137">
        <v>1.09E-2</v>
      </c>
      <c r="I159" s="136">
        <f t="shared" si="121"/>
        <v>4.6100000000000002E-2</v>
      </c>
      <c r="J159" s="83">
        <f t="shared" si="122"/>
        <v>103.16169401941838</v>
      </c>
      <c r="K159" s="143">
        <v>450</v>
      </c>
      <c r="L159" s="144">
        <v>445.9</v>
      </c>
      <c r="M159" s="145">
        <v>3.0800000000000001E-2</v>
      </c>
      <c r="N159" s="145">
        <v>1.12E-2</v>
      </c>
      <c r="O159" s="145">
        <v>4.2000000000000003E-2</v>
      </c>
      <c r="P159" s="147">
        <v>94.19</v>
      </c>
      <c r="Q159" s="24">
        <f t="shared" si="125"/>
        <v>-12.500000000000004</v>
      </c>
      <c r="R159" s="24">
        <f t="shared" si="126"/>
        <v>2.7522935779816504</v>
      </c>
      <c r="S159" s="24">
        <f t="shared" si="123"/>
        <v>-8.8937093275488053</v>
      </c>
      <c r="T159" s="24">
        <f t="shared" si="124"/>
        <v>-8.6967300262921388</v>
      </c>
      <c r="U159" s="107"/>
      <c r="V159" s="101">
        <f t="shared" si="101"/>
        <v>-3.5659862544724468</v>
      </c>
      <c r="W159" s="101">
        <f t="shared" si="102"/>
        <v>-8.5659862544724472</v>
      </c>
      <c r="X159" s="101">
        <f t="shared" si="103"/>
        <v>1.4340137455275532</v>
      </c>
      <c r="Y159" s="101">
        <f t="shared" si="104"/>
        <v>-12.065629396890088</v>
      </c>
      <c r="Z159" s="101">
        <f t="shared" si="105"/>
        <v>4.9336568879451939</v>
      </c>
      <c r="AA159" s="101">
        <f t="shared" si="106"/>
        <v>0.45666426905968027</v>
      </c>
      <c r="AB159" s="101">
        <f t="shared" si="107"/>
        <v>-4.5433357309403197</v>
      </c>
      <c r="AC159" s="101">
        <f t="shared" si="108"/>
        <v>5.4566642690596803</v>
      </c>
      <c r="AD159" s="101">
        <f t="shared" si="109"/>
        <v>-16.399381001842841</v>
      </c>
      <c r="AE159" s="101">
        <f t="shared" si="110"/>
        <v>17.312709539962199</v>
      </c>
      <c r="AF159" s="101">
        <f t="shared" si="111"/>
        <v>-3.1884057971014594</v>
      </c>
      <c r="AG159" s="101">
        <f t="shared" si="112"/>
        <v>-8.1884057971014599</v>
      </c>
      <c r="AH159" s="101">
        <f t="shared" si="113"/>
        <v>1.8115942028985406</v>
      </c>
      <c r="AI159" s="101">
        <f t="shared" si="114"/>
        <v>-14.785727549046863</v>
      </c>
      <c r="AJ159" s="101">
        <f t="shared" si="115"/>
        <v>8.4089159548439429</v>
      </c>
      <c r="AK159" s="101">
        <f t="shared" si="116"/>
        <v>-2.8686427376445609</v>
      </c>
      <c r="AL159" s="101">
        <f t="shared" si="117"/>
        <v>-7.8686427376445609</v>
      </c>
      <c r="AM159" s="101">
        <f t="shared" si="118"/>
        <v>2.1313572623554391</v>
      </c>
      <c r="AN159" s="101">
        <f t="shared" si="119"/>
        <v>-14.752912163608705</v>
      </c>
      <c r="AO159" s="101">
        <f t="shared" si="120"/>
        <v>9.0156266883195855</v>
      </c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</row>
    <row r="160" spans="1:128" s="5" customFormat="1" x14ac:dyDescent="0.25">
      <c r="A160" s="23" t="s">
        <v>35</v>
      </c>
      <c r="B160" s="33" t="s">
        <v>103</v>
      </c>
      <c r="C160" s="113" t="s">
        <v>109</v>
      </c>
      <c r="D160" s="26">
        <v>4</v>
      </c>
      <c r="E160" s="142">
        <v>447.62610000000001</v>
      </c>
      <c r="F160" s="82">
        <f t="shared" si="100"/>
        <v>447.7</v>
      </c>
      <c r="G160" s="137">
        <v>5.2299999999999999E-2</v>
      </c>
      <c r="H160" s="137">
        <v>2.1600000000000001E-2</v>
      </c>
      <c r="I160" s="136">
        <f t="shared" si="121"/>
        <v>7.3899999999999993E-2</v>
      </c>
      <c r="J160" s="83">
        <f t="shared" si="122"/>
        <v>165.08285862301562</v>
      </c>
      <c r="K160" s="143">
        <v>450</v>
      </c>
      <c r="L160" s="144">
        <v>447</v>
      </c>
      <c r="M160" s="145">
        <v>4.7E-2</v>
      </c>
      <c r="N160" s="145">
        <v>2.1000000000000001E-2</v>
      </c>
      <c r="O160" s="145">
        <v>6.8000000000000005E-2</v>
      </c>
      <c r="P160" s="147">
        <v>152.15</v>
      </c>
      <c r="Q160" s="24">
        <f t="shared" si="125"/>
        <v>-10.133843212237093</v>
      </c>
      <c r="R160" s="24">
        <f t="shared" si="126"/>
        <v>-2.7777777777777768</v>
      </c>
      <c r="S160" s="24">
        <f t="shared" si="123"/>
        <v>-7.9837618403247488</v>
      </c>
      <c r="T160" s="24">
        <f t="shared" si="124"/>
        <v>-7.8341620268093282</v>
      </c>
      <c r="U160" s="107"/>
      <c r="V160" s="101">
        <f t="shared" si="101"/>
        <v>-3.5659862544724468</v>
      </c>
      <c r="W160" s="101">
        <f t="shared" si="102"/>
        <v>-8.5659862544724472</v>
      </c>
      <c r="X160" s="101">
        <f t="shared" si="103"/>
        <v>1.4340137455275532</v>
      </c>
      <c r="Y160" s="101">
        <f t="shared" si="104"/>
        <v>-12.065629396890088</v>
      </c>
      <c r="Z160" s="101">
        <f t="shared" si="105"/>
        <v>4.9336568879451939</v>
      </c>
      <c r="AA160" s="101">
        <f t="shared" si="106"/>
        <v>0.45666426905968027</v>
      </c>
      <c r="AB160" s="101">
        <f t="shared" si="107"/>
        <v>-4.5433357309403197</v>
      </c>
      <c r="AC160" s="101">
        <f t="shared" si="108"/>
        <v>5.4566642690596803</v>
      </c>
      <c r="AD160" s="101">
        <f t="shared" si="109"/>
        <v>-16.399381001842841</v>
      </c>
      <c r="AE160" s="101">
        <f t="shared" si="110"/>
        <v>17.312709539962199</v>
      </c>
      <c r="AF160" s="101">
        <f t="shared" si="111"/>
        <v>-3.1884057971014594</v>
      </c>
      <c r="AG160" s="101">
        <f t="shared" si="112"/>
        <v>-8.1884057971014599</v>
      </c>
      <c r="AH160" s="101">
        <f t="shared" si="113"/>
        <v>1.8115942028985406</v>
      </c>
      <c r="AI160" s="101">
        <f t="shared" si="114"/>
        <v>-14.785727549046863</v>
      </c>
      <c r="AJ160" s="101">
        <f t="shared" si="115"/>
        <v>8.4089159548439429</v>
      </c>
      <c r="AK160" s="101">
        <f t="shared" si="116"/>
        <v>-2.8686427376445609</v>
      </c>
      <c r="AL160" s="101">
        <f t="shared" si="117"/>
        <v>-7.8686427376445609</v>
      </c>
      <c r="AM160" s="101">
        <f t="shared" si="118"/>
        <v>2.1313572623554391</v>
      </c>
      <c r="AN160" s="101">
        <f t="shared" si="119"/>
        <v>-14.752912163608705</v>
      </c>
      <c r="AO160" s="101">
        <f t="shared" si="120"/>
        <v>9.0156266883195855</v>
      </c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</row>
    <row r="161" spans="1:128" s="5" customFormat="1" x14ac:dyDescent="0.25">
      <c r="A161" s="23" t="s">
        <v>35</v>
      </c>
      <c r="B161" s="33" t="s">
        <v>103</v>
      </c>
      <c r="C161" s="113" t="s">
        <v>109</v>
      </c>
      <c r="D161" s="26">
        <v>5</v>
      </c>
      <c r="E161" s="142">
        <v>448.17610000000002</v>
      </c>
      <c r="F161" s="82">
        <f t="shared" si="100"/>
        <v>448.3</v>
      </c>
      <c r="G161" s="137">
        <v>9.0499999999999997E-2</v>
      </c>
      <c r="H161" s="137">
        <v>3.3399999999999999E-2</v>
      </c>
      <c r="I161" s="136">
        <f t="shared" si="121"/>
        <v>0.1239</v>
      </c>
      <c r="J161" s="83">
        <f t="shared" si="122"/>
        <v>276.4249929985902</v>
      </c>
      <c r="K161" s="143">
        <v>450</v>
      </c>
      <c r="L161" s="144">
        <v>447.1</v>
      </c>
      <c r="M161" s="145">
        <v>8.5800000000000001E-2</v>
      </c>
      <c r="N161" s="145">
        <v>3.2500000000000001E-2</v>
      </c>
      <c r="O161" s="145">
        <v>0.1183</v>
      </c>
      <c r="P161" s="147">
        <v>264.64</v>
      </c>
      <c r="Q161" s="24">
        <f t="shared" si="125"/>
        <v>-5.1933701657458515</v>
      </c>
      <c r="R161" s="24">
        <f t="shared" si="126"/>
        <v>-2.6946107784431081</v>
      </c>
      <c r="S161" s="24">
        <f t="shared" si="123"/>
        <v>-4.5197740112994298</v>
      </c>
      <c r="T161" s="24">
        <f t="shared" si="124"/>
        <v>-4.2633601508856023</v>
      </c>
      <c r="U161" s="107"/>
      <c r="V161" s="101">
        <f t="shared" si="101"/>
        <v>-3.5659862544724468</v>
      </c>
      <c r="W161" s="101">
        <f t="shared" si="102"/>
        <v>-8.5659862544724472</v>
      </c>
      <c r="X161" s="101">
        <f t="shared" si="103"/>
        <v>1.4340137455275532</v>
      </c>
      <c r="Y161" s="101">
        <f t="shared" si="104"/>
        <v>-12.065629396890088</v>
      </c>
      <c r="Z161" s="101">
        <f t="shared" si="105"/>
        <v>4.9336568879451939</v>
      </c>
      <c r="AA161" s="101">
        <f t="shared" si="106"/>
        <v>0.45666426905968027</v>
      </c>
      <c r="AB161" s="101">
        <f t="shared" si="107"/>
        <v>-4.5433357309403197</v>
      </c>
      <c r="AC161" s="101">
        <f t="shared" si="108"/>
        <v>5.4566642690596803</v>
      </c>
      <c r="AD161" s="101">
        <f t="shared" si="109"/>
        <v>-16.399381001842841</v>
      </c>
      <c r="AE161" s="101">
        <f t="shared" si="110"/>
        <v>17.312709539962199</v>
      </c>
      <c r="AF161" s="101">
        <f t="shared" si="111"/>
        <v>-3.1884057971014594</v>
      </c>
      <c r="AG161" s="101">
        <f t="shared" si="112"/>
        <v>-8.1884057971014599</v>
      </c>
      <c r="AH161" s="101">
        <f t="shared" si="113"/>
        <v>1.8115942028985406</v>
      </c>
      <c r="AI161" s="101">
        <f t="shared" si="114"/>
        <v>-14.785727549046863</v>
      </c>
      <c r="AJ161" s="101">
        <f t="shared" si="115"/>
        <v>8.4089159548439429</v>
      </c>
      <c r="AK161" s="101">
        <f t="shared" si="116"/>
        <v>-2.8686427376445609</v>
      </c>
      <c r="AL161" s="101">
        <f t="shared" si="117"/>
        <v>-7.8686427376445609</v>
      </c>
      <c r="AM161" s="101">
        <f t="shared" si="118"/>
        <v>2.1313572623554391</v>
      </c>
      <c r="AN161" s="101">
        <f t="shared" si="119"/>
        <v>-14.752912163608705</v>
      </c>
      <c r="AO161" s="101">
        <f t="shared" si="120"/>
        <v>9.0156266883195855</v>
      </c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</row>
    <row r="162" spans="1:128" s="5" customFormat="1" x14ac:dyDescent="0.25">
      <c r="A162" s="23" t="s">
        <v>35</v>
      </c>
      <c r="B162" s="33" t="s">
        <v>103</v>
      </c>
      <c r="C162" s="113" t="s">
        <v>109</v>
      </c>
      <c r="D162" s="26">
        <v>6</v>
      </c>
      <c r="E162" s="142">
        <v>447.52580000000006</v>
      </c>
      <c r="F162" s="82">
        <f t="shared" si="100"/>
        <v>447.7000000000001</v>
      </c>
      <c r="G162" s="137">
        <v>0.1263</v>
      </c>
      <c r="H162" s="137">
        <v>4.7899999999999998E-2</v>
      </c>
      <c r="I162" s="136">
        <f t="shared" si="121"/>
        <v>0.17419999999999999</v>
      </c>
      <c r="J162" s="83">
        <f t="shared" si="122"/>
        <v>389.19413128344644</v>
      </c>
      <c r="K162" s="143">
        <v>450</v>
      </c>
      <c r="L162" s="144">
        <v>446.2</v>
      </c>
      <c r="M162" s="145">
        <v>0.1145</v>
      </c>
      <c r="N162" s="145">
        <v>3.85E-2</v>
      </c>
      <c r="O162" s="145">
        <v>0.153</v>
      </c>
      <c r="P162" s="147">
        <v>342.95</v>
      </c>
      <c r="Q162" s="24">
        <f t="shared" si="125"/>
        <v>-9.342834520981782</v>
      </c>
      <c r="R162" s="24">
        <f t="shared" si="126"/>
        <v>-19.624217118997912</v>
      </c>
      <c r="S162" s="24">
        <f t="shared" si="123"/>
        <v>-12.169919632606199</v>
      </c>
      <c r="T162" s="24">
        <f t="shared" si="124"/>
        <v>-11.882021738340983</v>
      </c>
      <c r="U162" s="107"/>
      <c r="V162" s="101">
        <f t="shared" si="101"/>
        <v>-3.5659862544724468</v>
      </c>
      <c r="W162" s="101">
        <f t="shared" si="102"/>
        <v>-8.5659862544724472</v>
      </c>
      <c r="X162" s="101">
        <f t="shared" si="103"/>
        <v>1.4340137455275532</v>
      </c>
      <c r="Y162" s="101">
        <f t="shared" si="104"/>
        <v>-12.065629396890088</v>
      </c>
      <c r="Z162" s="101">
        <f t="shared" si="105"/>
        <v>4.9336568879451939</v>
      </c>
      <c r="AA162" s="101">
        <f t="shared" si="106"/>
        <v>0.45666426905968027</v>
      </c>
      <c r="AB162" s="101">
        <f t="shared" si="107"/>
        <v>-4.5433357309403197</v>
      </c>
      <c r="AC162" s="101">
        <f t="shared" si="108"/>
        <v>5.4566642690596803</v>
      </c>
      <c r="AD162" s="101">
        <f t="shared" si="109"/>
        <v>-16.399381001842841</v>
      </c>
      <c r="AE162" s="101">
        <f t="shared" si="110"/>
        <v>17.312709539962199</v>
      </c>
      <c r="AF162" s="101">
        <f t="shared" si="111"/>
        <v>-3.1884057971014594</v>
      </c>
      <c r="AG162" s="101">
        <f t="shared" si="112"/>
        <v>-8.1884057971014599</v>
      </c>
      <c r="AH162" s="101">
        <f t="shared" si="113"/>
        <v>1.8115942028985406</v>
      </c>
      <c r="AI162" s="101">
        <f t="shared" si="114"/>
        <v>-14.785727549046863</v>
      </c>
      <c r="AJ162" s="101">
        <f t="shared" si="115"/>
        <v>8.4089159548439429</v>
      </c>
      <c r="AK162" s="101">
        <f t="shared" si="116"/>
        <v>-2.8686427376445609</v>
      </c>
      <c r="AL162" s="101">
        <f t="shared" si="117"/>
        <v>-7.8686427376445609</v>
      </c>
      <c r="AM162" s="101">
        <f t="shared" si="118"/>
        <v>2.1313572623554391</v>
      </c>
      <c r="AN162" s="101">
        <f t="shared" si="119"/>
        <v>-14.752912163608705</v>
      </c>
      <c r="AO162" s="101">
        <f t="shared" si="120"/>
        <v>9.0156266883195855</v>
      </c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</row>
    <row r="163" spans="1:128" s="5" customFormat="1" x14ac:dyDescent="0.25">
      <c r="A163" s="23" t="s">
        <v>35</v>
      </c>
      <c r="B163" s="33" t="s">
        <v>103</v>
      </c>
      <c r="C163" s="113" t="s">
        <v>109</v>
      </c>
      <c r="D163" s="26">
        <v>7</v>
      </c>
      <c r="E163" s="142">
        <v>447.54949999999997</v>
      </c>
      <c r="F163" s="82">
        <f t="shared" si="100"/>
        <v>447.99999999999994</v>
      </c>
      <c r="G163" s="137">
        <v>0.29899999999999999</v>
      </c>
      <c r="H163" s="137">
        <v>0.1515</v>
      </c>
      <c r="I163" s="136">
        <f t="shared" si="121"/>
        <v>0.45050000000000001</v>
      </c>
      <c r="J163" s="83">
        <f t="shared" si="122"/>
        <v>1006.2103461592644</v>
      </c>
      <c r="K163" s="143">
        <v>450</v>
      </c>
      <c r="L163" s="144">
        <v>446.8</v>
      </c>
      <c r="M163" s="145">
        <v>0.2833</v>
      </c>
      <c r="N163" s="145">
        <v>0.1421</v>
      </c>
      <c r="O163" s="145">
        <v>0.4254</v>
      </c>
      <c r="P163" s="147">
        <v>952.48</v>
      </c>
      <c r="Q163" s="24">
        <f t="shared" si="125"/>
        <v>-5.2508361204013347</v>
      </c>
      <c r="R163" s="24">
        <f t="shared" si="126"/>
        <v>-6.2046204620461998</v>
      </c>
      <c r="S163" s="24">
        <f t="shared" si="123"/>
        <v>-5.5715871254162064</v>
      </c>
      <c r="T163" s="24">
        <f t="shared" si="124"/>
        <v>-5.3398721613581861</v>
      </c>
      <c r="U163" s="107"/>
      <c r="V163" s="101">
        <f t="shared" si="101"/>
        <v>-3.5659862544724468</v>
      </c>
      <c r="W163" s="101">
        <f t="shared" si="102"/>
        <v>-8.5659862544724472</v>
      </c>
      <c r="X163" s="101">
        <f t="shared" si="103"/>
        <v>1.4340137455275532</v>
      </c>
      <c r="Y163" s="101">
        <f t="shared" si="104"/>
        <v>-12.065629396890088</v>
      </c>
      <c r="Z163" s="101">
        <f t="shared" si="105"/>
        <v>4.9336568879451939</v>
      </c>
      <c r="AA163" s="101">
        <f t="shared" si="106"/>
        <v>0.45666426905968027</v>
      </c>
      <c r="AB163" s="101">
        <f t="shared" si="107"/>
        <v>-4.5433357309403197</v>
      </c>
      <c r="AC163" s="101">
        <f t="shared" si="108"/>
        <v>5.4566642690596803</v>
      </c>
      <c r="AD163" s="101">
        <f t="shared" si="109"/>
        <v>-16.399381001842841</v>
      </c>
      <c r="AE163" s="101">
        <f t="shared" si="110"/>
        <v>17.312709539962199</v>
      </c>
      <c r="AF163" s="101">
        <f t="shared" si="111"/>
        <v>-3.1884057971014594</v>
      </c>
      <c r="AG163" s="101">
        <f t="shared" si="112"/>
        <v>-8.1884057971014599</v>
      </c>
      <c r="AH163" s="101">
        <f t="shared" si="113"/>
        <v>1.8115942028985406</v>
      </c>
      <c r="AI163" s="101">
        <f t="shared" si="114"/>
        <v>-14.785727549046863</v>
      </c>
      <c r="AJ163" s="101">
        <f t="shared" si="115"/>
        <v>8.4089159548439429</v>
      </c>
      <c r="AK163" s="101">
        <f t="shared" si="116"/>
        <v>-2.8686427376445609</v>
      </c>
      <c r="AL163" s="101">
        <f t="shared" si="117"/>
        <v>-7.8686427376445609</v>
      </c>
      <c r="AM163" s="101">
        <f t="shared" si="118"/>
        <v>2.1313572623554391</v>
      </c>
      <c r="AN163" s="101">
        <f t="shared" si="119"/>
        <v>-14.752912163608705</v>
      </c>
      <c r="AO163" s="101">
        <f t="shared" si="120"/>
        <v>9.0156266883195855</v>
      </c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</row>
    <row r="164" spans="1:128" s="5" customFormat="1" x14ac:dyDescent="0.25">
      <c r="A164" s="23" t="s">
        <v>35</v>
      </c>
      <c r="B164" s="33" t="s">
        <v>103</v>
      </c>
      <c r="C164" s="113" t="s">
        <v>109</v>
      </c>
      <c r="D164" s="26">
        <v>8</v>
      </c>
      <c r="E164" s="142">
        <v>447.29469999999998</v>
      </c>
      <c r="F164" s="82">
        <f t="shared" si="100"/>
        <v>448.2</v>
      </c>
      <c r="G164" s="137">
        <v>0.65410000000000001</v>
      </c>
      <c r="H164" s="137">
        <v>0.25119999999999998</v>
      </c>
      <c r="I164" s="136">
        <f t="shared" si="121"/>
        <v>0.90529999999999999</v>
      </c>
      <c r="J164" s="83">
        <f t="shared" si="122"/>
        <v>2022.4006101575644</v>
      </c>
      <c r="K164" s="143">
        <v>450</v>
      </c>
      <c r="L164" s="144">
        <v>447.1</v>
      </c>
      <c r="M164" s="145">
        <v>0.63590000000000002</v>
      </c>
      <c r="N164" s="145">
        <v>0.23930000000000001</v>
      </c>
      <c r="O164" s="145">
        <v>0.87519999999999998</v>
      </c>
      <c r="P164" s="147">
        <v>1958.87</v>
      </c>
      <c r="Q164" s="24">
        <f t="shared" si="125"/>
        <v>-2.7824491667940672</v>
      </c>
      <c r="R164" s="24">
        <f t="shared" si="126"/>
        <v>-4.7372611464968024</v>
      </c>
      <c r="S164" s="24">
        <f t="shared" si="123"/>
        <v>-3.3248646857395356</v>
      </c>
      <c r="T164" s="24">
        <f t="shared" si="124"/>
        <v>-3.1413464690665256</v>
      </c>
      <c r="U164" s="107"/>
      <c r="V164" s="101">
        <f t="shared" ref="V164:V192" si="127">$Q$198</f>
        <v>-3.5659862544724468</v>
      </c>
      <c r="W164" s="101">
        <f t="shared" ref="W164:W192" si="128">$Q$198-5</f>
        <v>-8.5659862544724472</v>
      </c>
      <c r="X164" s="101">
        <f t="shared" ref="X164:X192" si="129">$Q$198+5</f>
        <v>1.4340137455275532</v>
      </c>
      <c r="Y164" s="101">
        <f t="shared" ref="Y164:Y192" si="130">($Q$198-(3*$Q$201))</f>
        <v>-12.065629396890088</v>
      </c>
      <c r="Z164" s="101">
        <f t="shared" ref="Z164:Z192" si="131">($Q$198+(3*$Q$201))</f>
        <v>4.9336568879451939</v>
      </c>
      <c r="AA164" s="101">
        <f t="shared" ref="AA164:AA192" si="132">$R$198</f>
        <v>0.45666426905968027</v>
      </c>
      <c r="AB164" s="101">
        <f t="shared" ref="AB164:AB192" si="133">$R$198-5</f>
        <v>-4.5433357309403197</v>
      </c>
      <c r="AC164" s="101">
        <f t="shared" ref="AC164:AC192" si="134">$R$198+5</f>
        <v>5.4566642690596803</v>
      </c>
      <c r="AD164" s="101">
        <f t="shared" ref="AD164:AD192" si="135">($R$198-(3*$R$201))</f>
        <v>-16.399381001842841</v>
      </c>
      <c r="AE164" s="101">
        <f t="shared" ref="AE164:AE192" si="136">($R$198+(3*$R$201))</f>
        <v>17.312709539962199</v>
      </c>
      <c r="AF164" s="101">
        <f t="shared" ref="AF164:AF192" si="137">$S$198</f>
        <v>-3.1884057971014594</v>
      </c>
      <c r="AG164" s="101">
        <f t="shared" ref="AG164:AG192" si="138">$S$198-5</f>
        <v>-8.1884057971014599</v>
      </c>
      <c r="AH164" s="101">
        <f t="shared" ref="AH164:AH192" si="139">$S$198+5</f>
        <v>1.8115942028985406</v>
      </c>
      <c r="AI164" s="101">
        <f t="shared" ref="AI164:AI192" si="140">($S$198-(3*$S$201))</f>
        <v>-14.785727549046863</v>
      </c>
      <c r="AJ164" s="101">
        <f t="shared" ref="AJ164:AJ192" si="141">($S$198+(3*$S$201))</f>
        <v>8.4089159548439429</v>
      </c>
      <c r="AK164" s="101">
        <f t="shared" ref="AK164:AK192" si="142">$T$198</f>
        <v>-2.8686427376445609</v>
      </c>
      <c r="AL164" s="101">
        <f t="shared" ref="AL164:AL192" si="143">$T$198-5</f>
        <v>-7.8686427376445609</v>
      </c>
      <c r="AM164" s="101">
        <f t="shared" ref="AM164:AM192" si="144">$T$198+5</f>
        <v>2.1313572623554391</v>
      </c>
      <c r="AN164" s="101">
        <f t="shared" ref="AN164:AN192" si="145">($T$198-(3*$T$201))</f>
        <v>-14.752912163608705</v>
      </c>
      <c r="AO164" s="101">
        <f t="shared" ref="AO164:AO192" si="146">($T$198+(3*$T$201))</f>
        <v>9.0156266883195855</v>
      </c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</row>
    <row r="165" spans="1:128" s="5" customFormat="1" x14ac:dyDescent="0.25">
      <c r="A165" s="23" t="s">
        <v>35</v>
      </c>
      <c r="B165" s="33" t="s">
        <v>103</v>
      </c>
      <c r="C165" s="113" t="s">
        <v>109</v>
      </c>
      <c r="D165" s="26">
        <v>9</v>
      </c>
      <c r="E165" s="142">
        <v>447.60300000000001</v>
      </c>
      <c r="F165" s="82">
        <f t="shared" si="100"/>
        <v>449.5</v>
      </c>
      <c r="G165" s="137">
        <v>1.3986000000000001</v>
      </c>
      <c r="H165" s="137">
        <v>0.49840000000000001</v>
      </c>
      <c r="I165" s="136">
        <f t="shared" si="121"/>
        <v>1.897</v>
      </c>
      <c r="J165" s="83">
        <f t="shared" si="122"/>
        <v>4231.3631947561053</v>
      </c>
      <c r="K165" s="143">
        <v>450</v>
      </c>
      <c r="L165" s="144">
        <v>448.8</v>
      </c>
      <c r="M165" s="145">
        <v>1.4516</v>
      </c>
      <c r="N165" s="145">
        <v>0.40570000000000001</v>
      </c>
      <c r="O165" s="145">
        <v>1.8573</v>
      </c>
      <c r="P165" s="147">
        <v>4145.6099999999997</v>
      </c>
      <c r="Q165" s="24">
        <f t="shared" si="125"/>
        <v>3.7895037895037849</v>
      </c>
      <c r="R165" s="24">
        <f t="shared" si="126"/>
        <v>-18.599518459069024</v>
      </c>
      <c r="S165" s="24">
        <f t="shared" si="123"/>
        <v>-2.0927780706378529</v>
      </c>
      <c r="T165" s="24">
        <f t="shared" si="124"/>
        <v>-2.0266091755578639</v>
      </c>
      <c r="U165" s="107"/>
      <c r="V165" s="101">
        <f t="shared" si="127"/>
        <v>-3.5659862544724468</v>
      </c>
      <c r="W165" s="101">
        <f t="shared" si="128"/>
        <v>-8.5659862544724472</v>
      </c>
      <c r="X165" s="101">
        <f t="shared" si="129"/>
        <v>1.4340137455275532</v>
      </c>
      <c r="Y165" s="101">
        <f t="shared" si="130"/>
        <v>-12.065629396890088</v>
      </c>
      <c r="Z165" s="101">
        <f t="shared" si="131"/>
        <v>4.9336568879451939</v>
      </c>
      <c r="AA165" s="101">
        <f t="shared" si="132"/>
        <v>0.45666426905968027</v>
      </c>
      <c r="AB165" s="101">
        <f t="shared" si="133"/>
        <v>-4.5433357309403197</v>
      </c>
      <c r="AC165" s="101">
        <f t="shared" si="134"/>
        <v>5.4566642690596803</v>
      </c>
      <c r="AD165" s="101">
        <f t="shared" si="135"/>
        <v>-16.399381001842841</v>
      </c>
      <c r="AE165" s="101">
        <f t="shared" si="136"/>
        <v>17.312709539962199</v>
      </c>
      <c r="AF165" s="101">
        <f t="shared" si="137"/>
        <v>-3.1884057971014594</v>
      </c>
      <c r="AG165" s="101">
        <f t="shared" si="138"/>
        <v>-8.1884057971014599</v>
      </c>
      <c r="AH165" s="101">
        <f t="shared" si="139"/>
        <v>1.8115942028985406</v>
      </c>
      <c r="AI165" s="101">
        <f t="shared" si="140"/>
        <v>-14.785727549046863</v>
      </c>
      <c r="AJ165" s="101">
        <f t="shared" si="141"/>
        <v>8.4089159548439429</v>
      </c>
      <c r="AK165" s="101">
        <f t="shared" si="142"/>
        <v>-2.8686427376445609</v>
      </c>
      <c r="AL165" s="101">
        <f t="shared" si="143"/>
        <v>-7.8686427376445609</v>
      </c>
      <c r="AM165" s="101">
        <f t="shared" si="144"/>
        <v>2.1313572623554391</v>
      </c>
      <c r="AN165" s="101">
        <f t="shared" si="145"/>
        <v>-14.752912163608705</v>
      </c>
      <c r="AO165" s="101">
        <f t="shared" si="146"/>
        <v>9.0156266883195855</v>
      </c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</row>
    <row r="166" spans="1:128" s="5" customFormat="1" x14ac:dyDescent="0.25">
      <c r="A166" s="23" t="s">
        <v>39</v>
      </c>
      <c r="B166" s="33" t="s">
        <v>104</v>
      </c>
      <c r="C166" s="23" t="s">
        <v>37</v>
      </c>
      <c r="D166" s="26">
        <v>1</v>
      </c>
      <c r="E166" s="142">
        <v>447.87670000000003</v>
      </c>
      <c r="F166" s="82">
        <f t="shared" si="100"/>
        <v>447.90000000000003</v>
      </c>
      <c r="G166" s="137">
        <v>1.3899999999999999E-2</v>
      </c>
      <c r="H166" s="137">
        <v>9.4000000000000004E-3</v>
      </c>
      <c r="I166" s="136">
        <f t="shared" si="121"/>
        <v>2.3300000000000001E-2</v>
      </c>
      <c r="J166" s="83">
        <f t="shared" si="122"/>
        <v>52.022225265406334</v>
      </c>
      <c r="K166" s="144">
        <v>447.8</v>
      </c>
      <c r="L166" s="144">
        <v>447.8</v>
      </c>
      <c r="M166" s="145"/>
      <c r="N166" s="145"/>
      <c r="O166" s="145">
        <v>2.75E-2</v>
      </c>
      <c r="P166" s="144">
        <v>61.4</v>
      </c>
      <c r="Q166" s="24"/>
      <c r="R166" s="24"/>
      <c r="S166" s="24">
        <f t="shared" si="123"/>
        <v>18.02575107296137</v>
      </c>
      <c r="T166" s="24">
        <f t="shared" si="124"/>
        <v>18.026477504086476</v>
      </c>
      <c r="U166" s="107"/>
      <c r="V166" s="101">
        <f t="shared" si="127"/>
        <v>-3.5659862544724468</v>
      </c>
      <c r="W166" s="101">
        <f t="shared" si="128"/>
        <v>-8.5659862544724472</v>
      </c>
      <c r="X166" s="101">
        <f t="shared" si="129"/>
        <v>1.4340137455275532</v>
      </c>
      <c r="Y166" s="101">
        <f t="shared" si="130"/>
        <v>-12.065629396890088</v>
      </c>
      <c r="Z166" s="101">
        <f t="shared" si="131"/>
        <v>4.9336568879451939</v>
      </c>
      <c r="AA166" s="101">
        <f t="shared" si="132"/>
        <v>0.45666426905968027</v>
      </c>
      <c r="AB166" s="101">
        <f t="shared" si="133"/>
        <v>-4.5433357309403197</v>
      </c>
      <c r="AC166" s="101">
        <f t="shared" si="134"/>
        <v>5.4566642690596803</v>
      </c>
      <c r="AD166" s="101">
        <f t="shared" si="135"/>
        <v>-16.399381001842841</v>
      </c>
      <c r="AE166" s="101">
        <f t="shared" si="136"/>
        <v>17.312709539962199</v>
      </c>
      <c r="AF166" s="101">
        <f t="shared" si="137"/>
        <v>-3.1884057971014594</v>
      </c>
      <c r="AG166" s="101">
        <f t="shared" si="138"/>
        <v>-8.1884057971014599</v>
      </c>
      <c r="AH166" s="101">
        <f t="shared" si="139"/>
        <v>1.8115942028985406</v>
      </c>
      <c r="AI166" s="101">
        <f t="shared" si="140"/>
        <v>-14.785727549046863</v>
      </c>
      <c r="AJ166" s="101">
        <f t="shared" si="141"/>
        <v>8.4089159548439429</v>
      </c>
      <c r="AK166" s="101">
        <f t="shared" si="142"/>
        <v>-2.8686427376445609</v>
      </c>
      <c r="AL166" s="101">
        <f t="shared" si="143"/>
        <v>-7.8686427376445609</v>
      </c>
      <c r="AM166" s="101">
        <f t="shared" si="144"/>
        <v>2.1313572623554391</v>
      </c>
      <c r="AN166" s="101">
        <f t="shared" si="145"/>
        <v>-14.752912163608705</v>
      </c>
      <c r="AO166" s="101">
        <f t="shared" si="146"/>
        <v>9.0156266883195855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</row>
    <row r="167" spans="1:128" s="5" customFormat="1" x14ac:dyDescent="0.25">
      <c r="A167" s="23" t="s">
        <v>39</v>
      </c>
      <c r="B167" s="33" t="s">
        <v>104</v>
      </c>
      <c r="C167" s="23" t="s">
        <v>37</v>
      </c>
      <c r="D167" s="26">
        <v>2</v>
      </c>
      <c r="E167" s="142">
        <v>447.76550000000003</v>
      </c>
      <c r="F167" s="82">
        <f t="shared" si="100"/>
        <v>447.8</v>
      </c>
      <c r="G167" s="137">
        <v>2.3300000000000001E-2</v>
      </c>
      <c r="H167" s="137">
        <v>1.12E-2</v>
      </c>
      <c r="I167" s="136">
        <f t="shared" si="121"/>
        <v>3.4500000000000003E-2</v>
      </c>
      <c r="J167" s="83">
        <f t="shared" si="122"/>
        <v>77.047018795426581</v>
      </c>
      <c r="K167" s="144">
        <v>447.5</v>
      </c>
      <c r="L167" s="144">
        <v>447.5</v>
      </c>
      <c r="M167" s="145"/>
      <c r="N167" s="145"/>
      <c r="O167" s="145">
        <v>3.3399999999999999E-2</v>
      </c>
      <c r="P167" s="144">
        <v>74.599999999999994</v>
      </c>
      <c r="Q167" s="24"/>
      <c r="R167" s="24"/>
      <c r="S167" s="24">
        <f t="shared" si="123"/>
        <v>-3.1884057971014594</v>
      </c>
      <c r="T167" s="24">
        <f t="shared" si="124"/>
        <v>-3.176007110572121</v>
      </c>
      <c r="U167" s="107"/>
      <c r="V167" s="101">
        <f t="shared" si="127"/>
        <v>-3.5659862544724468</v>
      </c>
      <c r="W167" s="101">
        <f t="shared" si="128"/>
        <v>-8.5659862544724472</v>
      </c>
      <c r="X167" s="101">
        <f t="shared" si="129"/>
        <v>1.4340137455275532</v>
      </c>
      <c r="Y167" s="101">
        <f t="shared" si="130"/>
        <v>-12.065629396890088</v>
      </c>
      <c r="Z167" s="101">
        <f t="shared" si="131"/>
        <v>4.9336568879451939</v>
      </c>
      <c r="AA167" s="101">
        <f t="shared" si="132"/>
        <v>0.45666426905968027</v>
      </c>
      <c r="AB167" s="101">
        <f t="shared" si="133"/>
        <v>-4.5433357309403197</v>
      </c>
      <c r="AC167" s="101">
        <f t="shared" si="134"/>
        <v>5.4566642690596803</v>
      </c>
      <c r="AD167" s="101">
        <f t="shared" si="135"/>
        <v>-16.399381001842841</v>
      </c>
      <c r="AE167" s="101">
        <f t="shared" si="136"/>
        <v>17.312709539962199</v>
      </c>
      <c r="AF167" s="101">
        <f t="shared" si="137"/>
        <v>-3.1884057971014594</v>
      </c>
      <c r="AG167" s="101">
        <f t="shared" si="138"/>
        <v>-8.1884057971014599</v>
      </c>
      <c r="AH167" s="101">
        <f t="shared" si="139"/>
        <v>1.8115942028985406</v>
      </c>
      <c r="AI167" s="101">
        <f t="shared" si="140"/>
        <v>-14.785727549046863</v>
      </c>
      <c r="AJ167" s="101">
        <f t="shared" si="141"/>
        <v>8.4089159548439429</v>
      </c>
      <c r="AK167" s="101">
        <f t="shared" si="142"/>
        <v>-2.8686427376445609</v>
      </c>
      <c r="AL167" s="101">
        <f t="shared" si="143"/>
        <v>-7.8686427376445609</v>
      </c>
      <c r="AM167" s="101">
        <f t="shared" si="144"/>
        <v>2.1313572623554391</v>
      </c>
      <c r="AN167" s="101">
        <f t="shared" si="145"/>
        <v>-14.752912163608705</v>
      </c>
      <c r="AO167" s="101">
        <f t="shared" si="146"/>
        <v>9.0156266883195855</v>
      </c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</row>
    <row r="168" spans="1:128" s="5" customFormat="1" x14ac:dyDescent="0.25">
      <c r="A168" s="23" t="s">
        <v>39</v>
      </c>
      <c r="B168" s="33" t="s">
        <v>104</v>
      </c>
      <c r="C168" s="23" t="s">
        <v>37</v>
      </c>
      <c r="D168" s="26">
        <v>3</v>
      </c>
      <c r="E168" s="142">
        <v>447.65729999999991</v>
      </c>
      <c r="F168" s="82">
        <f t="shared" si="100"/>
        <v>447.69999999999993</v>
      </c>
      <c r="G168" s="137">
        <v>3.2099999999999997E-2</v>
      </c>
      <c r="H168" s="137">
        <v>1.06E-2</v>
      </c>
      <c r="I168" s="136">
        <f t="shared" si="121"/>
        <v>4.2699999999999995E-2</v>
      </c>
      <c r="J168" s="83">
        <f t="shared" si="122"/>
        <v>95.382032253954478</v>
      </c>
      <c r="K168" s="144">
        <v>447.6</v>
      </c>
      <c r="L168" s="144">
        <v>447.6</v>
      </c>
      <c r="M168" s="145"/>
      <c r="N168" s="145"/>
      <c r="O168" s="145">
        <v>4.0099999999999997E-2</v>
      </c>
      <c r="P168" s="144">
        <v>89.6</v>
      </c>
      <c r="Q168" s="24"/>
      <c r="R168" s="24"/>
      <c r="S168" s="24">
        <f t="shared" si="123"/>
        <v>-6.088992974238872</v>
      </c>
      <c r="T168" s="24">
        <f t="shared" si="124"/>
        <v>-6.0619721737106982</v>
      </c>
      <c r="U168" s="107"/>
      <c r="V168" s="101">
        <f t="shared" si="127"/>
        <v>-3.5659862544724468</v>
      </c>
      <c r="W168" s="101">
        <f t="shared" si="128"/>
        <v>-8.5659862544724472</v>
      </c>
      <c r="X168" s="101">
        <f t="shared" si="129"/>
        <v>1.4340137455275532</v>
      </c>
      <c r="Y168" s="101">
        <f t="shared" si="130"/>
        <v>-12.065629396890088</v>
      </c>
      <c r="Z168" s="101">
        <f t="shared" si="131"/>
        <v>4.9336568879451939</v>
      </c>
      <c r="AA168" s="101">
        <f t="shared" si="132"/>
        <v>0.45666426905968027</v>
      </c>
      <c r="AB168" s="101">
        <f t="shared" si="133"/>
        <v>-4.5433357309403197</v>
      </c>
      <c r="AC168" s="101">
        <f t="shared" si="134"/>
        <v>5.4566642690596803</v>
      </c>
      <c r="AD168" s="101">
        <f t="shared" si="135"/>
        <v>-16.399381001842841</v>
      </c>
      <c r="AE168" s="101">
        <f t="shared" si="136"/>
        <v>17.312709539962199</v>
      </c>
      <c r="AF168" s="101">
        <f t="shared" si="137"/>
        <v>-3.1884057971014594</v>
      </c>
      <c r="AG168" s="101">
        <f t="shared" si="138"/>
        <v>-8.1884057971014599</v>
      </c>
      <c r="AH168" s="101">
        <f t="shared" si="139"/>
        <v>1.8115942028985406</v>
      </c>
      <c r="AI168" s="101">
        <f t="shared" si="140"/>
        <v>-14.785727549046863</v>
      </c>
      <c r="AJ168" s="101">
        <f t="shared" si="141"/>
        <v>8.4089159548439429</v>
      </c>
      <c r="AK168" s="101">
        <f t="shared" si="142"/>
        <v>-2.8686427376445609</v>
      </c>
      <c r="AL168" s="101">
        <f t="shared" si="143"/>
        <v>-7.8686427376445609</v>
      </c>
      <c r="AM168" s="101">
        <f t="shared" si="144"/>
        <v>2.1313572623554391</v>
      </c>
      <c r="AN168" s="101">
        <f t="shared" si="145"/>
        <v>-14.752912163608705</v>
      </c>
      <c r="AO168" s="101">
        <f t="shared" si="146"/>
        <v>9.0156266883195855</v>
      </c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</row>
    <row r="169" spans="1:128" s="5" customFormat="1" x14ac:dyDescent="0.25">
      <c r="A169" s="23" t="s">
        <v>39</v>
      </c>
      <c r="B169" s="33" t="s">
        <v>104</v>
      </c>
      <c r="C169" s="23" t="s">
        <v>37</v>
      </c>
      <c r="D169" s="26">
        <v>4</v>
      </c>
      <c r="E169" s="142">
        <v>447.0247</v>
      </c>
      <c r="F169" s="82">
        <f t="shared" si="100"/>
        <v>447.1</v>
      </c>
      <c r="G169" s="137">
        <v>5.3900000000000003E-2</v>
      </c>
      <c r="H169" s="137">
        <v>2.1399999999999999E-2</v>
      </c>
      <c r="I169" s="136">
        <f t="shared" si="121"/>
        <v>7.5300000000000006E-2</v>
      </c>
      <c r="J169" s="83">
        <f t="shared" si="122"/>
        <v>168.43636083468854</v>
      </c>
      <c r="K169" s="144">
        <v>446.8</v>
      </c>
      <c r="L169" s="144">
        <v>446.9</v>
      </c>
      <c r="M169" s="145"/>
      <c r="N169" s="145"/>
      <c r="O169" s="145">
        <v>7.2400000000000006E-2</v>
      </c>
      <c r="P169" s="144">
        <v>162</v>
      </c>
      <c r="Q169" s="24"/>
      <c r="R169" s="24"/>
      <c r="S169" s="24">
        <f t="shared" si="123"/>
        <v>-3.8512616201859222</v>
      </c>
      <c r="T169" s="24">
        <f t="shared" si="124"/>
        <v>-3.8212419235330626</v>
      </c>
      <c r="U169" s="107"/>
      <c r="V169" s="101">
        <f t="shared" si="127"/>
        <v>-3.5659862544724468</v>
      </c>
      <c r="W169" s="101">
        <f t="shared" si="128"/>
        <v>-8.5659862544724472</v>
      </c>
      <c r="X169" s="101">
        <f t="shared" si="129"/>
        <v>1.4340137455275532</v>
      </c>
      <c r="Y169" s="101">
        <f t="shared" si="130"/>
        <v>-12.065629396890088</v>
      </c>
      <c r="Z169" s="101">
        <f t="shared" si="131"/>
        <v>4.9336568879451939</v>
      </c>
      <c r="AA169" s="101">
        <f t="shared" si="132"/>
        <v>0.45666426905968027</v>
      </c>
      <c r="AB169" s="101">
        <f t="shared" si="133"/>
        <v>-4.5433357309403197</v>
      </c>
      <c r="AC169" s="101">
        <f t="shared" si="134"/>
        <v>5.4566642690596803</v>
      </c>
      <c r="AD169" s="101">
        <f t="shared" si="135"/>
        <v>-16.399381001842841</v>
      </c>
      <c r="AE169" s="101">
        <f t="shared" si="136"/>
        <v>17.312709539962199</v>
      </c>
      <c r="AF169" s="101">
        <f t="shared" si="137"/>
        <v>-3.1884057971014594</v>
      </c>
      <c r="AG169" s="101">
        <f t="shared" si="138"/>
        <v>-8.1884057971014599</v>
      </c>
      <c r="AH169" s="101">
        <f t="shared" si="139"/>
        <v>1.8115942028985406</v>
      </c>
      <c r="AI169" s="101">
        <f t="shared" si="140"/>
        <v>-14.785727549046863</v>
      </c>
      <c r="AJ169" s="101">
        <f t="shared" si="141"/>
        <v>8.4089159548439429</v>
      </c>
      <c r="AK169" s="101">
        <f t="shared" si="142"/>
        <v>-2.8686427376445609</v>
      </c>
      <c r="AL169" s="101">
        <f t="shared" si="143"/>
        <v>-7.8686427376445609</v>
      </c>
      <c r="AM169" s="101">
        <f t="shared" si="144"/>
        <v>2.1313572623554391</v>
      </c>
      <c r="AN169" s="101">
        <f t="shared" si="145"/>
        <v>-14.752912163608705</v>
      </c>
      <c r="AO169" s="101">
        <f t="shared" si="146"/>
        <v>9.0156266883195855</v>
      </c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</row>
    <row r="170" spans="1:128" s="5" customFormat="1" x14ac:dyDescent="0.25">
      <c r="A170" s="23" t="s">
        <v>39</v>
      </c>
      <c r="B170" s="33" t="s">
        <v>104</v>
      </c>
      <c r="C170" s="23" t="s">
        <v>37</v>
      </c>
      <c r="D170" s="26">
        <v>5</v>
      </c>
      <c r="E170" s="142">
        <v>447.6841</v>
      </c>
      <c r="F170" s="82">
        <f t="shared" si="100"/>
        <v>447.8</v>
      </c>
      <c r="G170" s="137">
        <v>8.4900000000000003E-2</v>
      </c>
      <c r="H170" s="137">
        <v>3.1E-2</v>
      </c>
      <c r="I170" s="136">
        <f t="shared" si="121"/>
        <v>0.1159</v>
      </c>
      <c r="J170" s="83">
        <f t="shared" si="122"/>
        <v>258.86261755876495</v>
      </c>
      <c r="K170" s="144">
        <v>447.4</v>
      </c>
      <c r="L170" s="144">
        <v>447.5</v>
      </c>
      <c r="M170" s="145"/>
      <c r="N170" s="145"/>
      <c r="O170" s="145">
        <v>0.10199999999999999</v>
      </c>
      <c r="P170" s="144">
        <v>227.9</v>
      </c>
      <c r="Q170" s="24"/>
      <c r="R170" s="24"/>
      <c r="S170" s="24">
        <f t="shared" si="123"/>
        <v>-11.993097497842976</v>
      </c>
      <c r="T170" s="24">
        <f t="shared" si="124"/>
        <v>-11.961023129087405</v>
      </c>
      <c r="U170" s="107"/>
      <c r="V170" s="101">
        <f t="shared" si="127"/>
        <v>-3.5659862544724468</v>
      </c>
      <c r="W170" s="101">
        <f t="shared" si="128"/>
        <v>-8.5659862544724472</v>
      </c>
      <c r="X170" s="101">
        <f t="shared" si="129"/>
        <v>1.4340137455275532</v>
      </c>
      <c r="Y170" s="101">
        <f t="shared" si="130"/>
        <v>-12.065629396890088</v>
      </c>
      <c r="Z170" s="101">
        <f t="shared" si="131"/>
        <v>4.9336568879451939</v>
      </c>
      <c r="AA170" s="101">
        <f t="shared" si="132"/>
        <v>0.45666426905968027</v>
      </c>
      <c r="AB170" s="101">
        <f t="shared" si="133"/>
        <v>-4.5433357309403197</v>
      </c>
      <c r="AC170" s="101">
        <f t="shared" si="134"/>
        <v>5.4566642690596803</v>
      </c>
      <c r="AD170" s="101">
        <f t="shared" si="135"/>
        <v>-16.399381001842841</v>
      </c>
      <c r="AE170" s="101">
        <f t="shared" si="136"/>
        <v>17.312709539962199</v>
      </c>
      <c r="AF170" s="101">
        <f t="shared" si="137"/>
        <v>-3.1884057971014594</v>
      </c>
      <c r="AG170" s="101">
        <f t="shared" si="138"/>
        <v>-8.1884057971014599</v>
      </c>
      <c r="AH170" s="101">
        <f t="shared" si="139"/>
        <v>1.8115942028985406</v>
      </c>
      <c r="AI170" s="101">
        <f t="shared" si="140"/>
        <v>-14.785727549046863</v>
      </c>
      <c r="AJ170" s="101">
        <f t="shared" si="141"/>
        <v>8.4089159548439429</v>
      </c>
      <c r="AK170" s="101">
        <f t="shared" si="142"/>
        <v>-2.8686427376445609</v>
      </c>
      <c r="AL170" s="101">
        <f t="shared" si="143"/>
        <v>-7.8686427376445609</v>
      </c>
      <c r="AM170" s="101">
        <f t="shared" si="144"/>
        <v>2.1313572623554391</v>
      </c>
      <c r="AN170" s="101">
        <f t="shared" si="145"/>
        <v>-14.752912163608705</v>
      </c>
      <c r="AO170" s="101">
        <f t="shared" si="146"/>
        <v>9.0156266883195855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</row>
    <row r="171" spans="1:128" s="5" customFormat="1" x14ac:dyDescent="0.25">
      <c r="A171" s="23" t="s">
        <v>39</v>
      </c>
      <c r="B171" s="33" t="s">
        <v>104</v>
      </c>
      <c r="C171" s="23" t="s">
        <v>37</v>
      </c>
      <c r="D171" s="26">
        <v>6</v>
      </c>
      <c r="E171" s="142">
        <v>447.21900000000005</v>
      </c>
      <c r="F171" s="82">
        <f t="shared" si="100"/>
        <v>447.40000000000003</v>
      </c>
      <c r="G171" s="137">
        <v>0.1303</v>
      </c>
      <c r="H171" s="137">
        <v>5.0700000000000002E-2</v>
      </c>
      <c r="I171" s="136">
        <f t="shared" si="121"/>
        <v>0.18099999999999999</v>
      </c>
      <c r="J171" s="83">
        <f t="shared" si="122"/>
        <v>404.66160813846398</v>
      </c>
      <c r="K171" s="144">
        <v>446.9</v>
      </c>
      <c r="L171" s="144">
        <v>447.1</v>
      </c>
      <c r="M171" s="145"/>
      <c r="N171" s="145"/>
      <c r="O171" s="145">
        <v>0.17030000000000001</v>
      </c>
      <c r="P171" s="144">
        <v>384.7</v>
      </c>
      <c r="Q171" s="24"/>
      <c r="R171" s="24"/>
      <c r="S171" s="24">
        <f t="shared" si="123"/>
        <v>-5.9116022099447445</v>
      </c>
      <c r="T171" s="24">
        <f t="shared" si="124"/>
        <v>-4.9329137573223107</v>
      </c>
      <c r="U171" s="107"/>
      <c r="V171" s="101">
        <f t="shared" si="127"/>
        <v>-3.5659862544724468</v>
      </c>
      <c r="W171" s="101">
        <f t="shared" si="128"/>
        <v>-8.5659862544724472</v>
      </c>
      <c r="X171" s="101">
        <f t="shared" si="129"/>
        <v>1.4340137455275532</v>
      </c>
      <c r="Y171" s="101">
        <f t="shared" si="130"/>
        <v>-12.065629396890088</v>
      </c>
      <c r="Z171" s="101">
        <f t="shared" si="131"/>
        <v>4.9336568879451939</v>
      </c>
      <c r="AA171" s="101">
        <f t="shared" si="132"/>
        <v>0.45666426905968027</v>
      </c>
      <c r="AB171" s="101">
        <f t="shared" si="133"/>
        <v>-4.5433357309403197</v>
      </c>
      <c r="AC171" s="101">
        <f t="shared" si="134"/>
        <v>5.4566642690596803</v>
      </c>
      <c r="AD171" s="101">
        <f t="shared" si="135"/>
        <v>-16.399381001842841</v>
      </c>
      <c r="AE171" s="101">
        <f t="shared" si="136"/>
        <v>17.312709539962199</v>
      </c>
      <c r="AF171" s="101">
        <f t="shared" si="137"/>
        <v>-3.1884057971014594</v>
      </c>
      <c r="AG171" s="101">
        <f t="shared" si="138"/>
        <v>-8.1884057971014599</v>
      </c>
      <c r="AH171" s="101">
        <f t="shared" si="139"/>
        <v>1.8115942028985406</v>
      </c>
      <c r="AI171" s="101">
        <f t="shared" si="140"/>
        <v>-14.785727549046863</v>
      </c>
      <c r="AJ171" s="101">
        <f t="shared" si="141"/>
        <v>8.4089159548439429</v>
      </c>
      <c r="AK171" s="101">
        <f t="shared" si="142"/>
        <v>-2.8686427376445609</v>
      </c>
      <c r="AL171" s="101">
        <f t="shared" si="143"/>
        <v>-7.8686427376445609</v>
      </c>
      <c r="AM171" s="101">
        <f t="shared" si="144"/>
        <v>2.1313572623554391</v>
      </c>
      <c r="AN171" s="101">
        <f t="shared" si="145"/>
        <v>-14.752912163608705</v>
      </c>
      <c r="AO171" s="101">
        <f t="shared" si="146"/>
        <v>9.0156266883195855</v>
      </c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</row>
    <row r="172" spans="1:128" s="5" customFormat="1" x14ac:dyDescent="0.25">
      <c r="A172" s="23" t="s">
        <v>39</v>
      </c>
      <c r="B172" s="33" t="s">
        <v>104</v>
      </c>
      <c r="C172" s="23" t="s">
        <v>37</v>
      </c>
      <c r="D172" s="26">
        <v>7</v>
      </c>
      <c r="E172" s="142">
        <v>447.94629999999995</v>
      </c>
      <c r="F172" s="82">
        <f t="shared" si="100"/>
        <v>448.4</v>
      </c>
      <c r="G172" s="137">
        <v>0.30570000000000003</v>
      </c>
      <c r="H172" s="137">
        <v>0.14799999999999999</v>
      </c>
      <c r="I172" s="136">
        <f t="shared" si="121"/>
        <v>0.45369999999999999</v>
      </c>
      <c r="J172" s="83">
        <f t="shared" si="122"/>
        <v>1012.457637435723</v>
      </c>
      <c r="K172" s="144">
        <v>447.7</v>
      </c>
      <c r="L172" s="144">
        <v>448.1</v>
      </c>
      <c r="M172" s="145"/>
      <c r="N172" s="145"/>
      <c r="O172" s="145">
        <v>0.4405</v>
      </c>
      <c r="P172" s="144">
        <v>983</v>
      </c>
      <c r="Q172" s="24"/>
      <c r="R172" s="24"/>
      <c r="S172" s="24">
        <f t="shared" si="123"/>
        <v>-2.9094115054000418</v>
      </c>
      <c r="T172" s="24">
        <f t="shared" si="124"/>
        <v>-2.9095180229299347</v>
      </c>
      <c r="U172" s="107"/>
      <c r="V172" s="101">
        <f t="shared" si="127"/>
        <v>-3.5659862544724468</v>
      </c>
      <c r="W172" s="101">
        <f t="shared" si="128"/>
        <v>-8.5659862544724472</v>
      </c>
      <c r="X172" s="101">
        <f t="shared" si="129"/>
        <v>1.4340137455275532</v>
      </c>
      <c r="Y172" s="101">
        <f t="shared" si="130"/>
        <v>-12.065629396890088</v>
      </c>
      <c r="Z172" s="101">
        <f t="shared" si="131"/>
        <v>4.9336568879451939</v>
      </c>
      <c r="AA172" s="101">
        <f t="shared" si="132"/>
        <v>0.45666426905968027</v>
      </c>
      <c r="AB172" s="101">
        <f t="shared" si="133"/>
        <v>-4.5433357309403197</v>
      </c>
      <c r="AC172" s="101">
        <f t="shared" si="134"/>
        <v>5.4566642690596803</v>
      </c>
      <c r="AD172" s="101">
        <f t="shared" si="135"/>
        <v>-16.399381001842841</v>
      </c>
      <c r="AE172" s="101">
        <f t="shared" si="136"/>
        <v>17.312709539962199</v>
      </c>
      <c r="AF172" s="101">
        <f t="shared" si="137"/>
        <v>-3.1884057971014594</v>
      </c>
      <c r="AG172" s="101">
        <f t="shared" si="138"/>
        <v>-8.1884057971014599</v>
      </c>
      <c r="AH172" s="101">
        <f t="shared" si="139"/>
        <v>1.8115942028985406</v>
      </c>
      <c r="AI172" s="101">
        <f t="shared" si="140"/>
        <v>-14.785727549046863</v>
      </c>
      <c r="AJ172" s="101">
        <f t="shared" si="141"/>
        <v>8.4089159548439429</v>
      </c>
      <c r="AK172" s="101">
        <f t="shared" si="142"/>
        <v>-2.8686427376445609</v>
      </c>
      <c r="AL172" s="101">
        <f t="shared" si="143"/>
        <v>-7.8686427376445609</v>
      </c>
      <c r="AM172" s="101">
        <f t="shared" si="144"/>
        <v>2.1313572623554391</v>
      </c>
      <c r="AN172" s="101">
        <f t="shared" si="145"/>
        <v>-14.752912163608705</v>
      </c>
      <c r="AO172" s="101">
        <f t="shared" si="146"/>
        <v>9.0156266883195855</v>
      </c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</row>
    <row r="173" spans="1:128" s="5" customFormat="1" x14ac:dyDescent="0.25">
      <c r="A173" s="23" t="s">
        <v>39</v>
      </c>
      <c r="B173" s="33" t="s">
        <v>104</v>
      </c>
      <c r="C173" s="23" t="s">
        <v>37</v>
      </c>
      <c r="D173" s="26">
        <v>8</v>
      </c>
      <c r="E173" s="142">
        <v>447.80309999999997</v>
      </c>
      <c r="F173" s="82">
        <f t="shared" si="100"/>
        <v>448.7</v>
      </c>
      <c r="G173" s="137">
        <v>0.64800000000000002</v>
      </c>
      <c r="H173" s="137">
        <v>0.24890000000000001</v>
      </c>
      <c r="I173" s="136">
        <f t="shared" si="121"/>
        <v>0.89690000000000003</v>
      </c>
      <c r="J173" s="83">
        <f t="shared" si="122"/>
        <v>2001.3765001750517</v>
      </c>
      <c r="K173" s="144">
        <v>447.6</v>
      </c>
      <c r="L173" s="144">
        <v>448.5</v>
      </c>
      <c r="M173" s="145"/>
      <c r="N173" s="145"/>
      <c r="O173" s="145">
        <v>0.86499999999999999</v>
      </c>
      <c r="P173" s="144">
        <v>1928.7</v>
      </c>
      <c r="Q173" s="24"/>
      <c r="R173" s="24"/>
      <c r="S173" s="24">
        <f t="shared" si="123"/>
        <v>-3.5566952837551611</v>
      </c>
      <c r="T173" s="24">
        <f t="shared" si="124"/>
        <v>-3.631325748488349</v>
      </c>
      <c r="U173" s="107"/>
      <c r="V173" s="101">
        <f t="shared" si="127"/>
        <v>-3.5659862544724468</v>
      </c>
      <c r="W173" s="101">
        <f t="shared" si="128"/>
        <v>-8.5659862544724472</v>
      </c>
      <c r="X173" s="101">
        <f t="shared" si="129"/>
        <v>1.4340137455275532</v>
      </c>
      <c r="Y173" s="101">
        <f t="shared" si="130"/>
        <v>-12.065629396890088</v>
      </c>
      <c r="Z173" s="101">
        <f t="shared" si="131"/>
        <v>4.9336568879451939</v>
      </c>
      <c r="AA173" s="101">
        <f t="shared" si="132"/>
        <v>0.45666426905968027</v>
      </c>
      <c r="AB173" s="101">
        <f t="shared" si="133"/>
        <v>-4.5433357309403197</v>
      </c>
      <c r="AC173" s="101">
        <f t="shared" si="134"/>
        <v>5.4566642690596803</v>
      </c>
      <c r="AD173" s="101">
        <f t="shared" si="135"/>
        <v>-16.399381001842841</v>
      </c>
      <c r="AE173" s="101">
        <f t="shared" si="136"/>
        <v>17.312709539962199</v>
      </c>
      <c r="AF173" s="101">
        <f t="shared" si="137"/>
        <v>-3.1884057971014594</v>
      </c>
      <c r="AG173" s="101">
        <f t="shared" si="138"/>
        <v>-8.1884057971014599</v>
      </c>
      <c r="AH173" s="101">
        <f t="shared" si="139"/>
        <v>1.8115942028985406</v>
      </c>
      <c r="AI173" s="101">
        <f t="shared" si="140"/>
        <v>-14.785727549046863</v>
      </c>
      <c r="AJ173" s="101">
        <f t="shared" si="141"/>
        <v>8.4089159548439429</v>
      </c>
      <c r="AK173" s="101">
        <f t="shared" si="142"/>
        <v>-2.8686427376445609</v>
      </c>
      <c r="AL173" s="101">
        <f t="shared" si="143"/>
        <v>-7.8686427376445609</v>
      </c>
      <c r="AM173" s="101">
        <f t="shared" si="144"/>
        <v>2.1313572623554391</v>
      </c>
      <c r="AN173" s="101">
        <f t="shared" si="145"/>
        <v>-14.752912163608705</v>
      </c>
      <c r="AO173" s="101">
        <f t="shared" si="146"/>
        <v>9.0156266883195855</v>
      </c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</row>
    <row r="174" spans="1:128" s="5" customFormat="1" x14ac:dyDescent="0.25">
      <c r="A174" s="23" t="s">
        <v>39</v>
      </c>
      <c r="B174" s="33" t="s">
        <v>104</v>
      </c>
      <c r="C174" s="23" t="s">
        <v>37</v>
      </c>
      <c r="D174" s="26">
        <v>9</v>
      </c>
      <c r="E174" s="142">
        <v>447.68040000000002</v>
      </c>
      <c r="F174" s="82">
        <f t="shared" si="100"/>
        <v>449.6</v>
      </c>
      <c r="G174" s="137">
        <v>1.4151</v>
      </c>
      <c r="H174" s="137">
        <v>0.50449999999999995</v>
      </c>
      <c r="I174" s="136">
        <f t="shared" si="121"/>
        <v>1.9196</v>
      </c>
      <c r="J174" s="83">
        <f t="shared" si="122"/>
        <v>4280.9532177767724</v>
      </c>
      <c r="K174" s="144">
        <v>447.5</v>
      </c>
      <c r="L174" s="144">
        <v>449.4</v>
      </c>
      <c r="M174" s="145"/>
      <c r="N174" s="145"/>
      <c r="O174" s="145">
        <v>1.8765000000000001</v>
      </c>
      <c r="P174" s="144">
        <v>4175.6000000000004</v>
      </c>
      <c r="Q174" s="24"/>
      <c r="R174" s="24"/>
      <c r="S174" s="24">
        <f t="shared" si="123"/>
        <v>-2.2452594290477137</v>
      </c>
      <c r="T174" s="24">
        <f t="shared" si="124"/>
        <v>-2.4609756850247733</v>
      </c>
      <c r="U174" s="107"/>
      <c r="V174" s="101">
        <f t="shared" si="127"/>
        <v>-3.5659862544724468</v>
      </c>
      <c r="W174" s="101">
        <f t="shared" si="128"/>
        <v>-8.5659862544724472</v>
      </c>
      <c r="X174" s="101">
        <f t="shared" si="129"/>
        <v>1.4340137455275532</v>
      </c>
      <c r="Y174" s="101">
        <f t="shared" si="130"/>
        <v>-12.065629396890088</v>
      </c>
      <c r="Z174" s="101">
        <f t="shared" si="131"/>
        <v>4.9336568879451939</v>
      </c>
      <c r="AA174" s="101">
        <f t="shared" si="132"/>
        <v>0.45666426905968027</v>
      </c>
      <c r="AB174" s="101">
        <f t="shared" si="133"/>
        <v>-4.5433357309403197</v>
      </c>
      <c r="AC174" s="101">
        <f t="shared" si="134"/>
        <v>5.4566642690596803</v>
      </c>
      <c r="AD174" s="101">
        <f t="shared" si="135"/>
        <v>-16.399381001842841</v>
      </c>
      <c r="AE174" s="101">
        <f t="shared" si="136"/>
        <v>17.312709539962199</v>
      </c>
      <c r="AF174" s="101">
        <f t="shared" si="137"/>
        <v>-3.1884057971014594</v>
      </c>
      <c r="AG174" s="101">
        <f t="shared" si="138"/>
        <v>-8.1884057971014599</v>
      </c>
      <c r="AH174" s="101">
        <f t="shared" si="139"/>
        <v>1.8115942028985406</v>
      </c>
      <c r="AI174" s="101">
        <f t="shared" si="140"/>
        <v>-14.785727549046863</v>
      </c>
      <c r="AJ174" s="101">
        <f t="shared" si="141"/>
        <v>8.4089159548439429</v>
      </c>
      <c r="AK174" s="101">
        <f t="shared" si="142"/>
        <v>-2.8686427376445609</v>
      </c>
      <c r="AL174" s="101">
        <f t="shared" si="143"/>
        <v>-7.8686427376445609</v>
      </c>
      <c r="AM174" s="101">
        <f t="shared" si="144"/>
        <v>2.1313572623554391</v>
      </c>
      <c r="AN174" s="101">
        <f t="shared" si="145"/>
        <v>-14.752912163608705</v>
      </c>
      <c r="AO174" s="101">
        <f t="shared" si="146"/>
        <v>9.0156266883195855</v>
      </c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</row>
    <row r="175" spans="1:128" s="5" customFormat="1" x14ac:dyDescent="0.25">
      <c r="A175" s="26" t="s">
        <v>89</v>
      </c>
      <c r="B175" s="36" t="s">
        <v>105</v>
      </c>
      <c r="C175" s="113" t="s">
        <v>147</v>
      </c>
      <c r="D175" s="26">
        <v>1</v>
      </c>
      <c r="E175" s="142">
        <v>448.1773</v>
      </c>
      <c r="F175" s="82">
        <f t="shared" si="100"/>
        <v>448.2</v>
      </c>
      <c r="G175" s="137">
        <v>1.2999999999999999E-2</v>
      </c>
      <c r="H175" s="137">
        <v>9.7000000000000003E-3</v>
      </c>
      <c r="I175" s="136">
        <f t="shared" si="121"/>
        <v>2.2699999999999998E-2</v>
      </c>
      <c r="J175" s="83">
        <f t="shared" si="122"/>
        <v>50.648629737311232</v>
      </c>
      <c r="K175" s="143">
        <v>448.1</v>
      </c>
      <c r="L175" s="144"/>
      <c r="M175" s="145">
        <v>1.2E-2</v>
      </c>
      <c r="N175" s="145">
        <v>1.01E-2</v>
      </c>
      <c r="O175" s="145">
        <v>2.2100000000000002E-2</v>
      </c>
      <c r="P175" s="144">
        <v>49.3</v>
      </c>
      <c r="Q175" s="24">
        <f t="shared" si="125"/>
        <v>-7.6923076923076854</v>
      </c>
      <c r="R175" s="24">
        <f t="shared" si="126"/>
        <v>4.1237113402061789</v>
      </c>
      <c r="S175" s="24">
        <f t="shared" si="123"/>
        <v>-2.643171806167385</v>
      </c>
      <c r="T175" s="24">
        <f t="shared" si="124"/>
        <v>-2.6627171244432355</v>
      </c>
      <c r="U175" s="107"/>
      <c r="V175" s="101">
        <f t="shared" si="127"/>
        <v>-3.5659862544724468</v>
      </c>
      <c r="W175" s="101">
        <f t="shared" si="128"/>
        <v>-8.5659862544724472</v>
      </c>
      <c r="X175" s="101">
        <f t="shared" si="129"/>
        <v>1.4340137455275532</v>
      </c>
      <c r="Y175" s="101">
        <f t="shared" si="130"/>
        <v>-12.065629396890088</v>
      </c>
      <c r="Z175" s="101">
        <f t="shared" si="131"/>
        <v>4.9336568879451939</v>
      </c>
      <c r="AA175" s="101">
        <f t="shared" si="132"/>
        <v>0.45666426905968027</v>
      </c>
      <c r="AB175" s="101">
        <f t="shared" si="133"/>
        <v>-4.5433357309403197</v>
      </c>
      <c r="AC175" s="101">
        <f t="shared" si="134"/>
        <v>5.4566642690596803</v>
      </c>
      <c r="AD175" s="101">
        <f t="shared" si="135"/>
        <v>-16.399381001842841</v>
      </c>
      <c r="AE175" s="101">
        <f t="shared" si="136"/>
        <v>17.312709539962199</v>
      </c>
      <c r="AF175" s="101">
        <f t="shared" si="137"/>
        <v>-3.1884057971014594</v>
      </c>
      <c r="AG175" s="101">
        <f t="shared" si="138"/>
        <v>-8.1884057971014599</v>
      </c>
      <c r="AH175" s="101">
        <f t="shared" si="139"/>
        <v>1.8115942028985406</v>
      </c>
      <c r="AI175" s="101">
        <f t="shared" si="140"/>
        <v>-14.785727549046863</v>
      </c>
      <c r="AJ175" s="101">
        <f t="shared" si="141"/>
        <v>8.4089159548439429</v>
      </c>
      <c r="AK175" s="101">
        <f t="shared" si="142"/>
        <v>-2.8686427376445609</v>
      </c>
      <c r="AL175" s="101">
        <f t="shared" si="143"/>
        <v>-7.8686427376445609</v>
      </c>
      <c r="AM175" s="101">
        <f t="shared" si="144"/>
        <v>2.1313572623554391</v>
      </c>
      <c r="AN175" s="101">
        <f t="shared" si="145"/>
        <v>-14.752912163608705</v>
      </c>
      <c r="AO175" s="101">
        <f t="shared" si="146"/>
        <v>9.0156266883195855</v>
      </c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</row>
    <row r="176" spans="1:128" s="5" customFormat="1" x14ac:dyDescent="0.25">
      <c r="A176" s="26" t="s">
        <v>89</v>
      </c>
      <c r="B176" s="36" t="s">
        <v>105</v>
      </c>
      <c r="C176" s="113" t="s">
        <v>147</v>
      </c>
      <c r="D176" s="26">
        <v>2</v>
      </c>
      <c r="E176" s="142">
        <v>447.76719999999995</v>
      </c>
      <c r="F176" s="82">
        <f t="shared" si="100"/>
        <v>447.79999999999995</v>
      </c>
      <c r="G176" s="137">
        <v>2.3800000000000002E-2</v>
      </c>
      <c r="H176" s="137">
        <v>8.9999999999999993E-3</v>
      </c>
      <c r="I176" s="136">
        <f t="shared" si="121"/>
        <v>3.2800000000000003E-2</v>
      </c>
      <c r="J176" s="83">
        <f t="shared" si="122"/>
        <v>73.250325878636204</v>
      </c>
      <c r="K176" s="143">
        <v>447.7</v>
      </c>
      <c r="L176" s="144"/>
      <c r="M176" s="145">
        <v>2.1100000000000001E-2</v>
      </c>
      <c r="N176" s="145">
        <v>9.9000000000000008E-3</v>
      </c>
      <c r="O176" s="145">
        <v>3.1E-2</v>
      </c>
      <c r="P176" s="144">
        <v>69.2</v>
      </c>
      <c r="Q176" s="24">
        <f t="shared" si="125"/>
        <v>-11.344537815126055</v>
      </c>
      <c r="R176" s="24">
        <f t="shared" si="126"/>
        <v>10.000000000000018</v>
      </c>
      <c r="S176" s="24">
        <f t="shared" si="123"/>
        <v>-5.4878048780487889</v>
      </c>
      <c r="T176" s="24">
        <f t="shared" si="124"/>
        <v>-5.5294305247828222</v>
      </c>
      <c r="U176" s="107"/>
      <c r="V176" s="101">
        <f t="shared" si="127"/>
        <v>-3.5659862544724468</v>
      </c>
      <c r="W176" s="101">
        <f t="shared" si="128"/>
        <v>-8.5659862544724472</v>
      </c>
      <c r="X176" s="101">
        <f t="shared" si="129"/>
        <v>1.4340137455275532</v>
      </c>
      <c r="Y176" s="101">
        <f t="shared" si="130"/>
        <v>-12.065629396890088</v>
      </c>
      <c r="Z176" s="101">
        <f t="shared" si="131"/>
        <v>4.9336568879451939</v>
      </c>
      <c r="AA176" s="101">
        <f t="shared" si="132"/>
        <v>0.45666426905968027</v>
      </c>
      <c r="AB176" s="101">
        <f t="shared" si="133"/>
        <v>-4.5433357309403197</v>
      </c>
      <c r="AC176" s="101">
        <f t="shared" si="134"/>
        <v>5.4566642690596803</v>
      </c>
      <c r="AD176" s="101">
        <f t="shared" si="135"/>
        <v>-16.399381001842841</v>
      </c>
      <c r="AE176" s="101">
        <f t="shared" si="136"/>
        <v>17.312709539962199</v>
      </c>
      <c r="AF176" s="101">
        <f t="shared" si="137"/>
        <v>-3.1884057971014594</v>
      </c>
      <c r="AG176" s="101">
        <f t="shared" si="138"/>
        <v>-8.1884057971014599</v>
      </c>
      <c r="AH176" s="101">
        <f t="shared" si="139"/>
        <v>1.8115942028985406</v>
      </c>
      <c r="AI176" s="101">
        <f t="shared" si="140"/>
        <v>-14.785727549046863</v>
      </c>
      <c r="AJ176" s="101">
        <f t="shared" si="141"/>
        <v>8.4089159548439429</v>
      </c>
      <c r="AK176" s="101">
        <f t="shared" si="142"/>
        <v>-2.8686427376445609</v>
      </c>
      <c r="AL176" s="101">
        <f t="shared" si="143"/>
        <v>-7.8686427376445609</v>
      </c>
      <c r="AM176" s="101">
        <f t="shared" si="144"/>
        <v>2.1313572623554391</v>
      </c>
      <c r="AN176" s="101">
        <f t="shared" si="145"/>
        <v>-14.752912163608705</v>
      </c>
      <c r="AO176" s="101">
        <f t="shared" si="146"/>
        <v>9.0156266883195855</v>
      </c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</row>
    <row r="177" spans="1:128" s="5" customFormat="1" x14ac:dyDescent="0.25">
      <c r="A177" s="26" t="s">
        <v>89</v>
      </c>
      <c r="B177" s="36" t="s">
        <v>105</v>
      </c>
      <c r="C177" s="113" t="s">
        <v>147</v>
      </c>
      <c r="D177" s="26">
        <v>3</v>
      </c>
      <c r="E177" s="142">
        <v>447.6574</v>
      </c>
      <c r="F177" s="82">
        <f t="shared" si="100"/>
        <v>447.7</v>
      </c>
      <c r="G177" s="137">
        <v>3.27E-2</v>
      </c>
      <c r="H177" s="137">
        <v>9.9000000000000008E-3</v>
      </c>
      <c r="I177" s="136">
        <f t="shared" si="121"/>
        <v>4.2599999999999999E-2</v>
      </c>
      <c r="J177" s="83">
        <f t="shared" si="122"/>
        <v>95.15864189453039</v>
      </c>
      <c r="K177" s="143">
        <v>447.6</v>
      </c>
      <c r="L177" s="144"/>
      <c r="M177" s="145">
        <v>2.9700000000000001E-2</v>
      </c>
      <c r="N177" s="145">
        <v>1.03E-2</v>
      </c>
      <c r="O177" s="145">
        <v>0.04</v>
      </c>
      <c r="P177" s="144">
        <v>89.4</v>
      </c>
      <c r="Q177" s="24">
        <f t="shared" si="125"/>
        <v>-9.1743119266055029</v>
      </c>
      <c r="R177" s="24">
        <f t="shared" si="126"/>
        <v>4.0404040404040327</v>
      </c>
      <c r="S177" s="24">
        <f t="shared" si="123"/>
        <v>-6.1032863849765215</v>
      </c>
      <c r="T177" s="24">
        <f t="shared" si="124"/>
        <v>-6.0516226165911524</v>
      </c>
      <c r="U177" s="107"/>
      <c r="V177" s="101">
        <f t="shared" si="127"/>
        <v>-3.5659862544724468</v>
      </c>
      <c r="W177" s="101">
        <f t="shared" si="128"/>
        <v>-8.5659862544724472</v>
      </c>
      <c r="X177" s="101">
        <f t="shared" si="129"/>
        <v>1.4340137455275532</v>
      </c>
      <c r="Y177" s="101">
        <f t="shared" si="130"/>
        <v>-12.065629396890088</v>
      </c>
      <c r="Z177" s="101">
        <f t="shared" si="131"/>
        <v>4.9336568879451939</v>
      </c>
      <c r="AA177" s="101">
        <f t="shared" si="132"/>
        <v>0.45666426905968027</v>
      </c>
      <c r="AB177" s="101">
        <f t="shared" si="133"/>
        <v>-4.5433357309403197</v>
      </c>
      <c r="AC177" s="101">
        <f t="shared" si="134"/>
        <v>5.4566642690596803</v>
      </c>
      <c r="AD177" s="101">
        <f t="shared" si="135"/>
        <v>-16.399381001842841</v>
      </c>
      <c r="AE177" s="101">
        <f t="shared" si="136"/>
        <v>17.312709539962199</v>
      </c>
      <c r="AF177" s="101">
        <f t="shared" si="137"/>
        <v>-3.1884057971014594</v>
      </c>
      <c r="AG177" s="101">
        <f t="shared" si="138"/>
        <v>-8.1884057971014599</v>
      </c>
      <c r="AH177" s="101">
        <f t="shared" si="139"/>
        <v>1.8115942028985406</v>
      </c>
      <c r="AI177" s="101">
        <f t="shared" si="140"/>
        <v>-14.785727549046863</v>
      </c>
      <c r="AJ177" s="101">
        <f t="shared" si="141"/>
        <v>8.4089159548439429</v>
      </c>
      <c r="AK177" s="101">
        <f t="shared" si="142"/>
        <v>-2.8686427376445609</v>
      </c>
      <c r="AL177" s="101">
        <f t="shared" si="143"/>
        <v>-7.8686427376445609</v>
      </c>
      <c r="AM177" s="101">
        <f t="shared" si="144"/>
        <v>2.1313572623554391</v>
      </c>
      <c r="AN177" s="101">
        <f t="shared" si="145"/>
        <v>-14.752912163608705</v>
      </c>
      <c r="AO177" s="101">
        <f t="shared" si="146"/>
        <v>9.0156266883195855</v>
      </c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</row>
    <row r="178" spans="1:128" s="5" customFormat="1" x14ac:dyDescent="0.25">
      <c r="A178" s="26" t="s">
        <v>89</v>
      </c>
      <c r="B178" s="36" t="s">
        <v>105</v>
      </c>
      <c r="C178" s="113" t="s">
        <v>147</v>
      </c>
      <c r="D178" s="26">
        <v>4</v>
      </c>
      <c r="E178" s="142">
        <v>447.72659999999996</v>
      </c>
      <c r="F178" s="82">
        <f t="shared" si="100"/>
        <v>447.79999999999995</v>
      </c>
      <c r="G178" s="137">
        <v>5.33E-2</v>
      </c>
      <c r="H178" s="137">
        <v>2.01E-2</v>
      </c>
      <c r="I178" s="136">
        <f t="shared" si="121"/>
        <v>7.3399999999999993E-2</v>
      </c>
      <c r="J178" s="83">
        <f t="shared" si="122"/>
        <v>163.92919091015304</v>
      </c>
      <c r="K178" s="143">
        <v>447.4</v>
      </c>
      <c r="L178" s="144"/>
      <c r="M178" s="145">
        <v>0.05</v>
      </c>
      <c r="N178" s="145">
        <v>2.1000000000000001E-2</v>
      </c>
      <c r="O178" s="145">
        <v>7.0999999999999994E-2</v>
      </c>
      <c r="P178" s="144">
        <v>158.69999999999999</v>
      </c>
      <c r="Q178" s="24">
        <f t="shared" si="125"/>
        <v>-6.1913696060037475</v>
      </c>
      <c r="R178" s="24">
        <f t="shared" si="126"/>
        <v>4.4776119402985151</v>
      </c>
      <c r="S178" s="24">
        <f t="shared" si="123"/>
        <v>-3.2697547683923704</v>
      </c>
      <c r="T178" s="24">
        <f t="shared" si="124"/>
        <v>-3.1899083263450532</v>
      </c>
      <c r="U178" s="109"/>
      <c r="V178" s="101">
        <f t="shared" si="127"/>
        <v>-3.5659862544724468</v>
      </c>
      <c r="W178" s="101">
        <f t="shared" si="128"/>
        <v>-8.5659862544724472</v>
      </c>
      <c r="X178" s="101">
        <f t="shared" si="129"/>
        <v>1.4340137455275532</v>
      </c>
      <c r="Y178" s="101">
        <f t="shared" si="130"/>
        <v>-12.065629396890088</v>
      </c>
      <c r="Z178" s="101">
        <f t="shared" si="131"/>
        <v>4.9336568879451939</v>
      </c>
      <c r="AA178" s="101">
        <f t="shared" si="132"/>
        <v>0.45666426905968027</v>
      </c>
      <c r="AB178" s="101">
        <f t="shared" si="133"/>
        <v>-4.5433357309403197</v>
      </c>
      <c r="AC178" s="101">
        <f t="shared" si="134"/>
        <v>5.4566642690596803</v>
      </c>
      <c r="AD178" s="101">
        <f t="shared" si="135"/>
        <v>-16.399381001842841</v>
      </c>
      <c r="AE178" s="101">
        <f t="shared" si="136"/>
        <v>17.312709539962199</v>
      </c>
      <c r="AF178" s="101">
        <f t="shared" si="137"/>
        <v>-3.1884057971014594</v>
      </c>
      <c r="AG178" s="101">
        <f t="shared" si="138"/>
        <v>-8.1884057971014599</v>
      </c>
      <c r="AH178" s="101">
        <f t="shared" si="139"/>
        <v>1.8115942028985406</v>
      </c>
      <c r="AI178" s="101">
        <f t="shared" si="140"/>
        <v>-14.785727549046863</v>
      </c>
      <c r="AJ178" s="101">
        <f t="shared" si="141"/>
        <v>8.4089159548439429</v>
      </c>
      <c r="AK178" s="101">
        <f t="shared" si="142"/>
        <v>-2.8686427376445609</v>
      </c>
      <c r="AL178" s="101">
        <f t="shared" si="143"/>
        <v>-7.8686427376445609</v>
      </c>
      <c r="AM178" s="101">
        <f t="shared" si="144"/>
        <v>2.1313572623554391</v>
      </c>
      <c r="AN178" s="101">
        <f t="shared" si="145"/>
        <v>-14.752912163608705</v>
      </c>
      <c r="AO178" s="101">
        <f t="shared" si="146"/>
        <v>9.0156266883195855</v>
      </c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</row>
    <row r="179" spans="1:128" s="5" customFormat="1" x14ac:dyDescent="0.25">
      <c r="A179" s="26" t="s">
        <v>89</v>
      </c>
      <c r="B179" s="36" t="s">
        <v>105</v>
      </c>
      <c r="C179" s="113" t="s">
        <v>147</v>
      </c>
      <c r="D179" s="26">
        <v>5</v>
      </c>
      <c r="E179" s="142">
        <v>447.68689999999998</v>
      </c>
      <c r="F179" s="82">
        <f t="shared" si="100"/>
        <v>447.8</v>
      </c>
      <c r="G179" s="137">
        <v>8.2799999999999999E-2</v>
      </c>
      <c r="H179" s="137">
        <v>3.0300000000000001E-2</v>
      </c>
      <c r="I179" s="136">
        <f t="shared" si="121"/>
        <v>0.11310000000000001</v>
      </c>
      <c r="J179" s="83">
        <f t="shared" si="122"/>
        <v>252.60783474330245</v>
      </c>
      <c r="K179" s="143">
        <v>447.6</v>
      </c>
      <c r="L179" s="144"/>
      <c r="M179" s="145">
        <v>7.8E-2</v>
      </c>
      <c r="N179" s="145">
        <v>3.04E-2</v>
      </c>
      <c r="O179" s="145">
        <v>0.1084</v>
      </c>
      <c r="P179" s="144">
        <v>242.2</v>
      </c>
      <c r="Q179" s="24">
        <f t="shared" si="125"/>
        <v>-5.7971014492753614</v>
      </c>
      <c r="R179" s="24">
        <f t="shared" si="126"/>
        <v>0.33003300330032803</v>
      </c>
      <c r="S179" s="24">
        <f t="shared" si="123"/>
        <v>-4.1556145004420948</v>
      </c>
      <c r="T179" s="24">
        <f t="shared" si="124"/>
        <v>-4.1201551622018364</v>
      </c>
      <c r="U179" s="107"/>
      <c r="V179" s="101">
        <f t="shared" si="127"/>
        <v>-3.5659862544724468</v>
      </c>
      <c r="W179" s="101">
        <f t="shared" si="128"/>
        <v>-8.5659862544724472</v>
      </c>
      <c r="X179" s="101">
        <f t="shared" si="129"/>
        <v>1.4340137455275532</v>
      </c>
      <c r="Y179" s="101">
        <f t="shared" si="130"/>
        <v>-12.065629396890088</v>
      </c>
      <c r="Z179" s="101">
        <f t="shared" si="131"/>
        <v>4.9336568879451939</v>
      </c>
      <c r="AA179" s="101">
        <f t="shared" si="132"/>
        <v>0.45666426905968027</v>
      </c>
      <c r="AB179" s="101">
        <f t="shared" si="133"/>
        <v>-4.5433357309403197</v>
      </c>
      <c r="AC179" s="101">
        <f t="shared" si="134"/>
        <v>5.4566642690596803</v>
      </c>
      <c r="AD179" s="101">
        <f t="shared" si="135"/>
        <v>-16.399381001842841</v>
      </c>
      <c r="AE179" s="101">
        <f t="shared" si="136"/>
        <v>17.312709539962199</v>
      </c>
      <c r="AF179" s="101">
        <f t="shared" si="137"/>
        <v>-3.1884057971014594</v>
      </c>
      <c r="AG179" s="101">
        <f t="shared" si="138"/>
        <v>-8.1884057971014599</v>
      </c>
      <c r="AH179" s="101">
        <f t="shared" si="139"/>
        <v>1.8115942028985406</v>
      </c>
      <c r="AI179" s="101">
        <f t="shared" si="140"/>
        <v>-14.785727549046863</v>
      </c>
      <c r="AJ179" s="101">
        <f t="shared" si="141"/>
        <v>8.4089159548439429</v>
      </c>
      <c r="AK179" s="101">
        <f t="shared" si="142"/>
        <v>-2.8686427376445609</v>
      </c>
      <c r="AL179" s="101">
        <f t="shared" si="143"/>
        <v>-7.8686427376445609</v>
      </c>
      <c r="AM179" s="101">
        <f t="shared" si="144"/>
        <v>2.1313572623554391</v>
      </c>
      <c r="AN179" s="101">
        <f t="shared" si="145"/>
        <v>-14.752912163608705</v>
      </c>
      <c r="AO179" s="101">
        <f t="shared" si="146"/>
        <v>9.0156266883195855</v>
      </c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</row>
    <row r="180" spans="1:128" s="5" customFormat="1" x14ac:dyDescent="0.25">
      <c r="A180" s="26" t="s">
        <v>89</v>
      </c>
      <c r="B180" s="36" t="s">
        <v>105</v>
      </c>
      <c r="C180" s="113" t="s">
        <v>147</v>
      </c>
      <c r="D180" s="26">
        <v>6</v>
      </c>
      <c r="E180" s="142">
        <v>447.41619999999995</v>
      </c>
      <c r="F180" s="82">
        <f t="shared" si="100"/>
        <v>447.59999999999997</v>
      </c>
      <c r="G180" s="137">
        <v>0.13339999999999999</v>
      </c>
      <c r="H180" s="137">
        <v>5.04E-2</v>
      </c>
      <c r="I180" s="136">
        <f t="shared" si="121"/>
        <v>0.18379999999999999</v>
      </c>
      <c r="J180" s="83">
        <f t="shared" si="122"/>
        <v>410.73950959902186</v>
      </c>
      <c r="K180" s="144">
        <v>447.3</v>
      </c>
      <c r="L180" s="144"/>
      <c r="M180" s="145">
        <v>0.1283</v>
      </c>
      <c r="N180" s="145">
        <v>5.1900000000000002E-2</v>
      </c>
      <c r="O180" s="145">
        <v>0.1802</v>
      </c>
      <c r="P180" s="144">
        <v>402.8</v>
      </c>
      <c r="Q180" s="24">
        <f t="shared" si="125"/>
        <v>-3.8230884557721092</v>
      </c>
      <c r="R180" s="24">
        <f t="shared" si="126"/>
        <v>2.9761904761904789</v>
      </c>
      <c r="S180" s="24">
        <f t="shared" si="123"/>
        <v>-1.9586507072905288</v>
      </c>
      <c r="T180" s="24">
        <f t="shared" si="124"/>
        <v>-1.9329792760313393</v>
      </c>
      <c r="U180" s="109"/>
      <c r="V180" s="101">
        <f t="shared" si="127"/>
        <v>-3.5659862544724468</v>
      </c>
      <c r="W180" s="101">
        <f t="shared" si="128"/>
        <v>-8.5659862544724472</v>
      </c>
      <c r="X180" s="101">
        <f t="shared" si="129"/>
        <v>1.4340137455275532</v>
      </c>
      <c r="Y180" s="101">
        <f t="shared" si="130"/>
        <v>-12.065629396890088</v>
      </c>
      <c r="Z180" s="101">
        <f t="shared" si="131"/>
        <v>4.9336568879451939</v>
      </c>
      <c r="AA180" s="101">
        <f t="shared" si="132"/>
        <v>0.45666426905968027</v>
      </c>
      <c r="AB180" s="101">
        <f t="shared" si="133"/>
        <v>-4.5433357309403197</v>
      </c>
      <c r="AC180" s="101">
        <f t="shared" si="134"/>
        <v>5.4566642690596803</v>
      </c>
      <c r="AD180" s="101">
        <f t="shared" si="135"/>
        <v>-16.399381001842841</v>
      </c>
      <c r="AE180" s="101">
        <f t="shared" si="136"/>
        <v>17.312709539962199</v>
      </c>
      <c r="AF180" s="101">
        <f t="shared" si="137"/>
        <v>-3.1884057971014594</v>
      </c>
      <c r="AG180" s="101">
        <f t="shared" si="138"/>
        <v>-8.1884057971014599</v>
      </c>
      <c r="AH180" s="101">
        <f t="shared" si="139"/>
        <v>1.8115942028985406</v>
      </c>
      <c r="AI180" s="101">
        <f t="shared" si="140"/>
        <v>-14.785727549046863</v>
      </c>
      <c r="AJ180" s="101">
        <f t="shared" si="141"/>
        <v>8.4089159548439429</v>
      </c>
      <c r="AK180" s="101">
        <f t="shared" si="142"/>
        <v>-2.8686427376445609</v>
      </c>
      <c r="AL180" s="101">
        <f t="shared" si="143"/>
        <v>-7.8686427376445609</v>
      </c>
      <c r="AM180" s="101">
        <f t="shared" si="144"/>
        <v>2.1313572623554391</v>
      </c>
      <c r="AN180" s="101">
        <f t="shared" si="145"/>
        <v>-14.752912163608705</v>
      </c>
      <c r="AO180" s="101">
        <f t="shared" si="146"/>
        <v>9.0156266883195855</v>
      </c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</row>
    <row r="181" spans="1:128" s="5" customFormat="1" x14ac:dyDescent="0.25">
      <c r="A181" s="26" t="s">
        <v>89</v>
      </c>
      <c r="B181" s="36" t="s">
        <v>105</v>
      </c>
      <c r="C181" s="113" t="s">
        <v>147</v>
      </c>
      <c r="D181" s="26">
        <v>7</v>
      </c>
      <c r="E181" s="142">
        <v>447.65800000000002</v>
      </c>
      <c r="F181" s="82">
        <f t="shared" si="100"/>
        <v>448.1</v>
      </c>
      <c r="G181" s="137">
        <v>0.29320000000000002</v>
      </c>
      <c r="H181" s="137">
        <v>0.14879999999999999</v>
      </c>
      <c r="I181" s="136">
        <f t="shared" si="121"/>
        <v>0.442</v>
      </c>
      <c r="J181" s="83">
        <f t="shared" si="122"/>
        <v>986.9931294260515</v>
      </c>
      <c r="K181" s="144">
        <v>447.4</v>
      </c>
      <c r="L181" s="144"/>
      <c r="M181" s="145">
        <v>0.2828</v>
      </c>
      <c r="N181" s="145">
        <v>0.14779999999999999</v>
      </c>
      <c r="O181" s="145">
        <v>0.43059999999999998</v>
      </c>
      <c r="P181" s="144">
        <v>962.5</v>
      </c>
      <c r="Q181" s="24">
        <f t="shared" si="125"/>
        <v>-3.5470668485675372</v>
      </c>
      <c r="R181" s="24">
        <f t="shared" si="126"/>
        <v>-0.6720430107526888</v>
      </c>
      <c r="S181" s="24">
        <f t="shared" si="123"/>
        <v>-2.5791855203619956</v>
      </c>
      <c r="T181" s="24">
        <f t="shared" si="124"/>
        <v>-2.4815906712840596</v>
      </c>
      <c r="U181" s="107"/>
      <c r="V181" s="101">
        <f t="shared" si="127"/>
        <v>-3.5659862544724468</v>
      </c>
      <c r="W181" s="101">
        <f t="shared" si="128"/>
        <v>-8.5659862544724472</v>
      </c>
      <c r="X181" s="101">
        <f t="shared" si="129"/>
        <v>1.4340137455275532</v>
      </c>
      <c r="Y181" s="101">
        <f t="shared" si="130"/>
        <v>-12.065629396890088</v>
      </c>
      <c r="Z181" s="101">
        <f t="shared" si="131"/>
        <v>4.9336568879451939</v>
      </c>
      <c r="AA181" s="101">
        <f t="shared" si="132"/>
        <v>0.45666426905968027</v>
      </c>
      <c r="AB181" s="101">
        <f t="shared" si="133"/>
        <v>-4.5433357309403197</v>
      </c>
      <c r="AC181" s="101">
        <f t="shared" si="134"/>
        <v>5.4566642690596803</v>
      </c>
      <c r="AD181" s="101">
        <f t="shared" si="135"/>
        <v>-16.399381001842841</v>
      </c>
      <c r="AE181" s="101">
        <f t="shared" si="136"/>
        <v>17.312709539962199</v>
      </c>
      <c r="AF181" s="101">
        <f t="shared" si="137"/>
        <v>-3.1884057971014594</v>
      </c>
      <c r="AG181" s="101">
        <f t="shared" si="138"/>
        <v>-8.1884057971014599</v>
      </c>
      <c r="AH181" s="101">
        <f t="shared" si="139"/>
        <v>1.8115942028985406</v>
      </c>
      <c r="AI181" s="101">
        <f t="shared" si="140"/>
        <v>-14.785727549046863</v>
      </c>
      <c r="AJ181" s="101">
        <f t="shared" si="141"/>
        <v>8.4089159548439429</v>
      </c>
      <c r="AK181" s="101">
        <f t="shared" si="142"/>
        <v>-2.8686427376445609</v>
      </c>
      <c r="AL181" s="101">
        <f t="shared" si="143"/>
        <v>-7.8686427376445609</v>
      </c>
      <c r="AM181" s="101">
        <f t="shared" si="144"/>
        <v>2.1313572623554391</v>
      </c>
      <c r="AN181" s="101">
        <f t="shared" si="145"/>
        <v>-14.752912163608705</v>
      </c>
      <c r="AO181" s="101">
        <f t="shared" si="146"/>
        <v>9.0156266883195855</v>
      </c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</row>
    <row r="182" spans="1:128" s="5" customFormat="1" x14ac:dyDescent="0.25">
      <c r="A182" s="26" t="s">
        <v>89</v>
      </c>
      <c r="B182" s="36" t="s">
        <v>105</v>
      </c>
      <c r="C182" s="113" t="s">
        <v>147</v>
      </c>
      <c r="D182" s="26">
        <v>8</v>
      </c>
      <c r="E182" s="142">
        <v>446.50439999999998</v>
      </c>
      <c r="F182" s="82">
        <f t="shared" si="100"/>
        <v>447.4</v>
      </c>
      <c r="G182" s="137">
        <v>0.64580000000000004</v>
      </c>
      <c r="H182" s="137">
        <v>0.24979999999999999</v>
      </c>
      <c r="I182" s="136">
        <f t="shared" si="121"/>
        <v>0.89560000000000006</v>
      </c>
      <c r="J182" s="83">
        <f t="shared" si="122"/>
        <v>2004.2861828234604</v>
      </c>
      <c r="K182" s="144">
        <v>446.4</v>
      </c>
      <c r="L182" s="144"/>
      <c r="M182" s="145">
        <v>0.63229999999999997</v>
      </c>
      <c r="N182" s="145">
        <v>0.2467</v>
      </c>
      <c r="O182" s="145">
        <v>0.879</v>
      </c>
      <c r="P182" s="144">
        <v>1969</v>
      </c>
      <c r="Q182" s="24">
        <f t="shared" si="125"/>
        <v>-2.0904304738309176</v>
      </c>
      <c r="R182" s="24">
        <f t="shared" si="126"/>
        <v>-1.2409927942353851</v>
      </c>
      <c r="S182" s="24">
        <f t="shared" si="123"/>
        <v>-1.8535060294774517</v>
      </c>
      <c r="T182" s="24">
        <f t="shared" si="124"/>
        <v>-1.7605361512671998</v>
      </c>
      <c r="U182" s="109"/>
      <c r="V182" s="101">
        <f t="shared" si="127"/>
        <v>-3.5659862544724468</v>
      </c>
      <c r="W182" s="101">
        <f t="shared" si="128"/>
        <v>-8.5659862544724472</v>
      </c>
      <c r="X182" s="101">
        <f t="shared" si="129"/>
        <v>1.4340137455275532</v>
      </c>
      <c r="Y182" s="101">
        <f t="shared" si="130"/>
        <v>-12.065629396890088</v>
      </c>
      <c r="Z182" s="101">
        <f t="shared" si="131"/>
        <v>4.9336568879451939</v>
      </c>
      <c r="AA182" s="101">
        <f t="shared" si="132"/>
        <v>0.45666426905968027</v>
      </c>
      <c r="AB182" s="101">
        <f t="shared" si="133"/>
        <v>-4.5433357309403197</v>
      </c>
      <c r="AC182" s="101">
        <f t="shared" si="134"/>
        <v>5.4566642690596803</v>
      </c>
      <c r="AD182" s="101">
        <f t="shared" si="135"/>
        <v>-16.399381001842841</v>
      </c>
      <c r="AE182" s="101">
        <f t="shared" si="136"/>
        <v>17.312709539962199</v>
      </c>
      <c r="AF182" s="101">
        <f t="shared" si="137"/>
        <v>-3.1884057971014594</v>
      </c>
      <c r="AG182" s="101">
        <f t="shared" si="138"/>
        <v>-8.1884057971014599</v>
      </c>
      <c r="AH182" s="101">
        <f t="shared" si="139"/>
        <v>1.8115942028985406</v>
      </c>
      <c r="AI182" s="101">
        <f t="shared" si="140"/>
        <v>-14.785727549046863</v>
      </c>
      <c r="AJ182" s="101">
        <f t="shared" si="141"/>
        <v>8.4089159548439429</v>
      </c>
      <c r="AK182" s="101">
        <f t="shared" si="142"/>
        <v>-2.8686427376445609</v>
      </c>
      <c r="AL182" s="101">
        <f t="shared" si="143"/>
        <v>-7.8686427376445609</v>
      </c>
      <c r="AM182" s="101">
        <f t="shared" si="144"/>
        <v>2.1313572623554391</v>
      </c>
      <c r="AN182" s="101">
        <f t="shared" si="145"/>
        <v>-14.752912163608705</v>
      </c>
      <c r="AO182" s="101">
        <f t="shared" si="146"/>
        <v>9.0156266883195855</v>
      </c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</row>
    <row r="183" spans="1:128" s="5" customFormat="1" x14ac:dyDescent="0.25">
      <c r="A183" s="26" t="s">
        <v>89</v>
      </c>
      <c r="B183" s="36" t="s">
        <v>105</v>
      </c>
      <c r="C183" s="113" t="s">
        <v>147</v>
      </c>
      <c r="D183" s="26">
        <v>9</v>
      </c>
      <c r="E183" s="142">
        <v>447.79410000000007</v>
      </c>
      <c r="F183" s="82">
        <f t="shared" si="100"/>
        <v>449.7000000000001</v>
      </c>
      <c r="G183" s="137">
        <v>1.3979999999999999</v>
      </c>
      <c r="H183" s="137">
        <v>0.50790000000000002</v>
      </c>
      <c r="I183" s="136">
        <f t="shared" si="121"/>
        <v>1.9058999999999999</v>
      </c>
      <c r="J183" s="83">
        <f t="shared" si="122"/>
        <v>4249.3719678847692</v>
      </c>
      <c r="K183" s="144">
        <v>447.3</v>
      </c>
      <c r="L183" s="144"/>
      <c r="M183" s="145">
        <v>1.3786</v>
      </c>
      <c r="N183" s="145">
        <v>0.50549999999999995</v>
      </c>
      <c r="O183" s="145">
        <v>1.8841000000000001</v>
      </c>
      <c r="P183" s="144">
        <v>4212</v>
      </c>
      <c r="Q183" s="24">
        <f t="shared" si="125"/>
        <v>-1.3876967095851118</v>
      </c>
      <c r="R183" s="24">
        <f t="shared" si="126"/>
        <v>-0.47253396337863135</v>
      </c>
      <c r="S183" s="24">
        <f t="shared" si="123"/>
        <v>-1.1438165695996547</v>
      </c>
      <c r="T183" s="24">
        <f t="shared" si="124"/>
        <v>-0.87947038214618922</v>
      </c>
      <c r="U183" s="109"/>
      <c r="V183" s="101">
        <f t="shared" si="127"/>
        <v>-3.5659862544724468</v>
      </c>
      <c r="W183" s="101">
        <f t="shared" si="128"/>
        <v>-8.5659862544724472</v>
      </c>
      <c r="X183" s="101">
        <f t="shared" si="129"/>
        <v>1.4340137455275532</v>
      </c>
      <c r="Y183" s="101">
        <f t="shared" si="130"/>
        <v>-12.065629396890088</v>
      </c>
      <c r="Z183" s="101">
        <f t="shared" si="131"/>
        <v>4.9336568879451939</v>
      </c>
      <c r="AA183" s="101">
        <f t="shared" si="132"/>
        <v>0.45666426905968027</v>
      </c>
      <c r="AB183" s="101">
        <f t="shared" si="133"/>
        <v>-4.5433357309403197</v>
      </c>
      <c r="AC183" s="101">
        <f t="shared" si="134"/>
        <v>5.4566642690596803</v>
      </c>
      <c r="AD183" s="101">
        <f t="shared" si="135"/>
        <v>-16.399381001842841</v>
      </c>
      <c r="AE183" s="101">
        <f t="shared" si="136"/>
        <v>17.312709539962199</v>
      </c>
      <c r="AF183" s="101">
        <f t="shared" si="137"/>
        <v>-3.1884057971014594</v>
      </c>
      <c r="AG183" s="101">
        <f t="shared" si="138"/>
        <v>-8.1884057971014599</v>
      </c>
      <c r="AH183" s="101">
        <f t="shared" si="139"/>
        <v>1.8115942028985406</v>
      </c>
      <c r="AI183" s="101">
        <f t="shared" si="140"/>
        <v>-14.785727549046863</v>
      </c>
      <c r="AJ183" s="101">
        <f t="shared" si="141"/>
        <v>8.4089159548439429</v>
      </c>
      <c r="AK183" s="101">
        <f t="shared" si="142"/>
        <v>-2.8686427376445609</v>
      </c>
      <c r="AL183" s="101">
        <f t="shared" si="143"/>
        <v>-7.8686427376445609</v>
      </c>
      <c r="AM183" s="101">
        <f t="shared" si="144"/>
        <v>2.1313572623554391</v>
      </c>
      <c r="AN183" s="101">
        <f t="shared" si="145"/>
        <v>-14.752912163608705</v>
      </c>
      <c r="AO183" s="101">
        <f t="shared" si="146"/>
        <v>9.0156266883195855</v>
      </c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</row>
    <row r="184" spans="1:128" s="5" customFormat="1" x14ac:dyDescent="0.25">
      <c r="A184" s="114" t="s">
        <v>138</v>
      </c>
      <c r="B184" s="165" t="s">
        <v>157</v>
      </c>
      <c r="C184" s="164" t="s">
        <v>139</v>
      </c>
      <c r="D184" s="26">
        <v>1</v>
      </c>
      <c r="E184" s="23">
        <v>447.37690000000003</v>
      </c>
      <c r="F184" s="82">
        <f t="shared" si="100"/>
        <v>447.40000000000003</v>
      </c>
      <c r="G184" s="134">
        <v>1.32E-2</v>
      </c>
      <c r="H184" s="134">
        <v>9.9000000000000008E-3</v>
      </c>
      <c r="I184" s="136">
        <f t="shared" ref="I184:I192" si="147">G184+H184</f>
        <v>2.3100000000000002E-2</v>
      </c>
      <c r="J184" s="83">
        <f t="shared" ref="J184:J192" si="148">(1.6061/(1.6061-(I184/F184)))*(I184/F184)*1000000</f>
        <v>51.633309397961483</v>
      </c>
      <c r="K184" s="166"/>
      <c r="L184" s="166"/>
      <c r="M184" s="166"/>
      <c r="N184" s="166"/>
      <c r="O184" s="166"/>
      <c r="P184" s="166"/>
      <c r="Q184" s="24"/>
      <c r="R184" s="24"/>
      <c r="S184" s="24"/>
      <c r="T184" s="24"/>
      <c r="U184" s="109"/>
      <c r="V184" s="101">
        <f t="shared" si="127"/>
        <v>-3.5659862544724468</v>
      </c>
      <c r="W184" s="101">
        <f t="shared" si="128"/>
        <v>-8.5659862544724472</v>
      </c>
      <c r="X184" s="101">
        <f t="shared" si="129"/>
        <v>1.4340137455275532</v>
      </c>
      <c r="Y184" s="101">
        <f t="shared" si="130"/>
        <v>-12.065629396890088</v>
      </c>
      <c r="Z184" s="101">
        <f t="shared" si="131"/>
        <v>4.9336568879451939</v>
      </c>
      <c r="AA184" s="101">
        <f t="shared" si="132"/>
        <v>0.45666426905968027</v>
      </c>
      <c r="AB184" s="101">
        <f t="shared" si="133"/>
        <v>-4.5433357309403197</v>
      </c>
      <c r="AC184" s="101">
        <f t="shared" si="134"/>
        <v>5.4566642690596803</v>
      </c>
      <c r="AD184" s="101">
        <f t="shared" si="135"/>
        <v>-16.399381001842841</v>
      </c>
      <c r="AE184" s="101">
        <f t="shared" si="136"/>
        <v>17.312709539962199</v>
      </c>
      <c r="AF184" s="101">
        <f t="shared" si="137"/>
        <v>-3.1884057971014594</v>
      </c>
      <c r="AG184" s="101">
        <f t="shared" si="138"/>
        <v>-8.1884057971014599</v>
      </c>
      <c r="AH184" s="101">
        <f t="shared" si="139"/>
        <v>1.8115942028985406</v>
      </c>
      <c r="AI184" s="101">
        <f t="shared" si="140"/>
        <v>-14.785727549046863</v>
      </c>
      <c r="AJ184" s="101">
        <f t="shared" si="141"/>
        <v>8.4089159548439429</v>
      </c>
      <c r="AK184" s="101">
        <f t="shared" si="142"/>
        <v>-2.8686427376445609</v>
      </c>
      <c r="AL184" s="101">
        <f t="shared" si="143"/>
        <v>-7.8686427376445609</v>
      </c>
      <c r="AM184" s="101">
        <f t="shared" si="144"/>
        <v>2.1313572623554391</v>
      </c>
      <c r="AN184" s="101">
        <f t="shared" si="145"/>
        <v>-14.752912163608705</v>
      </c>
      <c r="AO184" s="101">
        <f t="shared" si="146"/>
        <v>9.0156266883195855</v>
      </c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</row>
    <row r="185" spans="1:128" s="5" customFormat="1" x14ac:dyDescent="0.25">
      <c r="A185" s="114" t="s">
        <v>138</v>
      </c>
      <c r="B185" s="165" t="s">
        <v>157</v>
      </c>
      <c r="C185" s="164" t="s">
        <v>139</v>
      </c>
      <c r="D185" s="5">
        <v>2</v>
      </c>
      <c r="E185" s="5">
        <v>447.16600000000005</v>
      </c>
      <c r="F185" s="82">
        <f t="shared" si="100"/>
        <v>447.20000000000005</v>
      </c>
      <c r="G185" s="134">
        <v>2.4500000000000001E-2</v>
      </c>
      <c r="H185" s="134">
        <v>9.4999999999999998E-3</v>
      </c>
      <c r="I185" s="136">
        <f t="shared" si="147"/>
        <v>3.4000000000000002E-2</v>
      </c>
      <c r="J185" s="83">
        <f t="shared" si="148"/>
        <v>76.03222170909747</v>
      </c>
      <c r="K185" s="166"/>
      <c r="L185" s="166"/>
      <c r="M185" s="166"/>
      <c r="N185" s="166"/>
      <c r="O185" s="166"/>
      <c r="P185" s="166"/>
      <c r="Q185" s="24"/>
      <c r="R185" s="24"/>
      <c r="S185" s="24"/>
      <c r="T185" s="24"/>
      <c r="U185" s="109"/>
      <c r="V185" s="101">
        <f t="shared" si="127"/>
        <v>-3.5659862544724468</v>
      </c>
      <c r="W185" s="101">
        <f t="shared" si="128"/>
        <v>-8.5659862544724472</v>
      </c>
      <c r="X185" s="101">
        <f t="shared" si="129"/>
        <v>1.4340137455275532</v>
      </c>
      <c r="Y185" s="101">
        <f t="shared" si="130"/>
        <v>-12.065629396890088</v>
      </c>
      <c r="Z185" s="101">
        <f t="shared" si="131"/>
        <v>4.9336568879451939</v>
      </c>
      <c r="AA185" s="101">
        <f t="shared" si="132"/>
        <v>0.45666426905968027</v>
      </c>
      <c r="AB185" s="101">
        <f t="shared" si="133"/>
        <v>-4.5433357309403197</v>
      </c>
      <c r="AC185" s="101">
        <f t="shared" si="134"/>
        <v>5.4566642690596803</v>
      </c>
      <c r="AD185" s="101">
        <f t="shared" si="135"/>
        <v>-16.399381001842841</v>
      </c>
      <c r="AE185" s="101">
        <f t="shared" si="136"/>
        <v>17.312709539962199</v>
      </c>
      <c r="AF185" s="101">
        <f t="shared" si="137"/>
        <v>-3.1884057971014594</v>
      </c>
      <c r="AG185" s="101">
        <f t="shared" si="138"/>
        <v>-8.1884057971014599</v>
      </c>
      <c r="AH185" s="101">
        <f t="shared" si="139"/>
        <v>1.8115942028985406</v>
      </c>
      <c r="AI185" s="101">
        <f t="shared" si="140"/>
        <v>-14.785727549046863</v>
      </c>
      <c r="AJ185" s="101">
        <f t="shared" si="141"/>
        <v>8.4089159548439429</v>
      </c>
      <c r="AK185" s="101">
        <f t="shared" si="142"/>
        <v>-2.8686427376445609</v>
      </c>
      <c r="AL185" s="101">
        <f t="shared" si="143"/>
        <v>-7.8686427376445609</v>
      </c>
      <c r="AM185" s="101">
        <f t="shared" si="144"/>
        <v>2.1313572623554391</v>
      </c>
      <c r="AN185" s="101">
        <f t="shared" si="145"/>
        <v>-14.752912163608705</v>
      </c>
      <c r="AO185" s="101">
        <f t="shared" si="146"/>
        <v>9.0156266883195855</v>
      </c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</row>
    <row r="186" spans="1:128" s="5" customFormat="1" x14ac:dyDescent="0.25">
      <c r="A186" s="114" t="s">
        <v>138</v>
      </c>
      <c r="B186" s="165" t="s">
        <v>157</v>
      </c>
      <c r="C186" s="164" t="s">
        <v>139</v>
      </c>
      <c r="D186" s="5">
        <v>3</v>
      </c>
      <c r="E186" s="5">
        <v>447.65260000000006</v>
      </c>
      <c r="F186" s="82">
        <f t="shared" si="100"/>
        <v>447.70000000000005</v>
      </c>
      <c r="G186" s="134">
        <v>3.7600000000000001E-2</v>
      </c>
      <c r="H186" s="134">
        <v>9.7999999999999997E-3</v>
      </c>
      <c r="I186" s="136">
        <f t="shared" si="147"/>
        <v>4.7399999999999998E-2</v>
      </c>
      <c r="J186" s="83">
        <f t="shared" si="148"/>
        <v>105.88144923953575</v>
      </c>
      <c r="K186" s="166"/>
      <c r="L186" s="166"/>
      <c r="M186" s="166"/>
      <c r="N186" s="166"/>
      <c r="O186" s="166"/>
      <c r="P186" s="166"/>
      <c r="Q186" s="24"/>
      <c r="R186" s="24"/>
      <c r="S186" s="24"/>
      <c r="T186" s="24"/>
      <c r="U186" s="109"/>
      <c r="V186" s="101">
        <f t="shared" si="127"/>
        <v>-3.5659862544724468</v>
      </c>
      <c r="W186" s="101">
        <f t="shared" si="128"/>
        <v>-8.5659862544724472</v>
      </c>
      <c r="X186" s="101">
        <f t="shared" si="129"/>
        <v>1.4340137455275532</v>
      </c>
      <c r="Y186" s="101">
        <f t="shared" si="130"/>
        <v>-12.065629396890088</v>
      </c>
      <c r="Z186" s="101">
        <f t="shared" si="131"/>
        <v>4.9336568879451939</v>
      </c>
      <c r="AA186" s="101">
        <f t="shared" si="132"/>
        <v>0.45666426905968027</v>
      </c>
      <c r="AB186" s="101">
        <f t="shared" si="133"/>
        <v>-4.5433357309403197</v>
      </c>
      <c r="AC186" s="101">
        <f t="shared" si="134"/>
        <v>5.4566642690596803</v>
      </c>
      <c r="AD186" s="101">
        <f t="shared" si="135"/>
        <v>-16.399381001842841</v>
      </c>
      <c r="AE186" s="101">
        <f t="shared" si="136"/>
        <v>17.312709539962199</v>
      </c>
      <c r="AF186" s="101">
        <f t="shared" si="137"/>
        <v>-3.1884057971014594</v>
      </c>
      <c r="AG186" s="101">
        <f t="shared" si="138"/>
        <v>-8.1884057971014599</v>
      </c>
      <c r="AH186" s="101">
        <f t="shared" si="139"/>
        <v>1.8115942028985406</v>
      </c>
      <c r="AI186" s="101">
        <f t="shared" si="140"/>
        <v>-14.785727549046863</v>
      </c>
      <c r="AJ186" s="101">
        <f t="shared" si="141"/>
        <v>8.4089159548439429</v>
      </c>
      <c r="AK186" s="101">
        <f t="shared" si="142"/>
        <v>-2.8686427376445609</v>
      </c>
      <c r="AL186" s="101">
        <f t="shared" si="143"/>
        <v>-7.8686427376445609</v>
      </c>
      <c r="AM186" s="101">
        <f t="shared" si="144"/>
        <v>2.1313572623554391</v>
      </c>
      <c r="AN186" s="101">
        <f t="shared" si="145"/>
        <v>-14.752912163608705</v>
      </c>
      <c r="AO186" s="101">
        <f t="shared" si="146"/>
        <v>9.0156266883195855</v>
      </c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</row>
    <row r="187" spans="1:128" s="5" customFormat="1" x14ac:dyDescent="0.25">
      <c r="A187" s="114" t="s">
        <v>138</v>
      </c>
      <c r="B187" s="165" t="s">
        <v>157</v>
      </c>
      <c r="C187" s="164" t="s">
        <v>139</v>
      </c>
      <c r="D187" s="26">
        <v>4</v>
      </c>
      <c r="E187" s="5">
        <v>447.32459999999998</v>
      </c>
      <c r="F187" s="82">
        <f t="shared" ref="F187:F192" si="149">E187+G187+H187</f>
        <v>447.4</v>
      </c>
      <c r="G187" s="134">
        <v>5.3400000000000003E-2</v>
      </c>
      <c r="H187" s="134">
        <v>2.1999999999999999E-2</v>
      </c>
      <c r="I187" s="136">
        <f t="shared" si="147"/>
        <v>7.5399999999999995E-2</v>
      </c>
      <c r="J187" s="83">
        <f t="shared" si="148"/>
        <v>168.54696604593937</v>
      </c>
      <c r="K187" s="166"/>
      <c r="L187" s="166"/>
      <c r="M187" s="166"/>
      <c r="N187" s="166"/>
      <c r="O187" s="112"/>
      <c r="P187" s="112"/>
      <c r="Q187" s="24"/>
      <c r="R187" s="24"/>
      <c r="S187" s="24"/>
      <c r="T187" s="24"/>
      <c r="U187" s="109"/>
      <c r="V187" s="101">
        <f t="shared" si="127"/>
        <v>-3.5659862544724468</v>
      </c>
      <c r="W187" s="101">
        <f t="shared" si="128"/>
        <v>-8.5659862544724472</v>
      </c>
      <c r="X187" s="101">
        <f t="shared" si="129"/>
        <v>1.4340137455275532</v>
      </c>
      <c r="Y187" s="101">
        <f t="shared" si="130"/>
        <v>-12.065629396890088</v>
      </c>
      <c r="Z187" s="101">
        <f t="shared" si="131"/>
        <v>4.9336568879451939</v>
      </c>
      <c r="AA187" s="101">
        <f t="shared" si="132"/>
        <v>0.45666426905968027</v>
      </c>
      <c r="AB187" s="101">
        <f t="shared" si="133"/>
        <v>-4.5433357309403197</v>
      </c>
      <c r="AC187" s="101">
        <f t="shared" si="134"/>
        <v>5.4566642690596803</v>
      </c>
      <c r="AD187" s="101">
        <f t="shared" si="135"/>
        <v>-16.399381001842841</v>
      </c>
      <c r="AE187" s="101">
        <f t="shared" si="136"/>
        <v>17.312709539962199</v>
      </c>
      <c r="AF187" s="101">
        <f t="shared" si="137"/>
        <v>-3.1884057971014594</v>
      </c>
      <c r="AG187" s="101">
        <f t="shared" si="138"/>
        <v>-8.1884057971014599</v>
      </c>
      <c r="AH187" s="101">
        <f t="shared" si="139"/>
        <v>1.8115942028985406</v>
      </c>
      <c r="AI187" s="101">
        <f t="shared" si="140"/>
        <v>-14.785727549046863</v>
      </c>
      <c r="AJ187" s="101">
        <f t="shared" si="141"/>
        <v>8.4089159548439429</v>
      </c>
      <c r="AK187" s="101">
        <f t="shared" si="142"/>
        <v>-2.8686427376445609</v>
      </c>
      <c r="AL187" s="101">
        <f t="shared" si="143"/>
        <v>-7.8686427376445609</v>
      </c>
      <c r="AM187" s="101">
        <f t="shared" si="144"/>
        <v>2.1313572623554391</v>
      </c>
      <c r="AN187" s="101">
        <f t="shared" si="145"/>
        <v>-14.752912163608705</v>
      </c>
      <c r="AO187" s="101">
        <f t="shared" si="146"/>
        <v>9.0156266883195855</v>
      </c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</row>
    <row r="188" spans="1:128" s="5" customFormat="1" x14ac:dyDescent="0.25">
      <c r="A188" s="114" t="s">
        <v>138</v>
      </c>
      <c r="B188" s="165" t="s">
        <v>157</v>
      </c>
      <c r="C188" s="164" t="s">
        <v>139</v>
      </c>
      <c r="D188" s="5">
        <v>5</v>
      </c>
      <c r="E188" s="5">
        <v>447.78559999999999</v>
      </c>
      <c r="F188" s="82">
        <f t="shared" si="149"/>
        <v>447.9</v>
      </c>
      <c r="G188" s="134">
        <v>8.4000000000000005E-2</v>
      </c>
      <c r="H188" s="134">
        <v>3.04E-2</v>
      </c>
      <c r="I188" s="136">
        <f t="shared" si="147"/>
        <v>0.1144</v>
      </c>
      <c r="J188" s="83">
        <f t="shared" si="148"/>
        <v>255.45477929408315</v>
      </c>
      <c r="K188" s="166"/>
      <c r="L188" s="166"/>
      <c r="M188" s="166"/>
      <c r="N188" s="166"/>
      <c r="O188" s="112"/>
      <c r="P188" s="112"/>
      <c r="Q188" s="24"/>
      <c r="R188" s="24"/>
      <c r="S188" s="24"/>
      <c r="T188" s="24"/>
      <c r="U188" s="109"/>
      <c r="V188" s="101">
        <f t="shared" si="127"/>
        <v>-3.5659862544724468</v>
      </c>
      <c r="W188" s="101">
        <f t="shared" si="128"/>
        <v>-8.5659862544724472</v>
      </c>
      <c r="X188" s="101">
        <f t="shared" si="129"/>
        <v>1.4340137455275532</v>
      </c>
      <c r="Y188" s="101">
        <f t="shared" si="130"/>
        <v>-12.065629396890088</v>
      </c>
      <c r="Z188" s="101">
        <f t="shared" si="131"/>
        <v>4.9336568879451939</v>
      </c>
      <c r="AA188" s="101">
        <f t="shared" si="132"/>
        <v>0.45666426905968027</v>
      </c>
      <c r="AB188" s="101">
        <f t="shared" si="133"/>
        <v>-4.5433357309403197</v>
      </c>
      <c r="AC188" s="101">
        <f t="shared" si="134"/>
        <v>5.4566642690596803</v>
      </c>
      <c r="AD188" s="101">
        <f t="shared" si="135"/>
        <v>-16.399381001842841</v>
      </c>
      <c r="AE188" s="101">
        <f t="shared" si="136"/>
        <v>17.312709539962199</v>
      </c>
      <c r="AF188" s="101">
        <f t="shared" si="137"/>
        <v>-3.1884057971014594</v>
      </c>
      <c r="AG188" s="101">
        <f t="shared" si="138"/>
        <v>-8.1884057971014599</v>
      </c>
      <c r="AH188" s="101">
        <f t="shared" si="139"/>
        <v>1.8115942028985406</v>
      </c>
      <c r="AI188" s="101">
        <f t="shared" si="140"/>
        <v>-14.785727549046863</v>
      </c>
      <c r="AJ188" s="101">
        <f t="shared" si="141"/>
        <v>8.4089159548439429</v>
      </c>
      <c r="AK188" s="101">
        <f t="shared" si="142"/>
        <v>-2.8686427376445609</v>
      </c>
      <c r="AL188" s="101">
        <f t="shared" si="143"/>
        <v>-7.8686427376445609</v>
      </c>
      <c r="AM188" s="101">
        <f t="shared" si="144"/>
        <v>2.1313572623554391</v>
      </c>
      <c r="AN188" s="101">
        <f t="shared" si="145"/>
        <v>-14.752912163608705</v>
      </c>
      <c r="AO188" s="101">
        <f t="shared" si="146"/>
        <v>9.0156266883195855</v>
      </c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</row>
    <row r="189" spans="1:128" s="5" customFormat="1" x14ac:dyDescent="0.25">
      <c r="A189" s="114" t="s">
        <v>138</v>
      </c>
      <c r="B189" s="165" t="s">
        <v>157</v>
      </c>
      <c r="C189" s="164" t="s">
        <v>139</v>
      </c>
      <c r="D189" s="5">
        <v>6</v>
      </c>
      <c r="E189" s="5">
        <v>447.62510000000003</v>
      </c>
      <c r="F189" s="82">
        <f t="shared" si="149"/>
        <v>447.80000000000007</v>
      </c>
      <c r="G189" s="134">
        <v>0.1227</v>
      </c>
      <c r="H189" s="134">
        <v>5.2200000000000003E-2</v>
      </c>
      <c r="I189" s="136">
        <f t="shared" si="147"/>
        <v>0.1749</v>
      </c>
      <c r="J189" s="83">
        <f t="shared" si="148"/>
        <v>390.67115463428092</v>
      </c>
      <c r="K189" s="166"/>
      <c r="L189" s="166"/>
      <c r="M189" s="166"/>
      <c r="N189" s="166"/>
      <c r="O189" s="112"/>
      <c r="P189" s="112"/>
      <c r="Q189" s="24"/>
      <c r="R189" s="24"/>
      <c r="S189" s="24"/>
      <c r="T189" s="24"/>
      <c r="U189" s="109"/>
      <c r="V189" s="101">
        <f t="shared" si="127"/>
        <v>-3.5659862544724468</v>
      </c>
      <c r="W189" s="101">
        <f t="shared" si="128"/>
        <v>-8.5659862544724472</v>
      </c>
      <c r="X189" s="101">
        <f t="shared" si="129"/>
        <v>1.4340137455275532</v>
      </c>
      <c r="Y189" s="101">
        <f t="shared" si="130"/>
        <v>-12.065629396890088</v>
      </c>
      <c r="Z189" s="101">
        <f t="shared" si="131"/>
        <v>4.9336568879451939</v>
      </c>
      <c r="AA189" s="101">
        <f t="shared" si="132"/>
        <v>0.45666426905968027</v>
      </c>
      <c r="AB189" s="101">
        <f t="shared" si="133"/>
        <v>-4.5433357309403197</v>
      </c>
      <c r="AC189" s="101">
        <f t="shared" si="134"/>
        <v>5.4566642690596803</v>
      </c>
      <c r="AD189" s="101">
        <f t="shared" si="135"/>
        <v>-16.399381001842841</v>
      </c>
      <c r="AE189" s="101">
        <f t="shared" si="136"/>
        <v>17.312709539962199</v>
      </c>
      <c r="AF189" s="101">
        <f t="shared" si="137"/>
        <v>-3.1884057971014594</v>
      </c>
      <c r="AG189" s="101">
        <f t="shared" si="138"/>
        <v>-8.1884057971014599</v>
      </c>
      <c r="AH189" s="101">
        <f t="shared" si="139"/>
        <v>1.8115942028985406</v>
      </c>
      <c r="AI189" s="101">
        <f t="shared" si="140"/>
        <v>-14.785727549046863</v>
      </c>
      <c r="AJ189" s="101">
        <f t="shared" si="141"/>
        <v>8.4089159548439429</v>
      </c>
      <c r="AK189" s="101">
        <f t="shared" si="142"/>
        <v>-2.8686427376445609</v>
      </c>
      <c r="AL189" s="101">
        <f t="shared" si="143"/>
        <v>-7.8686427376445609</v>
      </c>
      <c r="AM189" s="101">
        <f t="shared" si="144"/>
        <v>2.1313572623554391</v>
      </c>
      <c r="AN189" s="101">
        <f t="shared" si="145"/>
        <v>-14.752912163608705</v>
      </c>
      <c r="AO189" s="101">
        <f t="shared" si="146"/>
        <v>9.0156266883195855</v>
      </c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</row>
    <row r="190" spans="1:128" s="5" customFormat="1" x14ac:dyDescent="0.25">
      <c r="A190" s="114" t="s">
        <v>138</v>
      </c>
      <c r="B190" s="165" t="s">
        <v>157</v>
      </c>
      <c r="C190" s="164" t="s">
        <v>139</v>
      </c>
      <c r="D190" s="26">
        <v>7</v>
      </c>
      <c r="E190" s="23">
        <v>447.62220000000002</v>
      </c>
      <c r="F190" s="82">
        <f t="shared" si="149"/>
        <v>448.09999999999997</v>
      </c>
      <c r="G190" s="134">
        <v>0.32619999999999999</v>
      </c>
      <c r="H190" s="134">
        <v>0.15160000000000001</v>
      </c>
      <c r="I190" s="136">
        <f t="shared" si="147"/>
        <v>0.4778</v>
      </c>
      <c r="J190" s="83">
        <f t="shared" si="148"/>
        <v>1066.9882151195247</v>
      </c>
      <c r="K190" s="166"/>
      <c r="L190" s="166"/>
      <c r="M190" s="166"/>
      <c r="N190" s="166"/>
      <c r="O190" s="112"/>
      <c r="P190" s="112"/>
      <c r="Q190" s="24"/>
      <c r="R190" s="24"/>
      <c r="S190" s="24"/>
      <c r="T190" s="24"/>
      <c r="U190" s="109"/>
      <c r="V190" s="101">
        <f t="shared" si="127"/>
        <v>-3.5659862544724468</v>
      </c>
      <c r="W190" s="101">
        <f t="shared" si="128"/>
        <v>-8.5659862544724472</v>
      </c>
      <c r="X190" s="101">
        <f t="shared" si="129"/>
        <v>1.4340137455275532</v>
      </c>
      <c r="Y190" s="101">
        <f t="shared" si="130"/>
        <v>-12.065629396890088</v>
      </c>
      <c r="Z190" s="101">
        <f t="shared" si="131"/>
        <v>4.9336568879451939</v>
      </c>
      <c r="AA190" s="101">
        <f t="shared" si="132"/>
        <v>0.45666426905968027</v>
      </c>
      <c r="AB190" s="101">
        <f t="shared" si="133"/>
        <v>-4.5433357309403197</v>
      </c>
      <c r="AC190" s="101">
        <f t="shared" si="134"/>
        <v>5.4566642690596803</v>
      </c>
      <c r="AD190" s="101">
        <f t="shared" si="135"/>
        <v>-16.399381001842841</v>
      </c>
      <c r="AE190" s="101">
        <f t="shared" si="136"/>
        <v>17.312709539962199</v>
      </c>
      <c r="AF190" s="101">
        <f t="shared" si="137"/>
        <v>-3.1884057971014594</v>
      </c>
      <c r="AG190" s="101">
        <f t="shared" si="138"/>
        <v>-8.1884057971014599</v>
      </c>
      <c r="AH190" s="101">
        <f t="shared" si="139"/>
        <v>1.8115942028985406</v>
      </c>
      <c r="AI190" s="101">
        <f t="shared" si="140"/>
        <v>-14.785727549046863</v>
      </c>
      <c r="AJ190" s="101">
        <f t="shared" si="141"/>
        <v>8.4089159548439429</v>
      </c>
      <c r="AK190" s="101">
        <f t="shared" si="142"/>
        <v>-2.8686427376445609</v>
      </c>
      <c r="AL190" s="101">
        <f t="shared" si="143"/>
        <v>-7.8686427376445609</v>
      </c>
      <c r="AM190" s="101">
        <f t="shared" si="144"/>
        <v>2.1313572623554391</v>
      </c>
      <c r="AN190" s="101">
        <f t="shared" si="145"/>
        <v>-14.752912163608705</v>
      </c>
      <c r="AO190" s="101">
        <f t="shared" si="146"/>
        <v>9.0156266883195855</v>
      </c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</row>
    <row r="191" spans="1:128" x14ac:dyDescent="0.25">
      <c r="A191" s="114" t="s">
        <v>138</v>
      </c>
      <c r="B191" s="165" t="s">
        <v>157</v>
      </c>
      <c r="C191" s="164" t="s">
        <v>139</v>
      </c>
      <c r="D191" s="5">
        <v>8</v>
      </c>
      <c r="E191" s="25">
        <v>446.69980000000004</v>
      </c>
      <c r="F191" s="82">
        <f t="shared" si="149"/>
        <v>447.6</v>
      </c>
      <c r="G191" s="135">
        <v>0.65080000000000005</v>
      </c>
      <c r="H191" s="135">
        <v>0.24940000000000001</v>
      </c>
      <c r="I191" s="136">
        <f t="shared" si="147"/>
        <v>0.90020000000000011</v>
      </c>
      <c r="J191" s="83">
        <f t="shared" si="148"/>
        <v>2013.6922489299852</v>
      </c>
      <c r="K191" s="167"/>
      <c r="L191" s="167"/>
      <c r="M191" s="167"/>
      <c r="N191" s="167"/>
      <c r="O191" s="167"/>
      <c r="P191" s="167"/>
      <c r="Q191" s="24"/>
      <c r="R191" s="24"/>
      <c r="S191" s="24"/>
      <c r="T191" s="24"/>
      <c r="V191" s="101">
        <f t="shared" si="127"/>
        <v>-3.5659862544724468</v>
      </c>
      <c r="W191" s="101">
        <f t="shared" si="128"/>
        <v>-8.5659862544724472</v>
      </c>
      <c r="X191" s="101">
        <f t="shared" si="129"/>
        <v>1.4340137455275532</v>
      </c>
      <c r="Y191" s="101">
        <f t="shared" si="130"/>
        <v>-12.065629396890088</v>
      </c>
      <c r="Z191" s="101">
        <f t="shared" si="131"/>
        <v>4.9336568879451939</v>
      </c>
      <c r="AA191" s="101">
        <f t="shared" si="132"/>
        <v>0.45666426905968027</v>
      </c>
      <c r="AB191" s="101">
        <f t="shared" si="133"/>
        <v>-4.5433357309403197</v>
      </c>
      <c r="AC191" s="101">
        <f t="shared" si="134"/>
        <v>5.4566642690596803</v>
      </c>
      <c r="AD191" s="101">
        <f t="shared" si="135"/>
        <v>-16.399381001842841</v>
      </c>
      <c r="AE191" s="101">
        <f t="shared" si="136"/>
        <v>17.312709539962199</v>
      </c>
      <c r="AF191" s="101">
        <f t="shared" si="137"/>
        <v>-3.1884057971014594</v>
      </c>
      <c r="AG191" s="101">
        <f t="shared" si="138"/>
        <v>-8.1884057971014599</v>
      </c>
      <c r="AH191" s="101">
        <f t="shared" si="139"/>
        <v>1.8115942028985406</v>
      </c>
      <c r="AI191" s="101">
        <f t="shared" si="140"/>
        <v>-14.785727549046863</v>
      </c>
      <c r="AJ191" s="101">
        <f t="shared" si="141"/>
        <v>8.4089159548439429</v>
      </c>
      <c r="AK191" s="101">
        <f t="shared" si="142"/>
        <v>-2.8686427376445609</v>
      </c>
      <c r="AL191" s="101">
        <f t="shared" si="143"/>
        <v>-7.8686427376445609</v>
      </c>
      <c r="AM191" s="101">
        <f t="shared" si="144"/>
        <v>2.1313572623554391</v>
      </c>
      <c r="AN191" s="101">
        <f t="shared" si="145"/>
        <v>-14.752912163608705</v>
      </c>
      <c r="AO191" s="101">
        <f t="shared" si="146"/>
        <v>9.0156266883195855</v>
      </c>
      <c r="AP191" s="54"/>
    </row>
    <row r="192" spans="1:128" x14ac:dyDescent="0.25">
      <c r="A192" s="114" t="s">
        <v>138</v>
      </c>
      <c r="B192" s="165" t="s">
        <v>157</v>
      </c>
      <c r="C192" s="164" t="s">
        <v>139</v>
      </c>
      <c r="D192" s="5">
        <v>9</v>
      </c>
      <c r="E192" s="25">
        <v>447.59649999999993</v>
      </c>
      <c r="F192" s="82">
        <f t="shared" si="149"/>
        <v>449.49999999999994</v>
      </c>
      <c r="G192" s="135">
        <v>1.3976999999999999</v>
      </c>
      <c r="H192" s="135">
        <v>0.50580000000000003</v>
      </c>
      <c r="I192" s="136">
        <f t="shared" si="147"/>
        <v>1.9035</v>
      </c>
      <c r="J192" s="83">
        <f t="shared" si="148"/>
        <v>4245.9001321387768</v>
      </c>
      <c r="K192" s="167"/>
      <c r="L192" s="167"/>
      <c r="M192" s="167"/>
      <c r="N192" s="167"/>
      <c r="O192" s="167"/>
      <c r="P192" s="167"/>
      <c r="Q192" s="24"/>
      <c r="R192" s="24"/>
      <c r="S192" s="24"/>
      <c r="T192" s="24"/>
      <c r="V192" s="101">
        <f t="shared" si="127"/>
        <v>-3.5659862544724468</v>
      </c>
      <c r="W192" s="101">
        <f t="shared" si="128"/>
        <v>-8.5659862544724472</v>
      </c>
      <c r="X192" s="101">
        <f t="shared" si="129"/>
        <v>1.4340137455275532</v>
      </c>
      <c r="Y192" s="101">
        <f t="shared" si="130"/>
        <v>-12.065629396890088</v>
      </c>
      <c r="Z192" s="101">
        <f t="shared" si="131"/>
        <v>4.9336568879451939</v>
      </c>
      <c r="AA192" s="101">
        <f t="shared" si="132"/>
        <v>0.45666426905968027</v>
      </c>
      <c r="AB192" s="101">
        <f t="shared" si="133"/>
        <v>-4.5433357309403197</v>
      </c>
      <c r="AC192" s="101">
        <f t="shared" si="134"/>
        <v>5.4566642690596803</v>
      </c>
      <c r="AD192" s="101">
        <f t="shared" si="135"/>
        <v>-16.399381001842841</v>
      </c>
      <c r="AE192" s="101">
        <f t="shared" si="136"/>
        <v>17.312709539962199</v>
      </c>
      <c r="AF192" s="101">
        <f t="shared" si="137"/>
        <v>-3.1884057971014594</v>
      </c>
      <c r="AG192" s="101">
        <f t="shared" si="138"/>
        <v>-8.1884057971014599</v>
      </c>
      <c r="AH192" s="101">
        <f t="shared" si="139"/>
        <v>1.8115942028985406</v>
      </c>
      <c r="AI192" s="101">
        <f t="shared" si="140"/>
        <v>-14.785727549046863</v>
      </c>
      <c r="AJ192" s="101">
        <f t="shared" si="141"/>
        <v>8.4089159548439429</v>
      </c>
      <c r="AK192" s="101">
        <f t="shared" si="142"/>
        <v>-2.8686427376445609</v>
      </c>
      <c r="AL192" s="101">
        <f t="shared" si="143"/>
        <v>-7.8686427376445609</v>
      </c>
      <c r="AM192" s="101">
        <f t="shared" si="144"/>
        <v>2.1313572623554391</v>
      </c>
      <c r="AN192" s="101">
        <f t="shared" si="145"/>
        <v>-14.752912163608705</v>
      </c>
      <c r="AO192" s="101">
        <f t="shared" si="146"/>
        <v>9.0156266883195855</v>
      </c>
      <c r="AP192" s="54"/>
    </row>
    <row r="195" spans="15:20" x14ac:dyDescent="0.25">
      <c r="Q195" s="24"/>
      <c r="R195" s="24"/>
      <c r="S195" s="24"/>
      <c r="T195" s="24"/>
    </row>
    <row r="196" spans="15:20" ht="13.8" thickBot="1" x14ac:dyDescent="0.3">
      <c r="Q196" s="24"/>
      <c r="R196" s="24"/>
      <c r="S196" s="24"/>
      <c r="T196" s="24"/>
    </row>
    <row r="197" spans="15:20" x14ac:dyDescent="0.25">
      <c r="O197" s="31"/>
      <c r="P197" s="47"/>
      <c r="Q197" s="39"/>
      <c r="R197" s="39"/>
      <c r="S197" s="39"/>
      <c r="T197" s="48"/>
    </row>
    <row r="198" spans="15:20" x14ac:dyDescent="0.25">
      <c r="O198" s="31"/>
      <c r="P198" s="49" t="s">
        <v>46</v>
      </c>
      <c r="Q198" s="24">
        <f>MEDIAN(Q4:Q192)</f>
        <v>-3.5659862544724468</v>
      </c>
      <c r="R198" s="24">
        <f>MEDIAN(R4:R192)</f>
        <v>0.45666426905968027</v>
      </c>
      <c r="S198" s="24">
        <f>MEDIAN(S4:S192)</f>
        <v>-3.1884057971014594</v>
      </c>
      <c r="T198" s="50">
        <f>MEDIAN(T4:T192)</f>
        <v>-2.8686427376445609</v>
      </c>
    </row>
    <row r="199" spans="15:20" x14ac:dyDescent="0.25">
      <c r="O199" s="31"/>
      <c r="P199" s="49" t="s">
        <v>47</v>
      </c>
      <c r="Q199" s="24">
        <f>PERCENTILE(Q4:Q192,0.25)</f>
        <v>-5.6101018586579858</v>
      </c>
      <c r="R199" s="24">
        <f>PERCENTILE(R4:R192,0.25)</f>
        <v>-4.7220511356808075</v>
      </c>
      <c r="S199" s="24">
        <f>PERCENTILE(S4:S192,0.25)</f>
        <v>-6.6113429688529646</v>
      </c>
      <c r="T199" s="50">
        <f>PERCENTILE(T4:T192,0.25)</f>
        <v>-6.5764710752180147</v>
      </c>
    </row>
    <row r="200" spans="15:20" x14ac:dyDescent="0.25">
      <c r="O200" s="31"/>
      <c r="P200" s="49" t="s">
        <v>48</v>
      </c>
      <c r="Q200" s="24">
        <f>PERCENTILE(Q4:Q192,0.75)</f>
        <v>-1.7880956589508532</v>
      </c>
      <c r="R200" s="24">
        <f>PERCENTILE(R4:R192,0.75)</f>
        <v>2.857550554468359</v>
      </c>
      <c r="S200" s="24">
        <f>PERCENTILE(S4:S192,0.75)</f>
        <v>-1.3964139543948488</v>
      </c>
      <c r="T200" s="50">
        <f>PERCENTILE(T4:T192,0.75)</f>
        <v>-1.2325112566761374</v>
      </c>
    </row>
    <row r="201" spans="15:20" x14ac:dyDescent="0.25">
      <c r="P201" s="49" t="s">
        <v>49</v>
      </c>
      <c r="Q201" s="24">
        <f>(Q200-Q199)/1.349</f>
        <v>2.8332143808058805</v>
      </c>
      <c r="R201" s="24">
        <f t="shared" ref="R201:T201" si="150">(R200-R199)/1.349</f>
        <v>5.6186817569675069</v>
      </c>
      <c r="S201" s="24">
        <f t="shared" si="150"/>
        <v>3.8657739173151344</v>
      </c>
      <c r="T201" s="50">
        <f t="shared" si="150"/>
        <v>3.9614231419880488</v>
      </c>
    </row>
    <row r="202" spans="15:20" ht="13.8" thickBot="1" x14ac:dyDescent="0.3">
      <c r="P202" s="51"/>
      <c r="Q202" s="40"/>
      <c r="R202" s="40"/>
      <c r="S202" s="40"/>
      <c r="T202" s="52"/>
    </row>
    <row r="203" spans="15:20" x14ac:dyDescent="0.25">
      <c r="Q203" s="24"/>
      <c r="R203" s="24"/>
      <c r="S203" s="24"/>
      <c r="T203" s="24"/>
    </row>
    <row r="204" spans="15:20" x14ac:dyDescent="0.25">
      <c r="O204" s="191" t="s">
        <v>68</v>
      </c>
      <c r="P204" s="103" t="s">
        <v>66</v>
      </c>
      <c r="Q204" s="104">
        <f>MAX(Q4:Q192)</f>
        <v>79.084967320261441</v>
      </c>
      <c r="R204" s="104">
        <f>MAX(R4:R192)</f>
        <v>20.202020202020201</v>
      </c>
      <c r="S204" s="104">
        <f>MAX(S4:S192)</f>
        <v>18.02575107296137</v>
      </c>
      <c r="T204" s="104">
        <f>MAX(T4:T192)</f>
        <v>18.026477504086476</v>
      </c>
    </row>
    <row r="205" spans="15:20" x14ac:dyDescent="0.25">
      <c r="O205" s="191"/>
      <c r="P205" s="103" t="s">
        <v>67</v>
      </c>
      <c r="Q205" s="104">
        <f>MIN(Q4:Q192)</f>
        <v>-26.923076923076923</v>
      </c>
      <c r="R205" s="104">
        <f>MIN(R4:R192)</f>
        <v>-100</v>
      </c>
      <c r="S205" s="104">
        <f>MIN(S4:S192)</f>
        <v>-40.637450199203187</v>
      </c>
      <c r="T205" s="104">
        <f>MIN(T4:T192)</f>
        <v>-40.60601756847835</v>
      </c>
    </row>
  </sheetData>
  <mergeCells count="5">
    <mergeCell ref="O204:O205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N373"/>
  <sheetViews>
    <sheetView workbookViewId="0">
      <selection activeCell="AO1" sqref="AO1"/>
    </sheetView>
  </sheetViews>
  <sheetFormatPr defaultColWidth="9.109375" defaultRowHeight="13.2" x14ac:dyDescent="0.25"/>
  <cols>
    <col min="1" max="1" width="5" style="1" bestFit="1" customWidth="1"/>
    <col min="2" max="2" width="11.44140625" style="46" bestFit="1" customWidth="1"/>
    <col min="3" max="3" width="10.44140625" style="1" bestFit="1" customWidth="1"/>
    <col min="4" max="8" width="11.109375" style="32" customWidth="1"/>
    <col min="9" max="9" width="10.6640625" style="41" bestFit="1" customWidth="1"/>
    <col min="10" max="10" width="7.6640625" style="101" bestFit="1" customWidth="1"/>
    <col min="11" max="11" width="10.6640625" style="101" bestFit="1" customWidth="1"/>
    <col min="12" max="12" width="11.33203125" style="101" bestFit="1" customWidth="1"/>
    <col min="13" max="13" width="7.6640625" style="101" bestFit="1" customWidth="1"/>
    <col min="14" max="14" width="10.6640625" style="101" bestFit="1" customWidth="1"/>
    <col min="15" max="15" width="11.33203125" style="101" bestFit="1" customWidth="1"/>
    <col min="16" max="16" width="7.6640625" style="101" bestFit="1" customWidth="1"/>
    <col min="17" max="17" width="10.6640625" style="101" bestFit="1" customWidth="1"/>
    <col min="18" max="18" width="11.33203125" style="101" bestFit="1" customWidth="1"/>
    <col min="19" max="19" width="7.6640625" style="101" bestFit="1" customWidth="1"/>
    <col min="20" max="20" width="10.6640625" style="101" bestFit="1" customWidth="1"/>
    <col min="21" max="21" width="11.33203125" style="101" bestFit="1" customWidth="1"/>
    <col min="22" max="22" width="7.6640625" style="101" bestFit="1" customWidth="1"/>
    <col min="23" max="23" width="10.6640625" style="101" bestFit="1" customWidth="1"/>
    <col min="24" max="24" width="11.33203125" style="101" bestFit="1" customWidth="1"/>
    <col min="25" max="157" width="9.109375" style="27"/>
    <col min="158" max="170" width="9.109375" style="38"/>
    <col min="171" max="16384" width="9.109375" style="1"/>
  </cols>
  <sheetData>
    <row r="1" spans="1:170" s="4" customFormat="1" x14ac:dyDescent="0.25">
      <c r="A1" s="28"/>
      <c r="B1" s="42"/>
      <c r="C1" s="29"/>
      <c r="D1" s="58" t="s">
        <v>0</v>
      </c>
      <c r="E1" s="58" t="s">
        <v>0</v>
      </c>
      <c r="F1" s="58" t="s">
        <v>0</v>
      </c>
      <c r="G1" s="58" t="s">
        <v>0</v>
      </c>
      <c r="H1" s="58" t="s">
        <v>0</v>
      </c>
      <c r="I1" s="29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</row>
    <row r="2" spans="1:170" s="3" customFormat="1" x14ac:dyDescent="0.25">
      <c r="A2" s="28" t="s">
        <v>7</v>
      </c>
      <c r="B2" s="42" t="s">
        <v>45</v>
      </c>
      <c r="C2" s="28" t="s">
        <v>40</v>
      </c>
      <c r="D2" s="56" t="s">
        <v>151</v>
      </c>
      <c r="E2" s="56" t="s">
        <v>152</v>
      </c>
      <c r="F2" s="56" t="s">
        <v>153</v>
      </c>
      <c r="G2" s="56" t="s">
        <v>154</v>
      </c>
      <c r="H2" s="56" t="s">
        <v>155</v>
      </c>
      <c r="I2" s="28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</row>
    <row r="3" spans="1:170" s="3" customFormat="1" ht="13.8" thickBot="1" x14ac:dyDescent="0.3">
      <c r="A3" s="30"/>
      <c r="B3" s="43"/>
      <c r="C3" s="30"/>
      <c r="D3" s="59" t="s">
        <v>22</v>
      </c>
      <c r="E3" s="59" t="s">
        <v>22</v>
      </c>
      <c r="F3" s="59" t="s">
        <v>22</v>
      </c>
      <c r="G3" s="59" t="s">
        <v>22</v>
      </c>
      <c r="H3" s="59" t="s">
        <v>22</v>
      </c>
      <c r="I3" s="28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</row>
    <row r="4" spans="1:170" s="5" customFormat="1" x14ac:dyDescent="0.25">
      <c r="A4" s="22" t="s">
        <v>36</v>
      </c>
      <c r="B4" s="44" t="s">
        <v>55</v>
      </c>
      <c r="C4" s="23">
        <v>7</v>
      </c>
      <c r="D4" s="144"/>
      <c r="E4" s="144"/>
      <c r="F4" s="144"/>
      <c r="G4" s="144"/>
      <c r="H4" s="144"/>
      <c r="I4" s="27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</row>
    <row r="5" spans="1:170" s="5" customFormat="1" x14ac:dyDescent="0.25">
      <c r="A5" s="22" t="s">
        <v>36</v>
      </c>
      <c r="B5" s="44" t="s">
        <v>55</v>
      </c>
      <c r="C5" s="23">
        <v>8</v>
      </c>
      <c r="D5" s="144">
        <v>9.6</v>
      </c>
      <c r="E5" s="144">
        <v>18.2</v>
      </c>
      <c r="F5" s="144">
        <v>27.6</v>
      </c>
      <c r="G5" s="144">
        <v>39.5</v>
      </c>
      <c r="H5" s="144">
        <v>54.1</v>
      </c>
      <c r="I5" s="109" t="s">
        <v>158</v>
      </c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</row>
    <row r="6" spans="1:170" s="5" customFormat="1" x14ac:dyDescent="0.25">
      <c r="A6" s="22" t="s">
        <v>36</v>
      </c>
      <c r="B6" s="44" t="s">
        <v>55</v>
      </c>
      <c r="C6" s="23">
        <v>9</v>
      </c>
      <c r="D6" s="144">
        <v>9.5</v>
      </c>
      <c r="E6" s="144">
        <v>18.3</v>
      </c>
      <c r="F6" s="144">
        <v>27.9</v>
      </c>
      <c r="G6" s="144">
        <v>40.4</v>
      </c>
      <c r="H6" s="144">
        <v>55.5</v>
      </c>
      <c r="I6" s="109" t="s">
        <v>158</v>
      </c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</row>
    <row r="7" spans="1:170" s="5" customFormat="1" x14ac:dyDescent="0.25">
      <c r="A7" s="115" t="s">
        <v>113</v>
      </c>
      <c r="B7" s="118" t="s">
        <v>114</v>
      </c>
      <c r="C7" s="23">
        <v>7</v>
      </c>
      <c r="D7" s="144"/>
      <c r="E7" s="144"/>
      <c r="F7" s="144"/>
      <c r="G7" s="144"/>
      <c r="H7" s="144"/>
      <c r="I7" s="27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</row>
    <row r="8" spans="1:170" s="5" customFormat="1" x14ac:dyDescent="0.25">
      <c r="A8" s="115" t="s">
        <v>113</v>
      </c>
      <c r="B8" s="118" t="s">
        <v>114</v>
      </c>
      <c r="C8" s="23">
        <v>8</v>
      </c>
      <c r="D8" s="144"/>
      <c r="E8" s="144"/>
      <c r="F8" s="144"/>
      <c r="G8" s="144"/>
      <c r="H8" s="144"/>
      <c r="I8" s="27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</row>
    <row r="9" spans="1:170" s="5" customFormat="1" x14ac:dyDescent="0.25">
      <c r="A9" s="115" t="s">
        <v>113</v>
      </c>
      <c r="B9" s="118" t="s">
        <v>114</v>
      </c>
      <c r="C9" s="23">
        <v>9</v>
      </c>
      <c r="D9" s="144">
        <v>13.8</v>
      </c>
      <c r="E9" s="144">
        <v>20.100000000000001</v>
      </c>
      <c r="F9" s="144">
        <v>24.9</v>
      </c>
      <c r="G9" s="144">
        <v>36.200000000000003</v>
      </c>
      <c r="H9" s="144">
        <v>61.8</v>
      </c>
      <c r="I9" s="27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</row>
    <row r="10" spans="1:170" s="5" customFormat="1" x14ac:dyDescent="0.25">
      <c r="A10" s="22" t="s">
        <v>14</v>
      </c>
      <c r="B10" s="44" t="s">
        <v>97</v>
      </c>
      <c r="C10" s="23">
        <v>7</v>
      </c>
      <c r="D10" s="144">
        <v>7.0259999999999998</v>
      </c>
      <c r="E10" s="144">
        <v>22.11</v>
      </c>
      <c r="F10" s="144">
        <v>34.055</v>
      </c>
      <c r="G10" s="144">
        <v>49.88</v>
      </c>
      <c r="H10" s="144">
        <v>71.701999999999998</v>
      </c>
      <c r="I10" s="27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</row>
    <row r="11" spans="1:170" s="5" customFormat="1" x14ac:dyDescent="0.25">
      <c r="A11" s="22" t="s">
        <v>14</v>
      </c>
      <c r="B11" s="44" t="s">
        <v>97</v>
      </c>
      <c r="C11" s="23">
        <v>8</v>
      </c>
      <c r="D11" s="144">
        <v>6.8570000000000002</v>
      </c>
      <c r="E11" s="144">
        <v>21.835000000000001</v>
      </c>
      <c r="F11" s="144">
        <v>33.630000000000003</v>
      </c>
      <c r="G11" s="144">
        <v>49.182000000000002</v>
      </c>
      <c r="H11" s="144">
        <v>70.861000000000004</v>
      </c>
      <c r="I11" s="27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</row>
    <row r="12" spans="1:170" s="5" customFormat="1" x14ac:dyDescent="0.25">
      <c r="A12" s="22" t="s">
        <v>14</v>
      </c>
      <c r="B12" s="44" t="s">
        <v>97</v>
      </c>
      <c r="C12" s="23">
        <v>9</v>
      </c>
      <c r="D12" s="144">
        <v>7.1660000000000004</v>
      </c>
      <c r="E12" s="144">
        <v>22.760999999999999</v>
      </c>
      <c r="F12" s="144">
        <v>35.055999999999997</v>
      </c>
      <c r="G12" s="144">
        <v>51.38</v>
      </c>
      <c r="H12" s="144">
        <v>74.77</v>
      </c>
      <c r="I12" s="110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</row>
    <row r="13" spans="1:170" s="5" customFormat="1" x14ac:dyDescent="0.25">
      <c r="A13" s="22" t="s">
        <v>15</v>
      </c>
      <c r="B13" s="44" t="s">
        <v>56</v>
      </c>
      <c r="C13" s="23">
        <v>7</v>
      </c>
      <c r="D13" s="144">
        <v>15.9</v>
      </c>
      <c r="E13" s="144">
        <v>21.4</v>
      </c>
      <c r="F13" s="144">
        <v>32.299999999999997</v>
      </c>
      <c r="G13" s="144">
        <v>43.7</v>
      </c>
      <c r="H13" s="144">
        <v>58.8</v>
      </c>
      <c r="I13" s="27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</row>
    <row r="14" spans="1:170" s="5" customFormat="1" x14ac:dyDescent="0.25">
      <c r="A14" s="22" t="s">
        <v>15</v>
      </c>
      <c r="B14" s="44" t="s">
        <v>56</v>
      </c>
      <c r="C14" s="23">
        <v>8</v>
      </c>
      <c r="D14" s="144">
        <v>13.1</v>
      </c>
      <c r="E14" s="144">
        <v>20.399999999999999</v>
      </c>
      <c r="F14" s="144">
        <v>30.9</v>
      </c>
      <c r="G14" s="144">
        <v>43.8</v>
      </c>
      <c r="H14" s="144">
        <v>60.4</v>
      </c>
      <c r="I14" s="27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</row>
    <row r="15" spans="1:170" s="5" customFormat="1" x14ac:dyDescent="0.25">
      <c r="A15" s="22" t="s">
        <v>15</v>
      </c>
      <c r="B15" s="44" t="s">
        <v>56</v>
      </c>
      <c r="C15" s="23">
        <v>9</v>
      </c>
      <c r="D15" s="144">
        <v>11.9</v>
      </c>
      <c r="E15" s="144">
        <v>20</v>
      </c>
      <c r="F15" s="144">
        <v>32.200000000000003</v>
      </c>
      <c r="G15" s="144">
        <v>46</v>
      </c>
      <c r="H15" s="144">
        <v>63.4</v>
      </c>
      <c r="I15" s="27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</row>
    <row r="16" spans="1:170" s="5" customFormat="1" x14ac:dyDescent="0.25">
      <c r="A16" s="22" t="s">
        <v>16</v>
      </c>
      <c r="B16" s="44" t="s">
        <v>57</v>
      </c>
      <c r="C16" s="23">
        <v>7</v>
      </c>
      <c r="D16" s="144"/>
      <c r="E16" s="144"/>
      <c r="F16" s="144"/>
      <c r="G16" s="144"/>
      <c r="H16" s="144"/>
      <c r="I16" s="27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</row>
    <row r="17" spans="1:170" s="5" customFormat="1" x14ac:dyDescent="0.25">
      <c r="A17" s="22" t="s">
        <v>16</v>
      </c>
      <c r="B17" s="44" t="s">
        <v>57</v>
      </c>
      <c r="C17" s="23">
        <v>8</v>
      </c>
      <c r="D17" s="144"/>
      <c r="E17" s="144"/>
      <c r="F17" s="144"/>
      <c r="G17" s="144"/>
      <c r="H17" s="144"/>
      <c r="I17" s="27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</row>
    <row r="18" spans="1:170" s="5" customFormat="1" x14ac:dyDescent="0.25">
      <c r="A18" s="22" t="s">
        <v>16</v>
      </c>
      <c r="B18" s="44" t="s">
        <v>57</v>
      </c>
      <c r="C18" s="23">
        <v>9</v>
      </c>
      <c r="D18" s="144">
        <v>13.4</v>
      </c>
      <c r="E18" s="144">
        <v>18.3</v>
      </c>
      <c r="F18" s="144">
        <v>27.5</v>
      </c>
      <c r="G18" s="144">
        <v>38.799999999999997</v>
      </c>
      <c r="H18" s="144">
        <v>62.1</v>
      </c>
      <c r="I18" s="27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</row>
    <row r="19" spans="1:170" s="5" customFormat="1" x14ac:dyDescent="0.25">
      <c r="A19" s="22" t="s">
        <v>17</v>
      </c>
      <c r="B19" s="44" t="s">
        <v>98</v>
      </c>
      <c r="C19" s="23">
        <v>7</v>
      </c>
      <c r="D19" s="147"/>
      <c r="E19" s="147"/>
      <c r="F19" s="147"/>
      <c r="G19" s="147"/>
      <c r="H19" s="147"/>
      <c r="I19" s="27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</row>
    <row r="20" spans="1:170" s="5" customFormat="1" x14ac:dyDescent="0.25">
      <c r="A20" s="22" t="s">
        <v>17</v>
      </c>
      <c r="B20" s="44" t="s">
        <v>98</v>
      </c>
      <c r="C20" s="23">
        <v>8</v>
      </c>
      <c r="D20" s="147"/>
      <c r="E20" s="147"/>
      <c r="F20" s="147"/>
      <c r="G20" s="147"/>
      <c r="H20" s="147"/>
      <c r="I20" s="27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</row>
    <row r="21" spans="1:170" s="5" customFormat="1" x14ac:dyDescent="0.25">
      <c r="A21" s="22" t="s">
        <v>17</v>
      </c>
      <c r="B21" s="44" t="s">
        <v>98</v>
      </c>
      <c r="C21" s="23">
        <v>9</v>
      </c>
      <c r="D21" s="147"/>
      <c r="E21" s="147"/>
      <c r="F21" s="147"/>
      <c r="G21" s="147"/>
      <c r="H21" s="147"/>
      <c r="I21" s="27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</row>
    <row r="22" spans="1:170" s="5" customFormat="1" x14ac:dyDescent="0.25">
      <c r="A22" s="22" t="s">
        <v>18</v>
      </c>
      <c r="B22" s="44" t="s">
        <v>58</v>
      </c>
      <c r="C22" s="23">
        <v>7</v>
      </c>
      <c r="D22" s="112"/>
      <c r="E22" s="112"/>
      <c r="F22" s="112"/>
      <c r="G22" s="112"/>
      <c r="H22" s="112"/>
      <c r="I22" s="110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</row>
    <row r="23" spans="1:170" s="5" customFormat="1" x14ac:dyDescent="0.25">
      <c r="A23" s="22" t="s">
        <v>18</v>
      </c>
      <c r="B23" s="44" t="s">
        <v>58</v>
      </c>
      <c r="C23" s="23">
        <v>8</v>
      </c>
      <c r="D23" s="144"/>
      <c r="E23" s="144"/>
      <c r="F23" s="144"/>
      <c r="G23" s="144"/>
      <c r="H23" s="144"/>
      <c r="I23" s="27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</row>
    <row r="24" spans="1:170" s="5" customFormat="1" x14ac:dyDescent="0.25">
      <c r="A24" s="22" t="s">
        <v>18</v>
      </c>
      <c r="B24" s="44" t="s">
        <v>58</v>
      </c>
      <c r="C24" s="23">
        <v>9</v>
      </c>
      <c r="D24" s="144"/>
      <c r="E24" s="144"/>
      <c r="F24" s="144"/>
      <c r="G24" s="144"/>
      <c r="H24" s="144"/>
      <c r="I24" s="27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</row>
    <row r="25" spans="1:170" s="5" customFormat="1" x14ac:dyDescent="0.25">
      <c r="A25" s="115" t="s">
        <v>112</v>
      </c>
      <c r="B25" s="118" t="s">
        <v>59</v>
      </c>
      <c r="C25" s="23">
        <v>7</v>
      </c>
      <c r="D25" s="144"/>
      <c r="E25" s="144"/>
      <c r="F25" s="144"/>
      <c r="G25" s="144"/>
      <c r="H25" s="144"/>
      <c r="I25" s="27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</row>
    <row r="26" spans="1:170" s="5" customFormat="1" x14ac:dyDescent="0.25">
      <c r="A26" s="115" t="s">
        <v>112</v>
      </c>
      <c r="B26" s="118" t="s">
        <v>59</v>
      </c>
      <c r="C26" s="23">
        <v>8</v>
      </c>
      <c r="D26" s="144"/>
      <c r="E26" s="144"/>
      <c r="F26" s="144"/>
      <c r="G26" s="144"/>
      <c r="H26" s="144"/>
      <c r="I26" s="27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</row>
    <row r="27" spans="1:170" s="5" customFormat="1" x14ac:dyDescent="0.25">
      <c r="A27" s="115" t="s">
        <v>112</v>
      </c>
      <c r="B27" s="118" t="s">
        <v>59</v>
      </c>
      <c r="C27" s="23">
        <v>9</v>
      </c>
      <c r="D27" s="144"/>
      <c r="E27" s="144"/>
      <c r="F27" s="144"/>
      <c r="G27" s="144"/>
      <c r="H27" s="144"/>
      <c r="I27" s="27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</row>
    <row r="28" spans="1:170" s="5" customFormat="1" x14ac:dyDescent="0.25">
      <c r="A28" s="115" t="s">
        <v>138</v>
      </c>
      <c r="B28" s="118" t="s">
        <v>157</v>
      </c>
      <c r="C28" s="23">
        <v>7</v>
      </c>
      <c r="D28" s="144">
        <v>12.845605600000001</v>
      </c>
      <c r="E28" s="144">
        <v>23.787795599999999</v>
      </c>
      <c r="F28" s="144">
        <v>36.2065956</v>
      </c>
      <c r="G28" s="144">
        <v>51.563295599999996</v>
      </c>
      <c r="H28" s="144">
        <v>70.812705600000001</v>
      </c>
      <c r="I28" s="27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</row>
    <row r="29" spans="1:170" s="5" customFormat="1" x14ac:dyDescent="0.25">
      <c r="A29" s="115" t="s">
        <v>138</v>
      </c>
      <c r="B29" s="118" t="s">
        <v>157</v>
      </c>
      <c r="C29" s="23">
        <v>8</v>
      </c>
      <c r="D29" s="144">
        <v>13.117528</v>
      </c>
      <c r="E29" s="144">
        <v>24.155588000000002</v>
      </c>
      <c r="F29" s="144">
        <v>33.232508000000003</v>
      </c>
      <c r="G29" s="144">
        <v>48.922657999999998</v>
      </c>
      <c r="H29" s="144">
        <v>68.828367999999998</v>
      </c>
      <c r="I29" s="27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</row>
    <row r="30" spans="1:170" s="5" customFormat="1" x14ac:dyDescent="0.25">
      <c r="A30" s="115" t="s">
        <v>138</v>
      </c>
      <c r="B30" s="118" t="s">
        <v>157</v>
      </c>
      <c r="C30" s="23">
        <v>9</v>
      </c>
      <c r="D30" s="144">
        <v>11.729923400000001</v>
      </c>
      <c r="E30" s="144">
        <v>21.3931434</v>
      </c>
      <c r="F30" s="144">
        <v>32.185793400000001</v>
      </c>
      <c r="G30" s="144">
        <v>45.553813400000003</v>
      </c>
      <c r="H30" s="144">
        <v>62.724553399999998</v>
      </c>
      <c r="I30" s="27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</row>
    <row r="31" spans="1:170" s="5" customFormat="1" x14ac:dyDescent="0.25">
      <c r="B31" s="45"/>
      <c r="D31" s="31"/>
      <c r="E31" s="31"/>
      <c r="F31" s="31"/>
      <c r="G31" s="31"/>
      <c r="H31" s="31"/>
      <c r="I31" s="27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</row>
    <row r="32" spans="1:170" s="5" customFormat="1" ht="13.8" thickBot="1" x14ac:dyDescent="0.3">
      <c r="B32" s="45"/>
      <c r="D32" s="31"/>
      <c r="E32" s="31"/>
      <c r="F32" s="31"/>
      <c r="G32" s="31"/>
      <c r="H32" s="31"/>
      <c r="I32" s="27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</row>
    <row r="33" spans="3:9" x14ac:dyDescent="0.25">
      <c r="C33" s="126" t="s">
        <v>46</v>
      </c>
      <c r="D33" s="127">
        <f>MEDIAN(D4:D30)</f>
        <v>11.9</v>
      </c>
      <c r="E33" s="127">
        <f>MEDIAN(E4:E30)</f>
        <v>21.3931434</v>
      </c>
      <c r="F33" s="127">
        <f>MEDIAN(F4:F30)</f>
        <v>32.200000000000003</v>
      </c>
      <c r="G33" s="127">
        <f>MEDIAN(G4:G30)</f>
        <v>45.553813400000003</v>
      </c>
      <c r="H33" s="128">
        <f>MEDIAN(H4:H30)</f>
        <v>62.724553399999998</v>
      </c>
      <c r="I33" s="27"/>
    </row>
    <row r="34" spans="3:9" x14ac:dyDescent="0.25">
      <c r="C34" s="49" t="s">
        <v>47</v>
      </c>
      <c r="D34" s="106">
        <f>PERCENTILE(D4:D30,0.25)</f>
        <v>9.5</v>
      </c>
      <c r="E34" s="106">
        <f>PERCENTILE(E4:E30,0.25)</f>
        <v>20</v>
      </c>
      <c r="F34" s="106">
        <f>PERCENTILE(F4:F30,0.25)</f>
        <v>27.9</v>
      </c>
      <c r="G34" s="106">
        <f>PERCENTILE(G4:G30,0.25)</f>
        <v>40.4</v>
      </c>
      <c r="H34" s="129">
        <f>PERCENTILE(H4:H30,0.25)</f>
        <v>60.4</v>
      </c>
      <c r="I34" s="27"/>
    </row>
    <row r="35" spans="3:9" x14ac:dyDescent="0.25">
      <c r="C35" s="49" t="s">
        <v>48</v>
      </c>
      <c r="D35" s="106">
        <f>PERCENTILE(D4:D30,0.75)</f>
        <v>13.117528</v>
      </c>
      <c r="E35" s="106">
        <f>PERCENTILE(E4:E30,0.75)</f>
        <v>22.11</v>
      </c>
      <c r="F35" s="106">
        <f>PERCENTILE(F4:F30,0.75)</f>
        <v>33.630000000000003</v>
      </c>
      <c r="G35" s="106">
        <f>PERCENTILE(G4:G30,0.75)</f>
        <v>49.182000000000002</v>
      </c>
      <c r="H35" s="129">
        <f>PERCENTILE(H4:H30,0.75)</f>
        <v>70.812705600000001</v>
      </c>
      <c r="I35" s="27"/>
    </row>
    <row r="36" spans="3:9" ht="13.8" thickBot="1" x14ac:dyDescent="0.3">
      <c r="C36" s="130" t="s">
        <v>49</v>
      </c>
      <c r="D36" s="131">
        <f>(D35-D34)/1.349</f>
        <v>2.6816367679762787</v>
      </c>
      <c r="E36" s="131">
        <f>(E35-E34)/1.349</f>
        <v>1.5641215715344696</v>
      </c>
      <c r="F36" s="131">
        <f t="shared" ref="F36:G36" si="0">(F35-F34)/1.349</f>
        <v>4.247590808005933</v>
      </c>
      <c r="G36" s="131">
        <f t="shared" si="0"/>
        <v>6.510007412898446</v>
      </c>
      <c r="H36" s="132">
        <f>(H35-H34)/1.349</f>
        <v>7.7188329132690905</v>
      </c>
      <c r="I36" s="27"/>
    </row>
    <row r="37" spans="3:9" x14ac:dyDescent="0.25">
      <c r="I37" s="27"/>
    </row>
    <row r="38" spans="3:9" x14ac:dyDescent="0.25">
      <c r="I38" s="27"/>
    </row>
    <row r="39" spans="3:9" x14ac:dyDescent="0.25">
      <c r="I39" s="27"/>
    </row>
    <row r="40" spans="3:9" x14ac:dyDescent="0.25">
      <c r="I40" s="27"/>
    </row>
    <row r="41" spans="3:9" x14ac:dyDescent="0.25">
      <c r="I41" s="27"/>
    </row>
    <row r="42" spans="3:9" x14ac:dyDescent="0.25">
      <c r="I42" s="27"/>
    </row>
    <row r="43" spans="3:9" x14ac:dyDescent="0.25">
      <c r="I43" s="27"/>
    </row>
    <row r="44" spans="3:9" x14ac:dyDescent="0.25">
      <c r="I44" s="27"/>
    </row>
    <row r="45" spans="3:9" x14ac:dyDescent="0.25">
      <c r="I45" s="27"/>
    </row>
    <row r="46" spans="3:9" x14ac:dyDescent="0.25">
      <c r="I46" s="27"/>
    </row>
    <row r="47" spans="3:9" x14ac:dyDescent="0.25">
      <c r="I47" s="27"/>
    </row>
    <row r="48" spans="3:9" x14ac:dyDescent="0.25">
      <c r="I48" s="27"/>
    </row>
    <row r="49" spans="9:9" x14ac:dyDescent="0.25">
      <c r="I49" s="27"/>
    </row>
    <row r="50" spans="9:9" x14ac:dyDescent="0.25">
      <c r="I50" s="27"/>
    </row>
    <row r="51" spans="9:9" x14ac:dyDescent="0.25">
      <c r="I51" s="27"/>
    </row>
    <row r="52" spans="9:9" x14ac:dyDescent="0.25">
      <c r="I52" s="27"/>
    </row>
    <row r="53" spans="9:9" x14ac:dyDescent="0.25">
      <c r="I53" s="27"/>
    </row>
    <row r="54" spans="9:9" x14ac:dyDescent="0.25">
      <c r="I54" s="27"/>
    </row>
    <row r="55" spans="9:9" x14ac:dyDescent="0.25">
      <c r="I55" s="27"/>
    </row>
    <row r="56" spans="9:9" x14ac:dyDescent="0.25">
      <c r="I56" s="27"/>
    </row>
    <row r="57" spans="9:9" x14ac:dyDescent="0.25">
      <c r="I57" s="27"/>
    </row>
    <row r="58" spans="9:9" x14ac:dyDescent="0.25">
      <c r="I58" s="27"/>
    </row>
    <row r="59" spans="9:9" x14ac:dyDescent="0.25">
      <c r="I59" s="27"/>
    </row>
    <row r="60" spans="9:9" x14ac:dyDescent="0.25">
      <c r="I60" s="27"/>
    </row>
    <row r="61" spans="9:9" x14ac:dyDescent="0.25">
      <c r="I61" s="27"/>
    </row>
    <row r="62" spans="9:9" x14ac:dyDescent="0.25">
      <c r="I62" s="27"/>
    </row>
    <row r="63" spans="9:9" x14ac:dyDescent="0.25">
      <c r="I63" s="27"/>
    </row>
    <row r="64" spans="9:9" x14ac:dyDescent="0.25">
      <c r="I64" s="27"/>
    </row>
    <row r="65" spans="9:9" x14ac:dyDescent="0.25">
      <c r="I65" s="27"/>
    </row>
    <row r="66" spans="9:9" x14ac:dyDescent="0.25">
      <c r="I66" s="27"/>
    </row>
    <row r="67" spans="9:9" x14ac:dyDescent="0.25">
      <c r="I67" s="27"/>
    </row>
    <row r="68" spans="9:9" x14ac:dyDescent="0.25">
      <c r="I68" s="27"/>
    </row>
    <row r="69" spans="9:9" x14ac:dyDescent="0.25">
      <c r="I69" s="27"/>
    </row>
    <row r="70" spans="9:9" x14ac:dyDescent="0.25">
      <c r="I70" s="27"/>
    </row>
    <row r="71" spans="9:9" x14ac:dyDescent="0.25">
      <c r="I71" s="27"/>
    </row>
    <row r="72" spans="9:9" x14ac:dyDescent="0.25">
      <c r="I72" s="27"/>
    </row>
    <row r="73" spans="9:9" x14ac:dyDescent="0.25">
      <c r="I73" s="27"/>
    </row>
    <row r="74" spans="9:9" x14ac:dyDescent="0.25">
      <c r="I74" s="27"/>
    </row>
    <row r="75" spans="9:9" x14ac:dyDescent="0.25">
      <c r="I75" s="27"/>
    </row>
    <row r="76" spans="9:9" x14ac:dyDescent="0.25">
      <c r="I76" s="27"/>
    </row>
    <row r="77" spans="9:9" x14ac:dyDescent="0.25">
      <c r="I77" s="27"/>
    </row>
    <row r="78" spans="9:9" x14ac:dyDescent="0.25">
      <c r="I78" s="27"/>
    </row>
    <row r="79" spans="9:9" x14ac:dyDescent="0.25">
      <c r="I79" s="27"/>
    </row>
    <row r="80" spans="9:9" x14ac:dyDescent="0.25">
      <c r="I80" s="27"/>
    </row>
    <row r="81" spans="9:9" x14ac:dyDescent="0.25">
      <c r="I81" s="27"/>
    </row>
    <row r="82" spans="9:9" x14ac:dyDescent="0.25">
      <c r="I82" s="27"/>
    </row>
    <row r="83" spans="9:9" x14ac:dyDescent="0.25">
      <c r="I83" s="27"/>
    </row>
    <row r="84" spans="9:9" x14ac:dyDescent="0.25">
      <c r="I84" s="27"/>
    </row>
    <row r="85" spans="9:9" x14ac:dyDescent="0.25">
      <c r="I85" s="27"/>
    </row>
    <row r="86" spans="9:9" x14ac:dyDescent="0.25">
      <c r="I86" s="27"/>
    </row>
    <row r="87" spans="9:9" x14ac:dyDescent="0.25">
      <c r="I87" s="27"/>
    </row>
    <row r="88" spans="9:9" x14ac:dyDescent="0.25">
      <c r="I88" s="27"/>
    </row>
    <row r="89" spans="9:9" x14ac:dyDescent="0.25">
      <c r="I89" s="27"/>
    </row>
    <row r="90" spans="9:9" x14ac:dyDescent="0.25">
      <c r="I90" s="27"/>
    </row>
    <row r="91" spans="9:9" x14ac:dyDescent="0.25">
      <c r="I91" s="27"/>
    </row>
    <row r="92" spans="9:9" x14ac:dyDescent="0.25">
      <c r="I92" s="27"/>
    </row>
    <row r="93" spans="9:9" x14ac:dyDescent="0.25">
      <c r="I93" s="27"/>
    </row>
    <row r="94" spans="9:9" x14ac:dyDescent="0.25">
      <c r="I94" s="27"/>
    </row>
    <row r="95" spans="9:9" x14ac:dyDescent="0.25">
      <c r="I95" s="27"/>
    </row>
    <row r="96" spans="9:9" x14ac:dyDescent="0.25">
      <c r="I96" s="27"/>
    </row>
    <row r="97" spans="9:9" x14ac:dyDescent="0.25">
      <c r="I97" s="27"/>
    </row>
    <row r="98" spans="9:9" x14ac:dyDescent="0.25">
      <c r="I98" s="27"/>
    </row>
    <row r="99" spans="9:9" x14ac:dyDescent="0.25">
      <c r="I99" s="27"/>
    </row>
    <row r="100" spans="9:9" x14ac:dyDescent="0.25">
      <c r="I100" s="27"/>
    </row>
    <row r="101" spans="9:9" x14ac:dyDescent="0.25">
      <c r="I101" s="27"/>
    </row>
    <row r="102" spans="9:9" x14ac:dyDescent="0.25">
      <c r="I102" s="27"/>
    </row>
    <row r="103" spans="9:9" x14ac:dyDescent="0.25">
      <c r="I103" s="27"/>
    </row>
    <row r="104" spans="9:9" x14ac:dyDescent="0.25">
      <c r="I104" s="27"/>
    </row>
    <row r="105" spans="9:9" x14ac:dyDescent="0.25">
      <c r="I105" s="27"/>
    </row>
    <row r="106" spans="9:9" x14ac:dyDescent="0.25">
      <c r="I106" s="27"/>
    </row>
    <row r="107" spans="9:9" x14ac:dyDescent="0.25">
      <c r="I107" s="27"/>
    </row>
    <row r="108" spans="9:9" x14ac:dyDescent="0.25">
      <c r="I108" s="27"/>
    </row>
    <row r="109" spans="9:9" x14ac:dyDescent="0.25">
      <c r="I109" s="27"/>
    </row>
    <row r="110" spans="9:9" x14ac:dyDescent="0.25">
      <c r="I110" s="27"/>
    </row>
    <row r="111" spans="9:9" x14ac:dyDescent="0.25">
      <c r="I111" s="27"/>
    </row>
    <row r="112" spans="9:9" x14ac:dyDescent="0.25">
      <c r="I112" s="27"/>
    </row>
    <row r="113" spans="9:9" x14ac:dyDescent="0.25">
      <c r="I113" s="27"/>
    </row>
    <row r="114" spans="9:9" x14ac:dyDescent="0.25">
      <c r="I114" s="27"/>
    </row>
    <row r="115" spans="9:9" x14ac:dyDescent="0.25">
      <c r="I115" s="27"/>
    </row>
    <row r="116" spans="9:9" x14ac:dyDescent="0.25">
      <c r="I116" s="27"/>
    </row>
    <row r="117" spans="9:9" x14ac:dyDescent="0.25">
      <c r="I117" s="27"/>
    </row>
    <row r="118" spans="9:9" x14ac:dyDescent="0.25">
      <c r="I118" s="27"/>
    </row>
    <row r="119" spans="9:9" x14ac:dyDescent="0.25">
      <c r="I119" s="27"/>
    </row>
    <row r="120" spans="9:9" x14ac:dyDescent="0.25">
      <c r="I120" s="27"/>
    </row>
    <row r="121" spans="9:9" x14ac:dyDescent="0.25">
      <c r="I121" s="27"/>
    </row>
    <row r="122" spans="9:9" x14ac:dyDescent="0.25">
      <c r="I122" s="27"/>
    </row>
    <row r="123" spans="9:9" x14ac:dyDescent="0.25">
      <c r="I123" s="27"/>
    </row>
    <row r="124" spans="9:9" x14ac:dyDescent="0.25">
      <c r="I124" s="27"/>
    </row>
    <row r="125" spans="9:9" x14ac:dyDescent="0.25">
      <c r="I125" s="27"/>
    </row>
    <row r="126" spans="9:9" x14ac:dyDescent="0.25">
      <c r="I126" s="27"/>
    </row>
    <row r="127" spans="9:9" x14ac:dyDescent="0.25">
      <c r="I127" s="27"/>
    </row>
    <row r="128" spans="9:9" x14ac:dyDescent="0.25">
      <c r="I128" s="27"/>
    </row>
    <row r="129" spans="9:9" x14ac:dyDescent="0.25">
      <c r="I129" s="27"/>
    </row>
    <row r="130" spans="9:9" x14ac:dyDescent="0.25">
      <c r="I130" s="27"/>
    </row>
    <row r="131" spans="9:9" x14ac:dyDescent="0.25">
      <c r="I131" s="27"/>
    </row>
    <row r="132" spans="9:9" x14ac:dyDescent="0.25">
      <c r="I132" s="27"/>
    </row>
    <row r="133" spans="9:9" x14ac:dyDescent="0.25">
      <c r="I133" s="27"/>
    </row>
    <row r="134" spans="9:9" x14ac:dyDescent="0.25">
      <c r="I134" s="27"/>
    </row>
    <row r="135" spans="9:9" x14ac:dyDescent="0.25">
      <c r="I135" s="27"/>
    </row>
    <row r="136" spans="9:9" x14ac:dyDescent="0.25">
      <c r="I136" s="27"/>
    </row>
    <row r="137" spans="9:9" x14ac:dyDescent="0.25">
      <c r="I137" s="27"/>
    </row>
    <row r="138" spans="9:9" x14ac:dyDescent="0.25">
      <c r="I138" s="27"/>
    </row>
    <row r="139" spans="9:9" x14ac:dyDescent="0.25">
      <c r="I139" s="27"/>
    </row>
    <row r="140" spans="9:9" x14ac:dyDescent="0.25">
      <c r="I140" s="27"/>
    </row>
    <row r="141" spans="9:9" x14ac:dyDescent="0.25">
      <c r="I141" s="27"/>
    </row>
    <row r="142" spans="9:9" x14ac:dyDescent="0.25">
      <c r="I142" s="27"/>
    </row>
    <row r="143" spans="9:9" x14ac:dyDescent="0.25">
      <c r="I143" s="27"/>
    </row>
    <row r="144" spans="9:9" x14ac:dyDescent="0.25">
      <c r="I144" s="27"/>
    </row>
    <row r="145" spans="9:9" x14ac:dyDescent="0.25">
      <c r="I145" s="27"/>
    </row>
    <row r="146" spans="9:9" x14ac:dyDescent="0.25">
      <c r="I146" s="27"/>
    </row>
    <row r="147" spans="9:9" x14ac:dyDescent="0.25">
      <c r="I147" s="27"/>
    </row>
    <row r="148" spans="9:9" x14ac:dyDescent="0.25">
      <c r="I148" s="27"/>
    </row>
    <row r="149" spans="9:9" x14ac:dyDescent="0.25">
      <c r="I149" s="27"/>
    </row>
    <row r="150" spans="9:9" x14ac:dyDescent="0.25">
      <c r="I150" s="27"/>
    </row>
    <row r="151" spans="9:9" x14ac:dyDescent="0.25">
      <c r="I151" s="27"/>
    </row>
    <row r="152" spans="9:9" x14ac:dyDescent="0.25">
      <c r="I152" s="27"/>
    </row>
    <row r="153" spans="9:9" x14ac:dyDescent="0.25">
      <c r="I153" s="27"/>
    </row>
    <row r="154" spans="9:9" x14ac:dyDescent="0.25">
      <c r="I154" s="27"/>
    </row>
    <row r="155" spans="9:9" x14ac:dyDescent="0.25">
      <c r="I155" s="27"/>
    </row>
    <row r="156" spans="9:9" x14ac:dyDescent="0.25">
      <c r="I156" s="27"/>
    </row>
    <row r="157" spans="9:9" x14ac:dyDescent="0.25">
      <c r="I157" s="27"/>
    </row>
    <row r="158" spans="9:9" x14ac:dyDescent="0.25">
      <c r="I158" s="27"/>
    </row>
    <row r="159" spans="9:9" x14ac:dyDescent="0.25">
      <c r="I159" s="27"/>
    </row>
    <row r="160" spans="9:9" x14ac:dyDescent="0.25">
      <c r="I160" s="27"/>
    </row>
    <row r="161" spans="9:9" x14ac:dyDescent="0.25">
      <c r="I161" s="27"/>
    </row>
    <row r="162" spans="9:9" x14ac:dyDescent="0.25">
      <c r="I162" s="27"/>
    </row>
    <row r="163" spans="9:9" x14ac:dyDescent="0.25">
      <c r="I163" s="27"/>
    </row>
    <row r="164" spans="9:9" x14ac:dyDescent="0.25">
      <c r="I164" s="27"/>
    </row>
    <row r="165" spans="9:9" x14ac:dyDescent="0.25">
      <c r="I165" s="27"/>
    </row>
    <row r="166" spans="9:9" x14ac:dyDescent="0.25">
      <c r="I166" s="27"/>
    </row>
    <row r="167" spans="9:9" x14ac:dyDescent="0.25">
      <c r="I167" s="27"/>
    </row>
    <row r="168" spans="9:9" x14ac:dyDescent="0.25">
      <c r="I168" s="27"/>
    </row>
    <row r="169" spans="9:9" x14ac:dyDescent="0.25">
      <c r="I169" s="27"/>
    </row>
    <row r="170" spans="9:9" x14ac:dyDescent="0.25">
      <c r="I170" s="27"/>
    </row>
    <row r="171" spans="9:9" x14ac:dyDescent="0.25">
      <c r="I171" s="27"/>
    </row>
    <row r="172" spans="9:9" x14ac:dyDescent="0.25">
      <c r="I172" s="27"/>
    </row>
    <row r="173" spans="9:9" x14ac:dyDescent="0.25">
      <c r="I173" s="27"/>
    </row>
    <row r="174" spans="9:9" x14ac:dyDescent="0.25">
      <c r="I174" s="27"/>
    </row>
    <row r="175" spans="9:9" x14ac:dyDescent="0.25">
      <c r="I175" s="27"/>
    </row>
    <row r="176" spans="9:9" x14ac:dyDescent="0.25">
      <c r="I176" s="27"/>
    </row>
    <row r="177" spans="9:9" x14ac:dyDescent="0.25">
      <c r="I177" s="27"/>
    </row>
    <row r="178" spans="9:9" x14ac:dyDescent="0.25">
      <c r="I178" s="27"/>
    </row>
    <row r="179" spans="9:9" x14ac:dyDescent="0.25">
      <c r="I179" s="27"/>
    </row>
    <row r="180" spans="9:9" x14ac:dyDescent="0.25">
      <c r="I180" s="27"/>
    </row>
    <row r="181" spans="9:9" x14ac:dyDescent="0.25">
      <c r="I181" s="27"/>
    </row>
    <row r="182" spans="9:9" x14ac:dyDescent="0.25">
      <c r="I182" s="27"/>
    </row>
    <row r="183" spans="9:9" x14ac:dyDescent="0.25">
      <c r="I183" s="27"/>
    </row>
    <row r="184" spans="9:9" x14ac:dyDescent="0.25">
      <c r="I184" s="27"/>
    </row>
    <row r="185" spans="9:9" x14ac:dyDescent="0.25">
      <c r="I185" s="27"/>
    </row>
    <row r="186" spans="9:9" x14ac:dyDescent="0.25">
      <c r="I186" s="27"/>
    </row>
    <row r="187" spans="9:9" x14ac:dyDescent="0.25">
      <c r="I187" s="27"/>
    </row>
    <row r="188" spans="9:9" x14ac:dyDescent="0.25">
      <c r="I188" s="27"/>
    </row>
    <row r="189" spans="9:9" x14ac:dyDescent="0.25">
      <c r="I189" s="27"/>
    </row>
    <row r="190" spans="9:9" x14ac:dyDescent="0.25">
      <c r="I190" s="27"/>
    </row>
    <row r="191" spans="9:9" x14ac:dyDescent="0.25">
      <c r="I191" s="27"/>
    </row>
    <row r="192" spans="9:9" x14ac:dyDescent="0.25">
      <c r="I192" s="27"/>
    </row>
    <row r="193" spans="9:9" x14ac:dyDescent="0.25">
      <c r="I193" s="27"/>
    </row>
    <row r="194" spans="9:9" x14ac:dyDescent="0.25">
      <c r="I194" s="27"/>
    </row>
    <row r="195" spans="9:9" x14ac:dyDescent="0.25">
      <c r="I195" s="27"/>
    </row>
    <row r="196" spans="9:9" x14ac:dyDescent="0.25">
      <c r="I196" s="27"/>
    </row>
    <row r="197" spans="9:9" x14ac:dyDescent="0.25">
      <c r="I197" s="27"/>
    </row>
    <row r="198" spans="9:9" x14ac:dyDescent="0.25">
      <c r="I198" s="27"/>
    </row>
    <row r="199" spans="9:9" x14ac:dyDescent="0.25">
      <c r="I199" s="27"/>
    </row>
    <row r="200" spans="9:9" x14ac:dyDescent="0.25">
      <c r="I200" s="27"/>
    </row>
    <row r="201" spans="9:9" x14ac:dyDescent="0.25">
      <c r="I201" s="27"/>
    </row>
    <row r="202" spans="9:9" x14ac:dyDescent="0.25">
      <c r="I202" s="27"/>
    </row>
    <row r="203" spans="9:9" x14ac:dyDescent="0.25">
      <c r="I203" s="27"/>
    </row>
    <row r="204" spans="9:9" x14ac:dyDescent="0.25">
      <c r="I204" s="27"/>
    </row>
    <row r="205" spans="9:9" x14ac:dyDescent="0.25">
      <c r="I205" s="27"/>
    </row>
    <row r="206" spans="9:9" x14ac:dyDescent="0.25">
      <c r="I206" s="27"/>
    </row>
    <row r="207" spans="9:9" x14ac:dyDescent="0.25">
      <c r="I207" s="27"/>
    </row>
    <row r="208" spans="9:9" x14ac:dyDescent="0.25">
      <c r="I208" s="27"/>
    </row>
    <row r="209" spans="9:9" x14ac:dyDescent="0.25">
      <c r="I209" s="27"/>
    </row>
    <row r="210" spans="9:9" x14ac:dyDescent="0.25">
      <c r="I210" s="27"/>
    </row>
    <row r="211" spans="9:9" x14ac:dyDescent="0.25">
      <c r="I211" s="27"/>
    </row>
    <row r="212" spans="9:9" x14ac:dyDescent="0.25">
      <c r="I212" s="27"/>
    </row>
    <row r="213" spans="9:9" x14ac:dyDescent="0.25">
      <c r="I213" s="27"/>
    </row>
    <row r="214" spans="9:9" x14ac:dyDescent="0.25">
      <c r="I214" s="27"/>
    </row>
    <row r="215" spans="9:9" x14ac:dyDescent="0.25">
      <c r="I215" s="27"/>
    </row>
    <row r="216" spans="9:9" x14ac:dyDescent="0.25">
      <c r="I216" s="27"/>
    </row>
    <row r="217" spans="9:9" x14ac:dyDescent="0.25">
      <c r="I217" s="27"/>
    </row>
    <row r="218" spans="9:9" x14ac:dyDescent="0.25">
      <c r="I218" s="27"/>
    </row>
    <row r="219" spans="9:9" x14ac:dyDescent="0.25">
      <c r="I219" s="27"/>
    </row>
    <row r="220" spans="9:9" x14ac:dyDescent="0.25">
      <c r="I220" s="27"/>
    </row>
    <row r="221" spans="9:9" x14ac:dyDescent="0.25">
      <c r="I221" s="27"/>
    </row>
    <row r="222" spans="9:9" x14ac:dyDescent="0.25">
      <c r="I222" s="27"/>
    </row>
    <row r="223" spans="9:9" x14ac:dyDescent="0.25">
      <c r="I223" s="27"/>
    </row>
    <row r="224" spans="9:9" x14ac:dyDescent="0.25">
      <c r="I224" s="27"/>
    </row>
    <row r="225" spans="9:9" x14ac:dyDescent="0.25">
      <c r="I225" s="27"/>
    </row>
    <row r="226" spans="9:9" x14ac:dyDescent="0.25">
      <c r="I226" s="27"/>
    </row>
    <row r="227" spans="9:9" x14ac:dyDescent="0.25">
      <c r="I227" s="27"/>
    </row>
    <row r="228" spans="9:9" x14ac:dyDescent="0.25">
      <c r="I228" s="27"/>
    </row>
    <row r="229" spans="9:9" x14ac:dyDescent="0.25">
      <c r="I229" s="27"/>
    </row>
    <row r="230" spans="9:9" x14ac:dyDescent="0.25">
      <c r="I230" s="27"/>
    </row>
    <row r="231" spans="9:9" x14ac:dyDescent="0.25">
      <c r="I231" s="27"/>
    </row>
    <row r="232" spans="9:9" x14ac:dyDescent="0.25">
      <c r="I232" s="27"/>
    </row>
    <row r="233" spans="9:9" x14ac:dyDescent="0.25">
      <c r="I233" s="27"/>
    </row>
    <row r="234" spans="9:9" x14ac:dyDescent="0.25">
      <c r="I234" s="27"/>
    </row>
    <row r="235" spans="9:9" x14ac:dyDescent="0.25">
      <c r="I235" s="27"/>
    </row>
    <row r="236" spans="9:9" x14ac:dyDescent="0.25">
      <c r="I236" s="27"/>
    </row>
    <row r="237" spans="9:9" x14ac:dyDescent="0.25">
      <c r="I237" s="27"/>
    </row>
    <row r="238" spans="9:9" x14ac:dyDescent="0.25">
      <c r="I238" s="27"/>
    </row>
    <row r="239" spans="9:9" x14ac:dyDescent="0.25">
      <c r="I239" s="27"/>
    </row>
    <row r="240" spans="9:9" x14ac:dyDescent="0.25">
      <c r="I240" s="27"/>
    </row>
    <row r="241" spans="9:9" x14ac:dyDescent="0.25">
      <c r="I241" s="27"/>
    </row>
    <row r="242" spans="9:9" x14ac:dyDescent="0.25">
      <c r="I242" s="27"/>
    </row>
    <row r="243" spans="9:9" x14ac:dyDescent="0.25">
      <c r="I243" s="27"/>
    </row>
    <row r="244" spans="9:9" x14ac:dyDescent="0.25">
      <c r="I244" s="27"/>
    </row>
    <row r="245" spans="9:9" x14ac:dyDescent="0.25">
      <c r="I245" s="27"/>
    </row>
    <row r="246" spans="9:9" x14ac:dyDescent="0.25">
      <c r="I246" s="27"/>
    </row>
    <row r="247" spans="9:9" x14ac:dyDescent="0.25">
      <c r="I247" s="27"/>
    </row>
    <row r="248" spans="9:9" x14ac:dyDescent="0.25">
      <c r="I248" s="27"/>
    </row>
    <row r="249" spans="9:9" x14ac:dyDescent="0.25">
      <c r="I249" s="27"/>
    </row>
    <row r="250" spans="9:9" x14ac:dyDescent="0.25">
      <c r="I250" s="27"/>
    </row>
    <row r="251" spans="9:9" x14ac:dyDescent="0.25">
      <c r="I251" s="27"/>
    </row>
    <row r="252" spans="9:9" x14ac:dyDescent="0.25">
      <c r="I252" s="27"/>
    </row>
    <row r="253" spans="9:9" x14ac:dyDescent="0.25">
      <c r="I253" s="27"/>
    </row>
    <row r="254" spans="9:9" x14ac:dyDescent="0.25">
      <c r="I254" s="27"/>
    </row>
    <row r="255" spans="9:9" x14ac:dyDescent="0.25">
      <c r="I255" s="27"/>
    </row>
    <row r="256" spans="9:9" x14ac:dyDescent="0.25">
      <c r="I256" s="27"/>
    </row>
    <row r="257" spans="9:9" x14ac:dyDescent="0.25">
      <c r="I257" s="27"/>
    </row>
    <row r="258" spans="9:9" x14ac:dyDescent="0.25">
      <c r="I258" s="27"/>
    </row>
    <row r="259" spans="9:9" x14ac:dyDescent="0.25">
      <c r="I259" s="27"/>
    </row>
    <row r="260" spans="9:9" x14ac:dyDescent="0.25">
      <c r="I260" s="27"/>
    </row>
    <row r="261" spans="9:9" x14ac:dyDescent="0.25">
      <c r="I261" s="27"/>
    </row>
    <row r="262" spans="9:9" x14ac:dyDescent="0.25">
      <c r="I262" s="27"/>
    </row>
    <row r="263" spans="9:9" x14ac:dyDescent="0.25">
      <c r="I263" s="27"/>
    </row>
    <row r="264" spans="9:9" x14ac:dyDescent="0.25">
      <c r="I264" s="27"/>
    </row>
    <row r="265" spans="9:9" x14ac:dyDescent="0.25">
      <c r="I265" s="27"/>
    </row>
    <row r="266" spans="9:9" x14ac:dyDescent="0.25">
      <c r="I266" s="27"/>
    </row>
    <row r="267" spans="9:9" x14ac:dyDescent="0.25">
      <c r="I267" s="27"/>
    </row>
    <row r="268" spans="9:9" x14ac:dyDescent="0.25">
      <c r="I268" s="27"/>
    </row>
    <row r="269" spans="9:9" x14ac:dyDescent="0.25">
      <c r="I269" s="27"/>
    </row>
    <row r="270" spans="9:9" x14ac:dyDescent="0.25">
      <c r="I270" s="27"/>
    </row>
    <row r="271" spans="9:9" x14ac:dyDescent="0.25">
      <c r="I271" s="27"/>
    </row>
    <row r="272" spans="9:9" x14ac:dyDescent="0.25">
      <c r="I272" s="27"/>
    </row>
    <row r="273" spans="9:9" x14ac:dyDescent="0.25">
      <c r="I273" s="27"/>
    </row>
    <row r="274" spans="9:9" x14ac:dyDescent="0.25">
      <c r="I274" s="27"/>
    </row>
    <row r="275" spans="9:9" x14ac:dyDescent="0.25">
      <c r="I275" s="27"/>
    </row>
    <row r="276" spans="9:9" x14ac:dyDescent="0.25">
      <c r="I276" s="27"/>
    </row>
    <row r="277" spans="9:9" x14ac:dyDescent="0.25">
      <c r="I277" s="27"/>
    </row>
    <row r="278" spans="9:9" x14ac:dyDescent="0.25">
      <c r="I278" s="27"/>
    </row>
    <row r="279" spans="9:9" x14ac:dyDescent="0.25">
      <c r="I279" s="27"/>
    </row>
    <row r="280" spans="9:9" x14ac:dyDescent="0.25">
      <c r="I280" s="27"/>
    </row>
    <row r="281" spans="9:9" x14ac:dyDescent="0.25">
      <c r="I281" s="27"/>
    </row>
    <row r="282" spans="9:9" x14ac:dyDescent="0.25">
      <c r="I282" s="27"/>
    </row>
    <row r="283" spans="9:9" x14ac:dyDescent="0.25">
      <c r="I283" s="27"/>
    </row>
    <row r="284" spans="9:9" x14ac:dyDescent="0.25">
      <c r="I284" s="27"/>
    </row>
    <row r="285" spans="9:9" x14ac:dyDescent="0.25">
      <c r="I285" s="27"/>
    </row>
    <row r="286" spans="9:9" x14ac:dyDescent="0.25">
      <c r="I286" s="27"/>
    </row>
    <row r="287" spans="9:9" x14ac:dyDescent="0.25">
      <c r="I287" s="27"/>
    </row>
    <row r="288" spans="9:9" x14ac:dyDescent="0.25">
      <c r="I288" s="27"/>
    </row>
    <row r="289" spans="9:9" x14ac:dyDescent="0.25">
      <c r="I289" s="27"/>
    </row>
    <row r="290" spans="9:9" x14ac:dyDescent="0.25">
      <c r="I290" s="27"/>
    </row>
    <row r="291" spans="9:9" x14ac:dyDescent="0.25">
      <c r="I291" s="27"/>
    </row>
    <row r="292" spans="9:9" x14ac:dyDescent="0.25">
      <c r="I292" s="27"/>
    </row>
    <row r="293" spans="9:9" x14ac:dyDescent="0.25">
      <c r="I293" s="27"/>
    </row>
    <row r="294" spans="9:9" x14ac:dyDescent="0.25">
      <c r="I294" s="27"/>
    </row>
    <row r="295" spans="9:9" x14ac:dyDescent="0.25">
      <c r="I295" s="27"/>
    </row>
    <row r="296" spans="9:9" x14ac:dyDescent="0.25">
      <c r="I296" s="27"/>
    </row>
    <row r="297" spans="9:9" x14ac:dyDescent="0.25">
      <c r="I297" s="27"/>
    </row>
    <row r="298" spans="9:9" x14ac:dyDescent="0.25">
      <c r="I298" s="27"/>
    </row>
    <row r="299" spans="9:9" x14ac:dyDescent="0.25">
      <c r="I299" s="27"/>
    </row>
    <row r="300" spans="9:9" x14ac:dyDescent="0.25">
      <c r="I300" s="27"/>
    </row>
    <row r="301" spans="9:9" x14ac:dyDescent="0.25">
      <c r="I301" s="27"/>
    </row>
    <row r="302" spans="9:9" x14ac:dyDescent="0.25">
      <c r="I302" s="27"/>
    </row>
    <row r="303" spans="9:9" x14ac:dyDescent="0.25">
      <c r="I303" s="27"/>
    </row>
    <row r="304" spans="9:9" x14ac:dyDescent="0.25">
      <c r="I304" s="27"/>
    </row>
    <row r="305" spans="9:9" x14ac:dyDescent="0.25">
      <c r="I305" s="27"/>
    </row>
    <row r="306" spans="9:9" x14ac:dyDescent="0.25">
      <c r="I306" s="27"/>
    </row>
    <row r="307" spans="9:9" x14ac:dyDescent="0.25">
      <c r="I307" s="27"/>
    </row>
    <row r="308" spans="9:9" x14ac:dyDescent="0.25">
      <c r="I308" s="27"/>
    </row>
    <row r="309" spans="9:9" x14ac:dyDescent="0.25">
      <c r="I309" s="27"/>
    </row>
    <row r="310" spans="9:9" x14ac:dyDescent="0.25">
      <c r="I310" s="27"/>
    </row>
    <row r="311" spans="9:9" x14ac:dyDescent="0.25">
      <c r="I311" s="27"/>
    </row>
    <row r="312" spans="9:9" x14ac:dyDescent="0.25">
      <c r="I312" s="27"/>
    </row>
    <row r="313" spans="9:9" x14ac:dyDescent="0.25">
      <c r="I313" s="27"/>
    </row>
    <row r="314" spans="9:9" x14ac:dyDescent="0.25">
      <c r="I314" s="27"/>
    </row>
    <row r="315" spans="9:9" x14ac:dyDescent="0.25">
      <c r="I315" s="27"/>
    </row>
    <row r="316" spans="9:9" x14ac:dyDescent="0.25">
      <c r="I316" s="27"/>
    </row>
    <row r="317" spans="9:9" x14ac:dyDescent="0.25">
      <c r="I317" s="27"/>
    </row>
    <row r="318" spans="9:9" x14ac:dyDescent="0.25">
      <c r="I318" s="27"/>
    </row>
    <row r="319" spans="9:9" x14ac:dyDescent="0.25">
      <c r="I319" s="27"/>
    </row>
    <row r="320" spans="9:9" x14ac:dyDescent="0.25">
      <c r="I320" s="27"/>
    </row>
    <row r="321" spans="9:9" x14ac:dyDescent="0.25">
      <c r="I321" s="27"/>
    </row>
    <row r="322" spans="9:9" x14ac:dyDescent="0.25">
      <c r="I322" s="27"/>
    </row>
    <row r="323" spans="9:9" x14ac:dyDescent="0.25">
      <c r="I323" s="27"/>
    </row>
    <row r="324" spans="9:9" x14ac:dyDescent="0.25">
      <c r="I324" s="27"/>
    </row>
    <row r="325" spans="9:9" x14ac:dyDescent="0.25">
      <c r="I325" s="27"/>
    </row>
    <row r="326" spans="9:9" x14ac:dyDescent="0.25">
      <c r="I326" s="27"/>
    </row>
    <row r="327" spans="9:9" x14ac:dyDescent="0.25">
      <c r="I327" s="27"/>
    </row>
    <row r="328" spans="9:9" x14ac:dyDescent="0.25">
      <c r="I328" s="27"/>
    </row>
    <row r="329" spans="9:9" x14ac:dyDescent="0.25">
      <c r="I329" s="27"/>
    </row>
    <row r="330" spans="9:9" x14ac:dyDescent="0.25">
      <c r="I330" s="27"/>
    </row>
    <row r="331" spans="9:9" x14ac:dyDescent="0.25">
      <c r="I331" s="27"/>
    </row>
    <row r="332" spans="9:9" x14ac:dyDescent="0.25">
      <c r="I332" s="27"/>
    </row>
    <row r="333" spans="9:9" x14ac:dyDescent="0.25">
      <c r="I333" s="27"/>
    </row>
    <row r="334" spans="9:9" x14ac:dyDescent="0.25">
      <c r="I334" s="27"/>
    </row>
    <row r="335" spans="9:9" x14ac:dyDescent="0.25">
      <c r="I335" s="27"/>
    </row>
    <row r="336" spans="9:9" x14ac:dyDescent="0.25">
      <c r="I336" s="27"/>
    </row>
    <row r="337" spans="9:9" x14ac:dyDescent="0.25">
      <c r="I337" s="27"/>
    </row>
    <row r="338" spans="9:9" x14ac:dyDescent="0.25">
      <c r="I338" s="27"/>
    </row>
    <row r="339" spans="9:9" x14ac:dyDescent="0.25">
      <c r="I339" s="27"/>
    </row>
    <row r="340" spans="9:9" x14ac:dyDescent="0.25">
      <c r="I340" s="27"/>
    </row>
    <row r="341" spans="9:9" x14ac:dyDescent="0.25">
      <c r="I341" s="27"/>
    </row>
    <row r="342" spans="9:9" x14ac:dyDescent="0.25">
      <c r="I342" s="27"/>
    </row>
    <row r="343" spans="9:9" x14ac:dyDescent="0.25">
      <c r="I343" s="27"/>
    </row>
    <row r="344" spans="9:9" x14ac:dyDescent="0.25">
      <c r="I344" s="27"/>
    </row>
    <row r="345" spans="9:9" x14ac:dyDescent="0.25">
      <c r="I345" s="27"/>
    </row>
    <row r="346" spans="9:9" x14ac:dyDescent="0.25">
      <c r="I346" s="27"/>
    </row>
    <row r="347" spans="9:9" x14ac:dyDescent="0.25">
      <c r="I347" s="27"/>
    </row>
    <row r="348" spans="9:9" x14ac:dyDescent="0.25">
      <c r="I348" s="27"/>
    </row>
    <row r="349" spans="9:9" x14ac:dyDescent="0.25">
      <c r="I349" s="27"/>
    </row>
    <row r="350" spans="9:9" x14ac:dyDescent="0.25">
      <c r="I350" s="27"/>
    </row>
    <row r="351" spans="9:9" x14ac:dyDescent="0.25">
      <c r="I351" s="27"/>
    </row>
    <row r="352" spans="9:9" x14ac:dyDescent="0.25">
      <c r="I352" s="27"/>
    </row>
    <row r="353" spans="9:9" x14ac:dyDescent="0.25">
      <c r="I353" s="27"/>
    </row>
    <row r="354" spans="9:9" x14ac:dyDescent="0.25">
      <c r="I354" s="27"/>
    </row>
    <row r="355" spans="9:9" x14ac:dyDescent="0.25">
      <c r="I355" s="27"/>
    </row>
    <row r="356" spans="9:9" x14ac:dyDescent="0.25">
      <c r="I356" s="27"/>
    </row>
    <row r="357" spans="9:9" x14ac:dyDescent="0.25">
      <c r="I357" s="27"/>
    </row>
    <row r="358" spans="9:9" x14ac:dyDescent="0.25">
      <c r="I358" s="27"/>
    </row>
    <row r="359" spans="9:9" x14ac:dyDescent="0.25">
      <c r="I359" s="27"/>
    </row>
    <row r="360" spans="9:9" x14ac:dyDescent="0.25">
      <c r="I360" s="27"/>
    </row>
    <row r="361" spans="9:9" x14ac:dyDescent="0.25">
      <c r="I361" s="27"/>
    </row>
    <row r="362" spans="9:9" x14ac:dyDescent="0.25">
      <c r="I362" s="27"/>
    </row>
    <row r="363" spans="9:9" x14ac:dyDescent="0.25">
      <c r="I363" s="27"/>
    </row>
    <row r="364" spans="9:9" x14ac:dyDescent="0.25">
      <c r="I364" s="27"/>
    </row>
    <row r="365" spans="9:9" x14ac:dyDescent="0.25">
      <c r="I365" s="27"/>
    </row>
    <row r="366" spans="9:9" x14ac:dyDescent="0.25">
      <c r="I366" s="27"/>
    </row>
    <row r="367" spans="9:9" x14ac:dyDescent="0.25">
      <c r="I367" s="27"/>
    </row>
    <row r="368" spans="9:9" x14ac:dyDescent="0.25">
      <c r="I368" s="27"/>
    </row>
    <row r="369" spans="9:9" x14ac:dyDescent="0.25">
      <c r="I369" s="27"/>
    </row>
    <row r="370" spans="9:9" x14ac:dyDescent="0.25">
      <c r="I370" s="27"/>
    </row>
    <row r="371" spans="9:9" x14ac:dyDescent="0.25">
      <c r="I371" s="27"/>
    </row>
    <row r="372" spans="9:9" x14ac:dyDescent="0.25">
      <c r="I372" s="27"/>
    </row>
    <row r="373" spans="9:9" x14ac:dyDescent="0.25">
      <c r="I373" s="27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2019-02-13T22:47:47Z</cp:lastPrinted>
  <dcterms:created xsi:type="dcterms:W3CDTF">2003-01-15T21:42:02Z</dcterms:created>
  <dcterms:modified xsi:type="dcterms:W3CDTF">2019-12-13T15:34:59Z</dcterms:modified>
</cp:coreProperties>
</file>