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LQA STUDIES\SLQA 1-2018\"/>
    </mc:Choice>
  </mc:AlternateContent>
  <bookViews>
    <workbookView xWindow="-12" yWindow="-12" windowWidth="9576" windowHeight="8772" tabRatio="957" firstSheet="1" activeTab="1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</sheets>
  <definedNames>
    <definedName name="_2222mg" localSheetId="8">'PSD for Samples 7, 8, 9'!$A$1:$K$270</definedName>
    <definedName name="_65mg" localSheetId="2">Results!$A$1:$AO$443</definedName>
  </definedNames>
  <calcPr calcId="152511"/>
</workbook>
</file>

<file path=xl/calcChain.xml><?xml version="1.0" encoding="utf-8"?>
<calcChain xmlns="http://schemas.openxmlformats.org/spreadsheetml/2006/main">
  <c r="Q13" i="1" l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66" i="1"/>
  <c r="R166" i="1"/>
  <c r="Q167" i="1"/>
  <c r="R167" i="1"/>
  <c r="Q168" i="1"/>
  <c r="R168" i="1"/>
  <c r="Q169" i="1"/>
  <c r="R169" i="1"/>
  <c r="Q171" i="1"/>
  <c r="R171" i="1"/>
  <c r="Q172" i="1"/>
  <c r="R172" i="1"/>
  <c r="Q173" i="1"/>
  <c r="R173" i="1"/>
  <c r="Q174" i="1"/>
  <c r="R174" i="1"/>
  <c r="Q184" i="1"/>
  <c r="R184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F103" i="1" l="1"/>
  <c r="I103" i="1"/>
  <c r="S103" i="1" s="1"/>
  <c r="F104" i="1"/>
  <c r="I104" i="1"/>
  <c r="S104" i="1" s="1"/>
  <c r="F105" i="1"/>
  <c r="I105" i="1"/>
  <c r="S105" i="1" s="1"/>
  <c r="F106" i="1"/>
  <c r="I106" i="1"/>
  <c r="S106" i="1" s="1"/>
  <c r="F107" i="1"/>
  <c r="I107" i="1"/>
  <c r="S107" i="1" s="1"/>
  <c r="F108" i="1"/>
  <c r="I108" i="1"/>
  <c r="S108" i="1" s="1"/>
  <c r="J108" i="1"/>
  <c r="T108" i="1" s="1"/>
  <c r="F109" i="1"/>
  <c r="I109" i="1"/>
  <c r="S109" i="1" s="1"/>
  <c r="F110" i="1"/>
  <c r="J110" i="1" s="1"/>
  <c r="T110" i="1" s="1"/>
  <c r="I110" i="1"/>
  <c r="S110" i="1" s="1"/>
  <c r="F111" i="1"/>
  <c r="I111" i="1"/>
  <c r="S111" i="1" s="1"/>
  <c r="J111" i="1"/>
  <c r="T111" i="1" s="1"/>
  <c r="J103" i="1" l="1"/>
  <c r="T103" i="1" s="1"/>
  <c r="J106" i="1"/>
  <c r="T106" i="1" s="1"/>
  <c r="J105" i="1"/>
  <c r="T105" i="1" s="1"/>
  <c r="J109" i="1"/>
  <c r="T109" i="1" s="1"/>
  <c r="J104" i="1"/>
  <c r="T104" i="1" s="1"/>
  <c r="J107" i="1"/>
  <c r="T107" i="1" s="1"/>
  <c r="D35" i="8" l="1"/>
  <c r="D34" i="8"/>
  <c r="D33" i="8"/>
  <c r="J9" i="8" l="1"/>
  <c r="J8" i="8"/>
  <c r="J7" i="8"/>
  <c r="H35" i="8"/>
  <c r="G35" i="8"/>
  <c r="F35" i="8"/>
  <c r="E35" i="8"/>
  <c r="H34" i="8"/>
  <c r="G34" i="8"/>
  <c r="F34" i="8"/>
  <c r="E34" i="8"/>
  <c r="H33" i="8"/>
  <c r="G33" i="8"/>
  <c r="F33" i="8"/>
  <c r="E33" i="8"/>
  <c r="V28" i="8" l="1"/>
  <c r="V7" i="8"/>
  <c r="V9" i="8"/>
  <c r="V8" i="8"/>
  <c r="S30" i="8"/>
  <c r="S9" i="8"/>
  <c r="S8" i="8"/>
  <c r="S7" i="8"/>
  <c r="P29" i="8"/>
  <c r="P8" i="8"/>
  <c r="P9" i="8"/>
  <c r="P7" i="8"/>
  <c r="M30" i="8"/>
  <c r="M7" i="8"/>
  <c r="M9" i="8"/>
  <c r="M8" i="8"/>
  <c r="V30" i="8"/>
  <c r="P30" i="8"/>
  <c r="M29" i="8"/>
  <c r="M28" i="8"/>
  <c r="V29" i="8"/>
  <c r="S29" i="8"/>
  <c r="S28" i="8"/>
  <c r="P28" i="8"/>
  <c r="F202" i="1" l="1"/>
  <c r="I202" i="1"/>
  <c r="S202" i="1" s="1"/>
  <c r="F203" i="1"/>
  <c r="I203" i="1"/>
  <c r="S203" i="1" s="1"/>
  <c r="F204" i="1"/>
  <c r="I204" i="1"/>
  <c r="S204" i="1" s="1"/>
  <c r="F205" i="1"/>
  <c r="I205" i="1"/>
  <c r="S205" i="1" s="1"/>
  <c r="F206" i="1"/>
  <c r="I206" i="1"/>
  <c r="S206" i="1" s="1"/>
  <c r="F207" i="1"/>
  <c r="I207" i="1"/>
  <c r="S207" i="1" s="1"/>
  <c r="F208" i="1"/>
  <c r="I208" i="1"/>
  <c r="S208" i="1" s="1"/>
  <c r="F209" i="1"/>
  <c r="I209" i="1"/>
  <c r="S209" i="1" s="1"/>
  <c r="F210" i="1"/>
  <c r="I210" i="1"/>
  <c r="S210" i="1" s="1"/>
  <c r="F184" i="1"/>
  <c r="I184" i="1"/>
  <c r="S184" i="1" s="1"/>
  <c r="F185" i="1"/>
  <c r="I185" i="1"/>
  <c r="F186" i="1"/>
  <c r="I186" i="1"/>
  <c r="S186" i="1" s="1"/>
  <c r="F187" i="1"/>
  <c r="I187" i="1"/>
  <c r="S187" i="1" s="1"/>
  <c r="F188" i="1"/>
  <c r="I188" i="1"/>
  <c r="S188" i="1" s="1"/>
  <c r="F189" i="1"/>
  <c r="I189" i="1"/>
  <c r="S189" i="1" s="1"/>
  <c r="F190" i="1"/>
  <c r="I190" i="1"/>
  <c r="S190" i="1" s="1"/>
  <c r="F191" i="1"/>
  <c r="I191" i="1"/>
  <c r="S191" i="1" s="1"/>
  <c r="F192" i="1"/>
  <c r="I192" i="1"/>
  <c r="S192" i="1" s="1"/>
  <c r="Q217" i="1" l="1"/>
  <c r="Q215" i="1"/>
  <c r="Q222" i="1"/>
  <c r="Q216" i="1"/>
  <c r="Q221" i="1"/>
  <c r="R222" i="1"/>
  <c r="R216" i="1"/>
  <c r="R217" i="1"/>
  <c r="R221" i="1"/>
  <c r="R215" i="1"/>
  <c r="J210" i="1"/>
  <c r="T210" i="1" s="1"/>
  <c r="J208" i="1"/>
  <c r="T208" i="1" s="1"/>
  <c r="J209" i="1"/>
  <c r="T209" i="1" s="1"/>
  <c r="J191" i="1"/>
  <c r="T191" i="1" s="1"/>
  <c r="J207" i="1"/>
  <c r="T207" i="1" s="1"/>
  <c r="J203" i="1"/>
  <c r="T203" i="1" s="1"/>
  <c r="J202" i="1"/>
  <c r="T202" i="1" s="1"/>
  <c r="J205" i="1"/>
  <c r="T205" i="1" s="1"/>
  <c r="J204" i="1"/>
  <c r="T204" i="1" s="1"/>
  <c r="J186" i="1"/>
  <c r="T186" i="1" s="1"/>
  <c r="J206" i="1"/>
  <c r="T206" i="1" s="1"/>
  <c r="J188" i="1"/>
  <c r="T188" i="1" s="1"/>
  <c r="J189" i="1"/>
  <c r="T189" i="1" s="1"/>
  <c r="J192" i="1"/>
  <c r="T192" i="1" s="1"/>
  <c r="J185" i="1"/>
  <c r="J190" i="1"/>
  <c r="T190" i="1" s="1"/>
  <c r="J187" i="1"/>
  <c r="T187" i="1" s="1"/>
  <c r="J184" i="1"/>
  <c r="T184" i="1" s="1"/>
  <c r="AA104" i="1" l="1"/>
  <c r="AA106" i="1"/>
  <c r="AA108" i="1"/>
  <c r="AA110" i="1"/>
  <c r="AB104" i="1"/>
  <c r="AB106" i="1"/>
  <c r="AB108" i="1"/>
  <c r="AB110" i="1"/>
  <c r="AC104" i="1"/>
  <c r="AC106" i="1"/>
  <c r="AA109" i="1"/>
  <c r="AA103" i="1"/>
  <c r="AA107" i="1"/>
  <c r="AB109" i="1"/>
  <c r="AA111" i="1"/>
  <c r="AB103" i="1"/>
  <c r="AB107" i="1"/>
  <c r="AC109" i="1"/>
  <c r="AB111" i="1"/>
  <c r="AC103" i="1"/>
  <c r="AC107" i="1"/>
  <c r="AC111" i="1"/>
  <c r="AC108" i="1"/>
  <c r="AA105" i="1"/>
  <c r="AC110" i="1"/>
  <c r="AB105" i="1"/>
  <c r="AC105" i="1"/>
  <c r="V103" i="1"/>
  <c r="V105" i="1"/>
  <c r="V107" i="1"/>
  <c r="V109" i="1"/>
  <c r="V111" i="1"/>
  <c r="W103" i="1"/>
  <c r="W105" i="1"/>
  <c r="W107" i="1"/>
  <c r="W109" i="1"/>
  <c r="W111" i="1"/>
  <c r="X103" i="1"/>
  <c r="X105" i="1"/>
  <c r="X107" i="1"/>
  <c r="X109" i="1"/>
  <c r="X111" i="1"/>
  <c r="V104" i="1"/>
  <c r="V108" i="1"/>
  <c r="W104" i="1"/>
  <c r="W108" i="1"/>
  <c r="V110" i="1"/>
  <c r="X104" i="1"/>
  <c r="X108" i="1"/>
  <c r="W110" i="1"/>
  <c r="X110" i="1"/>
  <c r="V106" i="1"/>
  <c r="W106" i="1"/>
  <c r="X106" i="1"/>
  <c r="D7" i="26"/>
  <c r="G7" i="26" s="1"/>
  <c r="D8" i="26"/>
  <c r="G8" i="26" s="1"/>
  <c r="D9" i="26"/>
  <c r="G9" i="26" s="1"/>
  <c r="D10" i="26"/>
  <c r="E10" i="26" s="1"/>
  <c r="D11" i="26"/>
  <c r="G11" i="26" s="1"/>
  <c r="D12" i="26"/>
  <c r="G12" i="26" s="1"/>
  <c r="D13" i="26"/>
  <c r="G13" i="26" s="1"/>
  <c r="D14" i="26"/>
  <c r="E14" i="26" s="1"/>
  <c r="D6" i="26"/>
  <c r="G6" i="26" s="1"/>
  <c r="J30" i="8" l="1"/>
  <c r="J28" i="8"/>
  <c r="J29" i="8"/>
  <c r="E13" i="26"/>
  <c r="E12" i="26"/>
  <c r="H36" i="8"/>
  <c r="D36" i="8"/>
  <c r="G36" i="8"/>
  <c r="F36" i="8"/>
  <c r="E36" i="8"/>
  <c r="G14" i="26"/>
  <c r="E11" i="26"/>
  <c r="E9" i="26"/>
  <c r="G10" i="26"/>
  <c r="E8" i="26"/>
  <c r="E6" i="26"/>
  <c r="E7" i="26"/>
  <c r="I5" i="1"/>
  <c r="S5" i="1" s="1"/>
  <c r="I6" i="1"/>
  <c r="S6" i="1" s="1"/>
  <c r="I7" i="1"/>
  <c r="S7" i="1" s="1"/>
  <c r="I8" i="1"/>
  <c r="S8" i="1" s="1"/>
  <c r="I9" i="1"/>
  <c r="S9" i="1" s="1"/>
  <c r="I10" i="1"/>
  <c r="S10" i="1" s="1"/>
  <c r="I11" i="1"/>
  <c r="S11" i="1" s="1"/>
  <c r="I12" i="1"/>
  <c r="S12" i="1" s="1"/>
  <c r="I13" i="1"/>
  <c r="S13" i="1" s="1"/>
  <c r="I14" i="1"/>
  <c r="S14" i="1" s="1"/>
  <c r="I15" i="1"/>
  <c r="S15" i="1" s="1"/>
  <c r="I16" i="1"/>
  <c r="S16" i="1" s="1"/>
  <c r="I17" i="1"/>
  <c r="S17" i="1" s="1"/>
  <c r="I18" i="1"/>
  <c r="S18" i="1" s="1"/>
  <c r="I19" i="1"/>
  <c r="S19" i="1" s="1"/>
  <c r="I20" i="1"/>
  <c r="S20" i="1" s="1"/>
  <c r="I21" i="1"/>
  <c r="S21" i="1" s="1"/>
  <c r="I22" i="1"/>
  <c r="S22" i="1" s="1"/>
  <c r="I23" i="1"/>
  <c r="S23" i="1" s="1"/>
  <c r="I24" i="1"/>
  <c r="S24" i="1" s="1"/>
  <c r="I25" i="1"/>
  <c r="S25" i="1" s="1"/>
  <c r="I26" i="1"/>
  <c r="S26" i="1" s="1"/>
  <c r="I27" i="1"/>
  <c r="S27" i="1" s="1"/>
  <c r="I28" i="1"/>
  <c r="S28" i="1" s="1"/>
  <c r="I29" i="1"/>
  <c r="S29" i="1" s="1"/>
  <c r="I30" i="1"/>
  <c r="S30" i="1" s="1"/>
  <c r="I31" i="1"/>
  <c r="S31" i="1" s="1"/>
  <c r="I32" i="1"/>
  <c r="S32" i="1" s="1"/>
  <c r="I33" i="1"/>
  <c r="S33" i="1" s="1"/>
  <c r="I34" i="1"/>
  <c r="S34" i="1" s="1"/>
  <c r="I35" i="1"/>
  <c r="S35" i="1" s="1"/>
  <c r="I36" i="1"/>
  <c r="S36" i="1" s="1"/>
  <c r="I37" i="1"/>
  <c r="S37" i="1" s="1"/>
  <c r="I38" i="1"/>
  <c r="S38" i="1" s="1"/>
  <c r="I39" i="1"/>
  <c r="S39" i="1" s="1"/>
  <c r="I40" i="1"/>
  <c r="S40" i="1" s="1"/>
  <c r="I41" i="1"/>
  <c r="S41" i="1" s="1"/>
  <c r="I42" i="1"/>
  <c r="S42" i="1" s="1"/>
  <c r="I43" i="1"/>
  <c r="S43" i="1" s="1"/>
  <c r="I44" i="1"/>
  <c r="S44" i="1" s="1"/>
  <c r="I45" i="1"/>
  <c r="S45" i="1" s="1"/>
  <c r="I46" i="1"/>
  <c r="S46" i="1" s="1"/>
  <c r="I47" i="1"/>
  <c r="S47" i="1" s="1"/>
  <c r="I48" i="1"/>
  <c r="S48" i="1" s="1"/>
  <c r="I49" i="1"/>
  <c r="S49" i="1" s="1"/>
  <c r="I50" i="1"/>
  <c r="S50" i="1" s="1"/>
  <c r="I51" i="1"/>
  <c r="S51" i="1" s="1"/>
  <c r="I52" i="1"/>
  <c r="S52" i="1" s="1"/>
  <c r="I53" i="1"/>
  <c r="S53" i="1" s="1"/>
  <c r="I54" i="1"/>
  <c r="S54" i="1" s="1"/>
  <c r="I55" i="1"/>
  <c r="S55" i="1" s="1"/>
  <c r="I56" i="1"/>
  <c r="S56" i="1" s="1"/>
  <c r="I57" i="1"/>
  <c r="S57" i="1" s="1"/>
  <c r="I58" i="1"/>
  <c r="S58" i="1" s="1"/>
  <c r="I59" i="1"/>
  <c r="S59" i="1" s="1"/>
  <c r="I60" i="1"/>
  <c r="S60" i="1" s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 s="1"/>
  <c r="I91" i="1"/>
  <c r="S91" i="1" s="1"/>
  <c r="I92" i="1"/>
  <c r="S92" i="1" s="1"/>
  <c r="I93" i="1"/>
  <c r="S93" i="1" s="1"/>
  <c r="I94" i="1"/>
  <c r="S94" i="1" s="1"/>
  <c r="I95" i="1"/>
  <c r="S95" i="1" s="1"/>
  <c r="I96" i="1"/>
  <c r="S96" i="1" s="1"/>
  <c r="I97" i="1"/>
  <c r="S97" i="1" s="1"/>
  <c r="I98" i="1"/>
  <c r="S98" i="1" s="1"/>
  <c r="I99" i="1"/>
  <c r="S99" i="1" s="1"/>
  <c r="I100" i="1"/>
  <c r="S100" i="1" s="1"/>
  <c r="I101" i="1"/>
  <c r="S101" i="1" s="1"/>
  <c r="I102" i="1"/>
  <c r="S102" i="1" s="1"/>
  <c r="I112" i="1"/>
  <c r="S112" i="1" s="1"/>
  <c r="I113" i="1"/>
  <c r="S113" i="1" s="1"/>
  <c r="I114" i="1"/>
  <c r="S114" i="1" s="1"/>
  <c r="I115" i="1"/>
  <c r="S115" i="1" s="1"/>
  <c r="I116" i="1"/>
  <c r="S116" i="1" s="1"/>
  <c r="I117" i="1"/>
  <c r="S117" i="1" s="1"/>
  <c r="I118" i="1"/>
  <c r="S118" i="1" s="1"/>
  <c r="I119" i="1"/>
  <c r="S119" i="1" s="1"/>
  <c r="I120" i="1"/>
  <c r="S120" i="1" s="1"/>
  <c r="I121" i="1"/>
  <c r="S121" i="1" s="1"/>
  <c r="I122" i="1"/>
  <c r="S122" i="1" s="1"/>
  <c r="I123" i="1"/>
  <c r="S123" i="1" s="1"/>
  <c r="I124" i="1"/>
  <c r="S124" i="1" s="1"/>
  <c r="I125" i="1"/>
  <c r="S125" i="1" s="1"/>
  <c r="I126" i="1"/>
  <c r="S126" i="1" s="1"/>
  <c r="I127" i="1"/>
  <c r="S127" i="1" s="1"/>
  <c r="I128" i="1"/>
  <c r="S128" i="1" s="1"/>
  <c r="I129" i="1"/>
  <c r="S129" i="1" s="1"/>
  <c r="I130" i="1"/>
  <c r="S130" i="1" s="1"/>
  <c r="I131" i="1"/>
  <c r="S131" i="1" s="1"/>
  <c r="I132" i="1"/>
  <c r="S132" i="1" s="1"/>
  <c r="I133" i="1"/>
  <c r="S133" i="1" s="1"/>
  <c r="I134" i="1"/>
  <c r="S134" i="1" s="1"/>
  <c r="I135" i="1"/>
  <c r="S135" i="1" s="1"/>
  <c r="I136" i="1"/>
  <c r="S136" i="1" s="1"/>
  <c r="I137" i="1"/>
  <c r="S137" i="1" s="1"/>
  <c r="I138" i="1"/>
  <c r="S138" i="1" s="1"/>
  <c r="I139" i="1"/>
  <c r="S139" i="1" s="1"/>
  <c r="I140" i="1"/>
  <c r="S140" i="1" s="1"/>
  <c r="I141" i="1"/>
  <c r="S141" i="1" s="1"/>
  <c r="I142" i="1"/>
  <c r="S142" i="1" s="1"/>
  <c r="I143" i="1"/>
  <c r="S143" i="1" s="1"/>
  <c r="I144" i="1"/>
  <c r="S144" i="1" s="1"/>
  <c r="I145" i="1"/>
  <c r="S145" i="1" s="1"/>
  <c r="I146" i="1"/>
  <c r="S146" i="1" s="1"/>
  <c r="I147" i="1"/>
  <c r="S147" i="1" s="1"/>
  <c r="I148" i="1"/>
  <c r="S148" i="1" s="1"/>
  <c r="I149" i="1"/>
  <c r="S149" i="1" s="1"/>
  <c r="I150" i="1"/>
  <c r="S150" i="1" s="1"/>
  <c r="I151" i="1"/>
  <c r="S151" i="1" s="1"/>
  <c r="I152" i="1"/>
  <c r="S152" i="1" s="1"/>
  <c r="I153" i="1"/>
  <c r="S153" i="1" s="1"/>
  <c r="I154" i="1"/>
  <c r="S154" i="1" s="1"/>
  <c r="I155" i="1"/>
  <c r="S155" i="1" s="1"/>
  <c r="I156" i="1"/>
  <c r="S156" i="1" s="1"/>
  <c r="I157" i="1"/>
  <c r="S157" i="1" s="1"/>
  <c r="I158" i="1"/>
  <c r="S158" i="1" s="1"/>
  <c r="I159" i="1"/>
  <c r="S159" i="1" s="1"/>
  <c r="I160" i="1"/>
  <c r="S160" i="1" s="1"/>
  <c r="I161" i="1"/>
  <c r="S161" i="1" s="1"/>
  <c r="I162" i="1"/>
  <c r="S162" i="1" s="1"/>
  <c r="I163" i="1"/>
  <c r="S163" i="1" s="1"/>
  <c r="I164" i="1"/>
  <c r="S164" i="1" s="1"/>
  <c r="I165" i="1"/>
  <c r="S165" i="1" s="1"/>
  <c r="I166" i="1"/>
  <c r="S166" i="1" s="1"/>
  <c r="I167" i="1"/>
  <c r="S167" i="1" s="1"/>
  <c r="I168" i="1"/>
  <c r="S168" i="1" s="1"/>
  <c r="I169" i="1"/>
  <c r="S169" i="1" s="1"/>
  <c r="I170" i="1"/>
  <c r="I171" i="1"/>
  <c r="S171" i="1" s="1"/>
  <c r="I172" i="1"/>
  <c r="S172" i="1" s="1"/>
  <c r="I173" i="1"/>
  <c r="S173" i="1" s="1"/>
  <c r="I174" i="1"/>
  <c r="S174" i="1" s="1"/>
  <c r="I175" i="1"/>
  <c r="S175" i="1" s="1"/>
  <c r="I176" i="1"/>
  <c r="S176" i="1" s="1"/>
  <c r="I177" i="1"/>
  <c r="S177" i="1" s="1"/>
  <c r="I178" i="1"/>
  <c r="S178" i="1" s="1"/>
  <c r="I179" i="1"/>
  <c r="S179" i="1" s="1"/>
  <c r="I180" i="1"/>
  <c r="S180" i="1" s="1"/>
  <c r="I181" i="1"/>
  <c r="S181" i="1" s="1"/>
  <c r="I182" i="1"/>
  <c r="S182" i="1" s="1"/>
  <c r="I183" i="1"/>
  <c r="S183" i="1" s="1"/>
  <c r="I193" i="1"/>
  <c r="S193" i="1" s="1"/>
  <c r="I194" i="1"/>
  <c r="S194" i="1" s="1"/>
  <c r="I195" i="1"/>
  <c r="S195" i="1" s="1"/>
  <c r="I196" i="1"/>
  <c r="S196" i="1" s="1"/>
  <c r="I197" i="1"/>
  <c r="S197" i="1" s="1"/>
  <c r="I198" i="1"/>
  <c r="S198" i="1" s="1"/>
  <c r="I199" i="1"/>
  <c r="S199" i="1" s="1"/>
  <c r="I200" i="1"/>
  <c r="S200" i="1" s="1"/>
  <c r="I201" i="1"/>
  <c r="S201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93" i="1"/>
  <c r="F194" i="1"/>
  <c r="F195" i="1"/>
  <c r="F196" i="1"/>
  <c r="F197" i="1"/>
  <c r="F198" i="1"/>
  <c r="F199" i="1"/>
  <c r="F200" i="1"/>
  <c r="F201" i="1"/>
  <c r="X8" i="8" l="1"/>
  <c r="X7" i="8"/>
  <c r="W9" i="8"/>
  <c r="X9" i="8"/>
  <c r="W8" i="8"/>
  <c r="W7" i="8"/>
  <c r="T9" i="8"/>
  <c r="U9" i="8"/>
  <c r="T8" i="8"/>
  <c r="U8" i="8"/>
  <c r="U7" i="8"/>
  <c r="T7" i="8"/>
  <c r="Q7" i="8"/>
  <c r="R7" i="8"/>
  <c r="Q8" i="8"/>
  <c r="R8" i="8"/>
  <c r="Q9" i="8"/>
  <c r="R9" i="8"/>
  <c r="N9" i="8"/>
  <c r="N8" i="8"/>
  <c r="O8" i="8"/>
  <c r="O7" i="8"/>
  <c r="N7" i="8"/>
  <c r="O9" i="8"/>
  <c r="K28" i="8"/>
  <c r="L8" i="8"/>
  <c r="L7" i="8"/>
  <c r="K9" i="8"/>
  <c r="K8" i="8"/>
  <c r="K7" i="8"/>
  <c r="L9" i="8"/>
  <c r="L29" i="8"/>
  <c r="K30" i="8"/>
  <c r="L30" i="8"/>
  <c r="W30" i="8"/>
  <c r="X30" i="8"/>
  <c r="U30" i="8"/>
  <c r="T30" i="8"/>
  <c r="R30" i="8"/>
  <c r="Q30" i="8"/>
  <c r="O30" i="8"/>
  <c r="N30" i="8"/>
  <c r="K29" i="8"/>
  <c r="L28" i="8"/>
  <c r="X29" i="8"/>
  <c r="X28" i="8"/>
  <c r="W29" i="8"/>
  <c r="W28" i="8"/>
  <c r="U28" i="8"/>
  <c r="T28" i="8"/>
  <c r="U29" i="8"/>
  <c r="T29" i="8"/>
  <c r="R28" i="8"/>
  <c r="Q28" i="8"/>
  <c r="R29" i="8"/>
  <c r="Q29" i="8"/>
  <c r="N29" i="8"/>
  <c r="N28" i="8"/>
  <c r="O28" i="8"/>
  <c r="O29" i="8"/>
  <c r="J175" i="1"/>
  <c r="T175" i="1" s="1"/>
  <c r="J167" i="1"/>
  <c r="T167" i="1" s="1"/>
  <c r="J86" i="1"/>
  <c r="T86" i="1" s="1"/>
  <c r="J78" i="1"/>
  <c r="T78" i="1" s="1"/>
  <c r="J54" i="1"/>
  <c r="T54" i="1" s="1"/>
  <c r="J46" i="1"/>
  <c r="T46" i="1" s="1"/>
  <c r="J199" i="1"/>
  <c r="T199" i="1" s="1"/>
  <c r="J197" i="1"/>
  <c r="T197" i="1" s="1"/>
  <c r="J138" i="1"/>
  <c r="T138" i="1" s="1"/>
  <c r="J130" i="1"/>
  <c r="T130" i="1" s="1"/>
  <c r="J89" i="1"/>
  <c r="T89" i="1" s="1"/>
  <c r="J81" i="1"/>
  <c r="T81" i="1" s="1"/>
  <c r="J73" i="1"/>
  <c r="T73" i="1" s="1"/>
  <c r="J65" i="1"/>
  <c r="T65" i="1" s="1"/>
  <c r="J57" i="1"/>
  <c r="T57" i="1" s="1"/>
  <c r="J49" i="1"/>
  <c r="T49" i="1" s="1"/>
  <c r="J33" i="1"/>
  <c r="T33" i="1" s="1"/>
  <c r="J25" i="1"/>
  <c r="T25" i="1" s="1"/>
  <c r="J101" i="1"/>
  <c r="T101" i="1" s="1"/>
  <c r="J125" i="1"/>
  <c r="T125" i="1" s="1"/>
  <c r="J68" i="1"/>
  <c r="T68" i="1" s="1"/>
  <c r="J100" i="1"/>
  <c r="T100" i="1" s="1"/>
  <c r="J84" i="1"/>
  <c r="T84" i="1" s="1"/>
  <c r="J156" i="1"/>
  <c r="T156" i="1" s="1"/>
  <c r="J132" i="1"/>
  <c r="T132" i="1" s="1"/>
  <c r="J99" i="1"/>
  <c r="T99" i="1" s="1"/>
  <c r="J173" i="1"/>
  <c r="T173" i="1" s="1"/>
  <c r="J145" i="1"/>
  <c r="T145" i="1" s="1"/>
  <c r="J137" i="1"/>
  <c r="T137" i="1" s="1"/>
  <c r="J88" i="1"/>
  <c r="T88" i="1" s="1"/>
  <c r="J56" i="1"/>
  <c r="T56" i="1" s="1"/>
  <c r="J176" i="1"/>
  <c r="T176" i="1" s="1"/>
  <c r="J168" i="1"/>
  <c r="T168" i="1" s="1"/>
  <c r="J64" i="1"/>
  <c r="T64" i="1" s="1"/>
  <c r="J139" i="1"/>
  <c r="T139" i="1" s="1"/>
  <c r="J131" i="1"/>
  <c r="T131" i="1" s="1"/>
  <c r="J90" i="1"/>
  <c r="T90" i="1" s="1"/>
  <c r="J82" i="1"/>
  <c r="T82" i="1" s="1"/>
  <c r="J74" i="1"/>
  <c r="T74" i="1" s="1"/>
  <c r="J66" i="1"/>
  <c r="T66" i="1" s="1"/>
  <c r="J58" i="1"/>
  <c r="T58" i="1" s="1"/>
  <c r="J50" i="1"/>
  <c r="T50" i="1" s="1"/>
  <c r="J34" i="1"/>
  <c r="T34" i="1" s="1"/>
  <c r="J26" i="1"/>
  <c r="T26" i="1" s="1"/>
  <c r="J18" i="1"/>
  <c r="T18" i="1" s="1"/>
  <c r="J161" i="1"/>
  <c r="T161" i="1" s="1"/>
  <c r="J79" i="1"/>
  <c r="T79" i="1" s="1"/>
  <c r="J55" i="1"/>
  <c r="T55" i="1" s="1"/>
  <c r="J135" i="1"/>
  <c r="T135" i="1" s="1"/>
  <c r="J127" i="1"/>
  <c r="T127" i="1" s="1"/>
  <c r="J119" i="1"/>
  <c r="T119" i="1" s="1"/>
  <c r="J10" i="1"/>
  <c r="T10" i="1" s="1"/>
  <c r="J114" i="1"/>
  <c r="T114" i="1" s="1"/>
  <c r="J42" i="1"/>
  <c r="T42" i="1" s="1"/>
  <c r="J174" i="1"/>
  <c r="T174" i="1" s="1"/>
  <c r="J166" i="1"/>
  <c r="T166" i="1" s="1"/>
  <c r="J126" i="1"/>
  <c r="T126" i="1" s="1"/>
  <c r="J61" i="1"/>
  <c r="T61" i="1" s="1"/>
  <c r="J53" i="1"/>
  <c r="T53" i="1" s="1"/>
  <c r="J45" i="1"/>
  <c r="T45" i="1" s="1"/>
  <c r="J116" i="1"/>
  <c r="T116" i="1" s="1"/>
  <c r="J120" i="1"/>
  <c r="T120" i="1" s="1"/>
  <c r="J165" i="1"/>
  <c r="T165" i="1" s="1"/>
  <c r="J123" i="1"/>
  <c r="T123" i="1" s="1"/>
  <c r="J91" i="1"/>
  <c r="T91" i="1" s="1"/>
  <c r="J62" i="1"/>
  <c r="T62" i="1" s="1"/>
  <c r="J164" i="1"/>
  <c r="T164" i="1" s="1"/>
  <c r="J140" i="1"/>
  <c r="T140" i="1" s="1"/>
  <c r="J75" i="1"/>
  <c r="T75" i="1" s="1"/>
  <c r="J67" i="1"/>
  <c r="T67" i="1" s="1"/>
  <c r="J59" i="1"/>
  <c r="T59" i="1" s="1"/>
  <c r="J43" i="1"/>
  <c r="T43" i="1" s="1"/>
  <c r="J35" i="1"/>
  <c r="T35" i="1" s="1"/>
  <c r="J129" i="1"/>
  <c r="T129" i="1" s="1"/>
  <c r="J115" i="1"/>
  <c r="T115" i="1" s="1"/>
  <c r="J194" i="1"/>
  <c r="T194" i="1" s="1"/>
  <c r="J193" i="1"/>
  <c r="T193" i="1" s="1"/>
  <c r="J201" i="1"/>
  <c r="T201" i="1" s="1"/>
  <c r="J200" i="1"/>
  <c r="T200" i="1" s="1"/>
  <c r="J181" i="1"/>
  <c r="T181" i="1" s="1"/>
  <c r="J180" i="1"/>
  <c r="T180" i="1" s="1"/>
  <c r="J169" i="1"/>
  <c r="T169" i="1" s="1"/>
  <c r="J160" i="1"/>
  <c r="T160" i="1" s="1"/>
  <c r="J159" i="1"/>
  <c r="T159" i="1" s="1"/>
  <c r="J158" i="1"/>
  <c r="T158" i="1" s="1"/>
  <c r="J149" i="1"/>
  <c r="T149" i="1" s="1"/>
  <c r="J148" i="1"/>
  <c r="T148" i="1" s="1"/>
  <c r="J153" i="1"/>
  <c r="T153" i="1" s="1"/>
  <c r="J144" i="1"/>
  <c r="T144" i="1" s="1"/>
  <c r="J143" i="1"/>
  <c r="T143" i="1" s="1"/>
  <c r="J142" i="1"/>
  <c r="T142" i="1" s="1"/>
  <c r="J141" i="1"/>
  <c r="T141" i="1" s="1"/>
  <c r="J134" i="1"/>
  <c r="T134" i="1" s="1"/>
  <c r="J122" i="1"/>
  <c r="T122" i="1" s="1"/>
  <c r="J121" i="1"/>
  <c r="T121" i="1" s="1"/>
  <c r="J128" i="1"/>
  <c r="T128" i="1" s="1"/>
  <c r="J118" i="1"/>
  <c r="T118" i="1" s="1"/>
  <c r="J98" i="1"/>
  <c r="T98" i="1" s="1"/>
  <c r="J97" i="1"/>
  <c r="T97" i="1" s="1"/>
  <c r="J96" i="1"/>
  <c r="T96" i="1" s="1"/>
  <c r="J102" i="1"/>
  <c r="T102" i="1" s="1"/>
  <c r="J94" i="1"/>
  <c r="T94" i="1" s="1"/>
  <c r="J93" i="1"/>
  <c r="T93" i="1" s="1"/>
  <c r="J85" i="1"/>
  <c r="T85" i="1" s="1"/>
  <c r="J87" i="1"/>
  <c r="T87" i="1" s="1"/>
  <c r="J77" i="1"/>
  <c r="T77" i="1" s="1"/>
  <c r="J80" i="1"/>
  <c r="T80" i="1" s="1"/>
  <c r="J70" i="1"/>
  <c r="T70" i="1" s="1"/>
  <c r="J69" i="1"/>
  <c r="T69" i="1" s="1"/>
  <c r="J52" i="1"/>
  <c r="T52" i="1" s="1"/>
  <c r="J48" i="1"/>
  <c r="T48" i="1" s="1"/>
  <c r="J41" i="1"/>
  <c r="T41" i="1" s="1"/>
  <c r="J47" i="1"/>
  <c r="T47" i="1" s="1"/>
  <c r="J32" i="1"/>
  <c r="T32" i="1" s="1"/>
  <c r="J38" i="1"/>
  <c r="T38" i="1" s="1"/>
  <c r="J37" i="1"/>
  <c r="T37" i="1" s="1"/>
  <c r="J36" i="1"/>
  <c r="T36" i="1" s="1"/>
  <c r="J24" i="1"/>
  <c r="T24" i="1" s="1"/>
  <c r="J30" i="1"/>
  <c r="T30" i="1" s="1"/>
  <c r="J22" i="1"/>
  <c r="T22" i="1" s="1"/>
  <c r="J27" i="1"/>
  <c r="T27" i="1" s="1"/>
  <c r="J23" i="1"/>
  <c r="T23" i="1" s="1"/>
  <c r="J29" i="1"/>
  <c r="T29" i="1" s="1"/>
  <c r="J17" i="1"/>
  <c r="T17" i="1" s="1"/>
  <c r="J16" i="1"/>
  <c r="T16" i="1" s="1"/>
  <c r="J15" i="1"/>
  <c r="T15" i="1" s="1"/>
  <c r="J14" i="1"/>
  <c r="T14" i="1" s="1"/>
  <c r="J21" i="1"/>
  <c r="T21" i="1" s="1"/>
  <c r="J13" i="1"/>
  <c r="T13" i="1" s="1"/>
  <c r="J20" i="1"/>
  <c r="T20" i="1" s="1"/>
  <c r="J157" i="1"/>
  <c r="T157" i="1" s="1"/>
  <c r="J177" i="1"/>
  <c r="T177" i="1" s="1"/>
  <c r="J9" i="1"/>
  <c r="T9" i="1" s="1"/>
  <c r="J11" i="1"/>
  <c r="T11" i="1" s="1"/>
  <c r="J8" i="1"/>
  <c r="T8" i="1" s="1"/>
  <c r="J6" i="1"/>
  <c r="T6" i="1" s="1"/>
  <c r="J5" i="1"/>
  <c r="T5" i="1" s="1"/>
  <c r="J136" i="1"/>
  <c r="T136" i="1" s="1"/>
  <c r="J95" i="1"/>
  <c r="T95" i="1" s="1"/>
  <c r="J124" i="1"/>
  <c r="T124" i="1" s="1"/>
  <c r="J83" i="1"/>
  <c r="T83" i="1" s="1"/>
  <c r="J19" i="1"/>
  <c r="T19" i="1" s="1"/>
  <c r="J198" i="1"/>
  <c r="T198" i="1" s="1"/>
  <c r="J63" i="1"/>
  <c r="T63" i="1" s="1"/>
  <c r="J31" i="1"/>
  <c r="T31" i="1" s="1"/>
  <c r="J172" i="1"/>
  <c r="T172" i="1" s="1"/>
  <c r="J51" i="1"/>
  <c r="T51" i="1" s="1"/>
  <c r="J152" i="1"/>
  <c r="T152" i="1" s="1"/>
  <c r="J113" i="1"/>
  <c r="T113" i="1" s="1"/>
  <c r="J72" i="1"/>
  <c r="T72" i="1" s="1"/>
  <c r="J40" i="1"/>
  <c r="T40" i="1" s="1"/>
  <c r="J133" i="1"/>
  <c r="T133" i="1" s="1"/>
  <c r="J117" i="1"/>
  <c r="T117" i="1" s="1"/>
  <c r="J112" i="1"/>
  <c r="T112" i="1" s="1"/>
  <c r="J92" i="1"/>
  <c r="T92" i="1" s="1"/>
  <c r="J76" i="1"/>
  <c r="T76" i="1" s="1"/>
  <c r="J71" i="1"/>
  <c r="T71" i="1" s="1"/>
  <c r="J60" i="1"/>
  <c r="T60" i="1" s="1"/>
  <c r="J44" i="1"/>
  <c r="T44" i="1" s="1"/>
  <c r="J39" i="1"/>
  <c r="T39" i="1" s="1"/>
  <c r="J28" i="1"/>
  <c r="T28" i="1" s="1"/>
  <c r="J12" i="1"/>
  <c r="T12" i="1" s="1"/>
  <c r="J7" i="1"/>
  <c r="T7" i="1" s="1"/>
  <c r="J183" i="1"/>
  <c r="T183" i="1" s="1"/>
  <c r="J151" i="1"/>
  <c r="T151" i="1" s="1"/>
  <c r="J182" i="1"/>
  <c r="T182" i="1" s="1"/>
  <c r="J150" i="1"/>
  <c r="T150" i="1" s="1"/>
  <c r="J196" i="1"/>
  <c r="T196" i="1" s="1"/>
  <c r="J171" i="1"/>
  <c r="T171" i="1" s="1"/>
  <c r="J163" i="1"/>
  <c r="T163" i="1" s="1"/>
  <c r="J155" i="1"/>
  <c r="T155" i="1" s="1"/>
  <c r="J147" i="1"/>
  <c r="T147" i="1" s="1"/>
  <c r="J179" i="1"/>
  <c r="T179" i="1" s="1"/>
  <c r="J195" i="1"/>
  <c r="T195" i="1" s="1"/>
  <c r="J178" i="1"/>
  <c r="T178" i="1" s="1"/>
  <c r="J170" i="1"/>
  <c r="J162" i="1"/>
  <c r="T162" i="1" s="1"/>
  <c r="J154" i="1"/>
  <c r="T154" i="1" s="1"/>
  <c r="J146" i="1"/>
  <c r="T146" i="1" s="1"/>
  <c r="V47" i="1" l="1"/>
  <c r="X202" i="1"/>
  <c r="X204" i="1"/>
  <c r="X206" i="1"/>
  <c r="X208" i="1"/>
  <c r="X210" i="1"/>
  <c r="X185" i="1"/>
  <c r="X187" i="1"/>
  <c r="X189" i="1"/>
  <c r="X191" i="1"/>
  <c r="V203" i="1"/>
  <c r="V205" i="1"/>
  <c r="V207" i="1"/>
  <c r="V209" i="1"/>
  <c r="V184" i="1"/>
  <c r="V186" i="1"/>
  <c r="V188" i="1"/>
  <c r="V190" i="1"/>
  <c r="V192" i="1"/>
  <c r="W203" i="1"/>
  <c r="W205" i="1"/>
  <c r="W207" i="1"/>
  <c r="W209" i="1"/>
  <c r="W184" i="1"/>
  <c r="W186" i="1"/>
  <c r="W188" i="1"/>
  <c r="W190" i="1"/>
  <c r="V202" i="1"/>
  <c r="V204" i="1"/>
  <c r="V206" i="1"/>
  <c r="V208" i="1"/>
  <c r="V210" i="1"/>
  <c r="W202" i="1"/>
  <c r="W210" i="1"/>
  <c r="V187" i="1"/>
  <c r="X207" i="1"/>
  <c r="W187" i="1"/>
  <c r="V191" i="1"/>
  <c r="X203" i="1"/>
  <c r="V185" i="1"/>
  <c r="W192" i="1"/>
  <c r="X186" i="1"/>
  <c r="X192" i="1"/>
  <c r="W204" i="1"/>
  <c r="W191" i="1"/>
  <c r="X209" i="1"/>
  <c r="X188" i="1"/>
  <c r="W206" i="1"/>
  <c r="V189" i="1"/>
  <c r="W189" i="1"/>
  <c r="W208" i="1"/>
  <c r="X184" i="1"/>
  <c r="W185" i="1"/>
  <c r="X205" i="1"/>
  <c r="X190" i="1"/>
  <c r="AB134" i="1"/>
  <c r="AB203" i="1"/>
  <c r="AB205" i="1"/>
  <c r="AB207" i="1"/>
  <c r="AB209" i="1"/>
  <c r="AB184" i="1"/>
  <c r="AB186" i="1"/>
  <c r="AB188" i="1"/>
  <c r="AB190" i="1"/>
  <c r="AB192" i="1"/>
  <c r="AC203" i="1"/>
  <c r="AC205" i="1"/>
  <c r="AC207" i="1"/>
  <c r="AC209" i="1"/>
  <c r="AC184" i="1"/>
  <c r="AA202" i="1"/>
  <c r="AA204" i="1"/>
  <c r="AA206" i="1"/>
  <c r="AA208" i="1"/>
  <c r="AA210" i="1"/>
  <c r="AA185" i="1"/>
  <c r="AA187" i="1"/>
  <c r="AA189" i="1"/>
  <c r="AC202" i="1"/>
  <c r="AC204" i="1"/>
  <c r="AC206" i="1"/>
  <c r="AC208" i="1"/>
  <c r="AC210" i="1"/>
  <c r="AC185" i="1"/>
  <c r="AC187" i="1"/>
  <c r="AC189" i="1"/>
  <c r="AC191" i="1"/>
  <c r="AA205" i="1"/>
  <c r="AA184" i="1"/>
  <c r="AB202" i="1"/>
  <c r="AB210" i="1"/>
  <c r="AA186" i="1"/>
  <c r="AA190" i="1"/>
  <c r="AA192" i="1"/>
  <c r="AB206" i="1"/>
  <c r="AA188" i="1"/>
  <c r="AC188" i="1"/>
  <c r="AB208" i="1"/>
  <c r="AB189" i="1"/>
  <c r="AA207" i="1"/>
  <c r="AC186" i="1"/>
  <c r="AC190" i="1"/>
  <c r="AC192" i="1"/>
  <c r="AB204" i="1"/>
  <c r="AB187" i="1"/>
  <c r="AA209" i="1"/>
  <c r="AA191" i="1"/>
  <c r="AB191" i="1"/>
  <c r="AA203" i="1"/>
  <c r="AB185" i="1"/>
  <c r="Q218" i="1"/>
  <c r="AA59" i="1"/>
  <c r="AA171" i="1"/>
  <c r="AC97" i="1"/>
  <c r="AB86" i="1"/>
  <c r="AA43" i="1"/>
  <c r="AC92" i="1"/>
  <c r="AA89" i="1"/>
  <c r="AC38" i="1"/>
  <c r="AA57" i="1"/>
  <c r="AC163" i="1"/>
  <c r="AA18" i="1"/>
  <c r="AC74" i="1"/>
  <c r="AB81" i="1"/>
  <c r="AA152" i="1"/>
  <c r="AA99" i="1"/>
  <c r="AA122" i="1"/>
  <c r="AC22" i="1"/>
  <c r="AB69" i="1"/>
  <c r="AB44" i="1"/>
  <c r="AA71" i="1"/>
  <c r="AC170" i="1"/>
  <c r="AC173" i="1"/>
  <c r="AB42" i="1"/>
  <c r="AA45" i="1"/>
  <c r="AA161" i="1"/>
  <c r="AC9" i="1"/>
  <c r="AA156" i="1"/>
  <c r="AB20" i="1"/>
  <c r="AC197" i="1"/>
  <c r="AB173" i="1"/>
  <c r="AA21" i="1"/>
  <c r="AC44" i="1"/>
  <c r="AB148" i="1"/>
  <c r="AA151" i="1"/>
  <c r="AC198" i="1"/>
  <c r="AA42" i="1"/>
  <c r="AB125" i="1"/>
  <c r="AA46" i="1"/>
  <c r="AA131" i="1"/>
  <c r="AA193" i="1"/>
  <c r="AC152" i="1"/>
  <c r="AA97" i="1"/>
  <c r="AA33" i="1"/>
  <c r="AC131" i="1"/>
  <c r="AB33" i="1"/>
  <c r="AB97" i="1"/>
  <c r="AC181" i="1"/>
  <c r="AB139" i="1"/>
  <c r="AC67" i="1"/>
  <c r="AA8" i="1"/>
  <c r="AB154" i="1"/>
  <c r="AA16" i="1"/>
  <c r="AB85" i="1"/>
  <c r="AA169" i="1"/>
  <c r="AA92" i="1"/>
  <c r="AB58" i="1"/>
  <c r="AA73" i="1"/>
  <c r="AB128" i="1"/>
  <c r="AB63" i="1"/>
  <c r="AC48" i="1"/>
  <c r="AA65" i="1"/>
  <c r="AC151" i="1"/>
  <c r="AA88" i="1"/>
  <c r="AA35" i="1"/>
  <c r="AA133" i="1"/>
  <c r="AA181" i="1"/>
  <c r="AB80" i="1"/>
  <c r="AB132" i="1"/>
  <c r="AC168" i="1"/>
  <c r="AA4" i="1"/>
  <c r="AC28" i="1"/>
  <c r="AA91" i="1"/>
  <c r="AB150" i="1"/>
  <c r="AB181" i="1"/>
  <c r="AA70" i="1"/>
  <c r="AC85" i="1"/>
  <c r="AC17" i="1"/>
  <c r="AA124" i="1"/>
  <c r="AC81" i="1"/>
  <c r="AC165" i="1"/>
  <c r="AB10" i="1"/>
  <c r="AC149" i="1"/>
  <c r="AA17" i="1"/>
  <c r="AC122" i="1"/>
  <c r="AA173" i="1"/>
  <c r="AB159" i="1"/>
  <c r="AA112" i="1"/>
  <c r="AA34" i="1"/>
  <c r="AC91" i="1"/>
  <c r="AC24" i="1"/>
  <c r="AC4" i="1"/>
  <c r="AC135" i="1"/>
  <c r="AA125" i="1"/>
  <c r="AB193" i="1"/>
  <c r="AB22" i="1"/>
  <c r="AA68" i="1"/>
  <c r="AA180" i="1"/>
  <c r="AB56" i="1"/>
  <c r="AC133" i="1"/>
  <c r="AC16" i="1"/>
  <c r="AB168" i="1"/>
  <c r="AA95" i="1"/>
  <c r="AC150" i="1"/>
  <c r="AA175" i="1"/>
  <c r="AC12" i="1"/>
  <c r="AB57" i="1"/>
  <c r="AB88" i="1"/>
  <c r="AA165" i="1"/>
  <c r="AB54" i="1"/>
  <c r="AB12" i="1"/>
  <c r="AC118" i="1"/>
  <c r="AB72" i="1"/>
  <c r="AB147" i="1"/>
  <c r="AC77" i="1"/>
  <c r="AA12" i="1"/>
  <c r="AB160" i="1"/>
  <c r="AB94" i="1"/>
  <c r="AC54" i="1"/>
  <c r="AA6" i="1"/>
  <c r="AA160" i="1"/>
  <c r="AC130" i="1"/>
  <c r="AB66" i="1"/>
  <c r="AC10" i="1"/>
  <c r="AA166" i="1"/>
  <c r="AA115" i="1"/>
  <c r="AB16" i="1"/>
  <c r="AB117" i="1"/>
  <c r="AB64" i="1"/>
  <c r="AA29" i="1"/>
  <c r="AC128" i="1"/>
  <c r="AC79" i="1"/>
  <c r="AC39" i="1"/>
  <c r="AB129" i="1"/>
  <c r="AC87" i="1"/>
  <c r="AC40" i="1"/>
  <c r="AB34" i="1"/>
  <c r="AA199" i="1"/>
  <c r="AC73" i="1"/>
  <c r="AA148" i="1"/>
  <c r="AB96" i="1"/>
  <c r="AB87" i="1"/>
  <c r="AB6" i="1"/>
  <c r="AA135" i="1"/>
  <c r="AB152" i="1"/>
  <c r="AA20" i="1"/>
  <c r="AC102" i="1"/>
  <c r="AB29" i="1"/>
  <c r="AA155" i="1"/>
  <c r="AC89" i="1"/>
  <c r="AC180" i="1"/>
  <c r="AB91" i="1"/>
  <c r="AB18" i="1"/>
  <c r="AC158" i="1"/>
  <c r="AC70" i="1"/>
  <c r="AB9" i="1"/>
  <c r="AA159" i="1"/>
  <c r="AB92" i="1"/>
  <c r="AB50" i="1"/>
  <c r="AC196" i="1"/>
  <c r="AC157" i="1"/>
  <c r="AB121" i="1"/>
  <c r="AC63" i="1"/>
  <c r="AB8" i="1"/>
  <c r="AC153" i="1"/>
  <c r="AB113" i="1"/>
  <c r="AB14" i="1"/>
  <c r="AA102" i="1"/>
  <c r="AB61" i="1"/>
  <c r="AA19" i="1"/>
  <c r="AB127" i="1"/>
  <c r="AC75" i="1"/>
  <c r="AC33" i="1"/>
  <c r="AA128" i="1"/>
  <c r="AC76" i="1"/>
  <c r="AC37" i="1"/>
  <c r="AB60" i="1"/>
  <c r="AA24" i="1"/>
  <c r="AA127" i="1"/>
  <c r="AA87" i="1"/>
  <c r="AB38" i="1"/>
  <c r="AA196" i="1"/>
  <c r="AC65" i="1"/>
  <c r="AB89" i="1"/>
  <c r="AA13" i="1"/>
  <c r="AC14" i="1"/>
  <c r="AB68" i="1"/>
  <c r="AB76" i="1"/>
  <c r="AC199" i="1"/>
  <c r="AA154" i="1"/>
  <c r="AC53" i="1"/>
  <c r="AB179" i="1"/>
  <c r="AC172" i="1"/>
  <c r="AA183" i="1"/>
  <c r="AC69" i="1"/>
  <c r="AB7" i="1"/>
  <c r="AA139" i="1"/>
  <c r="AA40" i="1"/>
  <c r="AB171" i="1"/>
  <c r="AA54" i="1"/>
  <c r="AA201" i="1"/>
  <c r="AA144" i="1"/>
  <c r="AC45" i="1"/>
  <c r="AC175" i="1"/>
  <c r="AC146" i="1"/>
  <c r="AC78" i="1"/>
  <c r="AB30" i="1"/>
  <c r="AB175" i="1"/>
  <c r="AC147" i="1"/>
  <c r="AA82" i="1"/>
  <c r="AA50" i="1"/>
  <c r="AC177" i="1"/>
  <c r="AA147" i="1"/>
  <c r="AA63" i="1"/>
  <c r="AC137" i="1"/>
  <c r="AA85" i="1"/>
  <c r="AB45" i="1"/>
  <c r="AA10" i="1"/>
  <c r="AB99" i="1"/>
  <c r="AA61" i="1"/>
  <c r="AC11" i="1"/>
  <c r="AA113" i="1"/>
  <c r="AB65" i="1"/>
  <c r="AB21" i="1"/>
  <c r="AA120" i="1"/>
  <c r="AB158" i="1"/>
  <c r="AB169" i="1"/>
  <c r="AC64" i="1"/>
  <c r="AB11" i="1"/>
  <c r="AA162" i="1"/>
  <c r="AA66" i="1"/>
  <c r="AA49" i="1"/>
  <c r="AC179" i="1"/>
  <c r="AC159" i="1"/>
  <c r="AA67" i="1"/>
  <c r="AC200" i="1"/>
  <c r="AC129" i="1"/>
  <c r="AB36" i="1"/>
  <c r="AA168" i="1"/>
  <c r="AC51" i="1"/>
  <c r="AB196" i="1"/>
  <c r="AB138" i="1"/>
  <c r="AA31" i="1"/>
  <c r="AB174" i="1"/>
  <c r="AC143" i="1"/>
  <c r="AB77" i="1"/>
  <c r="AB28" i="1"/>
  <c r="AA174" i="1"/>
  <c r="AB146" i="1"/>
  <c r="AC80" i="1"/>
  <c r="AA44" i="1"/>
  <c r="AB176" i="1"/>
  <c r="AB135" i="1"/>
  <c r="AC60" i="1"/>
  <c r="AC127" i="1"/>
  <c r="AC82" i="1"/>
  <c r="AA41" i="1"/>
  <c r="AA141" i="1"/>
  <c r="AA98" i="1"/>
  <c r="AB52" i="1"/>
  <c r="AC8" i="1"/>
  <c r="AC96" i="1"/>
  <c r="AA56" i="1"/>
  <c r="AC18" i="1"/>
  <c r="AC144" i="1"/>
  <c r="AB166" i="1"/>
  <c r="AC174" i="1"/>
  <c r="AB167" i="1"/>
  <c r="AC148" i="1"/>
  <c r="AA146" i="1"/>
  <c r="AC52" i="1"/>
  <c r="AB112" i="1"/>
  <c r="AB67" i="1"/>
  <c r="AA118" i="1"/>
  <c r="AC27" i="1"/>
  <c r="AC123" i="1"/>
  <c r="AB124" i="1"/>
  <c r="AB32" i="1"/>
  <c r="AA179" i="1"/>
  <c r="AB122" i="1"/>
  <c r="AA60" i="1"/>
  <c r="AA140" i="1"/>
  <c r="AB155" i="1"/>
  <c r="AB55" i="1"/>
  <c r="AC182" i="1"/>
  <c r="AB102" i="1"/>
  <c r="AB13" i="1"/>
  <c r="AB144" i="1"/>
  <c r="AB31" i="1"/>
  <c r="AC178" i="1"/>
  <c r="AB101" i="1"/>
  <c r="AA22" i="1"/>
  <c r="AB170" i="1"/>
  <c r="AC121" i="1"/>
  <c r="AB70" i="1"/>
  <c r="AC21" i="1"/>
  <c r="AA170" i="1"/>
  <c r="AC141" i="1"/>
  <c r="AB78" i="1"/>
  <c r="AC32" i="1"/>
  <c r="AB172" i="1"/>
  <c r="AC126" i="1"/>
  <c r="AC58" i="1"/>
  <c r="AA126" i="1"/>
  <c r="AA78" i="1"/>
  <c r="AA38" i="1"/>
  <c r="AA136" i="1"/>
  <c r="AB93" i="1"/>
  <c r="AB46" i="1"/>
  <c r="AA142" i="1"/>
  <c r="AB95" i="1"/>
  <c r="AC43" i="1"/>
  <c r="AA14" i="1"/>
  <c r="AA158" i="1"/>
  <c r="AC194" i="1"/>
  <c r="AC176" i="1"/>
  <c r="AB83" i="1"/>
  <c r="AA47" i="1"/>
  <c r="AC145" i="1"/>
  <c r="AA164" i="1"/>
  <c r="AC201" i="1"/>
  <c r="AB73" i="1"/>
  <c r="AC132" i="1"/>
  <c r="AC23" i="1"/>
  <c r="AA30" i="1"/>
  <c r="AC47" i="1"/>
  <c r="AA79" i="1"/>
  <c r="AB114" i="1"/>
  <c r="AC134" i="1"/>
  <c r="AA23" i="1"/>
  <c r="AC56" i="1"/>
  <c r="AB82" i="1"/>
  <c r="AC113" i="1"/>
  <c r="AB137" i="1"/>
  <c r="AC20" i="1"/>
  <c r="AC46" i="1"/>
  <c r="AB74" i="1"/>
  <c r="AB98" i="1"/>
  <c r="AA132" i="1"/>
  <c r="AC25" i="1"/>
  <c r="AA76" i="1"/>
  <c r="AA130" i="1"/>
  <c r="AA157" i="1"/>
  <c r="AC183" i="1"/>
  <c r="AA26" i="1"/>
  <c r="AC61" i="1"/>
  <c r="AB84" i="1"/>
  <c r="AA143" i="1"/>
  <c r="AB161" i="1"/>
  <c r="AA194" i="1"/>
  <c r="AB37" i="1"/>
  <c r="AC72" i="1"/>
  <c r="AA96" i="1"/>
  <c r="AB156" i="1"/>
  <c r="AB180" i="1"/>
  <c r="AA25" i="1"/>
  <c r="AB79" i="1"/>
  <c r="AC156" i="1"/>
  <c r="AB4" i="1"/>
  <c r="AB39" i="1"/>
  <c r="AC117" i="1"/>
  <c r="AA177" i="1"/>
  <c r="AB43" i="1"/>
  <c r="AB118" i="1"/>
  <c r="AB164" i="1"/>
  <c r="AA27" i="1"/>
  <c r="AB75" i="1"/>
  <c r="AB157" i="1"/>
  <c r="AB178" i="1"/>
  <c r="AC154" i="1"/>
  <c r="AB177" i="1"/>
  <c r="AA84" i="1"/>
  <c r="AC193" i="1"/>
  <c r="AA53" i="1"/>
  <c r="AB100" i="1"/>
  <c r="AB27" i="1"/>
  <c r="AA69" i="1"/>
  <c r="AA197" i="1"/>
  <c r="AA62" i="1"/>
  <c r="AB126" i="1"/>
  <c r="AC6" i="1"/>
  <c r="AC31" i="1"/>
  <c r="AB53" i="1"/>
  <c r="AA86" i="1"/>
  <c r="AC115" i="1"/>
  <c r="AC139" i="1"/>
  <c r="AC30" i="1"/>
  <c r="AA58" i="1"/>
  <c r="AC86" i="1"/>
  <c r="AA117" i="1"/>
  <c r="AC138" i="1"/>
  <c r="AB23" i="1"/>
  <c r="AA51" i="1"/>
  <c r="AA77" i="1"/>
  <c r="AC99" i="1"/>
  <c r="AB136" i="1"/>
  <c r="AC29" i="1"/>
  <c r="AA80" i="1"/>
  <c r="AB131" i="1"/>
  <c r="AB163" i="1"/>
  <c r="AA195" i="1"/>
  <c r="AA28" i="1"/>
  <c r="AB115" i="1"/>
  <c r="AA137" i="1"/>
  <c r="AC155" i="1"/>
  <c r="AA178" i="1"/>
  <c r="AA9" i="1"/>
  <c r="AC98" i="1"/>
  <c r="AA11" i="1"/>
  <c r="AA36" i="1"/>
  <c r="AB62" i="1"/>
  <c r="AA90" i="1"/>
  <c r="AC120" i="1"/>
  <c r="AC5" i="1"/>
  <c r="AC36" i="1"/>
  <c r="AA64" i="1"/>
  <c r="AC90" i="1"/>
  <c r="AA123" i="1"/>
  <c r="AA7" i="1"/>
  <c r="AA32" i="1"/>
  <c r="AA55" i="1"/>
  <c r="AA81" i="1"/>
  <c r="AC112" i="1"/>
  <c r="AB141" i="1"/>
  <c r="AC41" i="1"/>
  <c r="AA101" i="1"/>
  <c r="AC140" i="1"/>
  <c r="AC167" i="1"/>
  <c r="AB197" i="1"/>
  <c r="AA37" i="1"/>
  <c r="AC68" i="1"/>
  <c r="AC101" i="1"/>
  <c r="AB151" i="1"/>
  <c r="AC171" i="1"/>
  <c r="AA15" i="1"/>
  <c r="AA48" i="1"/>
  <c r="AC84" i="1"/>
  <c r="AA134" i="1"/>
  <c r="AC161" i="1"/>
  <c r="AA200" i="1"/>
  <c r="AB51" i="1"/>
  <c r="AC136" i="1"/>
  <c r="AC169" i="1"/>
  <c r="AB15" i="1"/>
  <c r="AC57" i="1"/>
  <c r="AB153" i="1"/>
  <c r="AB201" i="1"/>
  <c r="AC71" i="1"/>
  <c r="AB142" i="1"/>
  <c r="AB195" i="1"/>
  <c r="AB40" i="1"/>
  <c r="AA100" i="1"/>
  <c r="AA167" i="1"/>
  <c r="AA121" i="1"/>
  <c r="AC116" i="1"/>
  <c r="AA149" i="1"/>
  <c r="AB48" i="1"/>
  <c r="AC42" i="1"/>
  <c r="AB17" i="1"/>
  <c r="AA138" i="1"/>
  <c r="AB119" i="1"/>
  <c r="AA94" i="1"/>
  <c r="AA75" i="1"/>
  <c r="AC50" i="1"/>
  <c r="AC34" i="1"/>
  <c r="AC15" i="1"/>
  <c r="AB41" i="1"/>
  <c r="AA129" i="1"/>
  <c r="AB19" i="1"/>
  <c r="AA163" i="1"/>
  <c r="AC55" i="1"/>
  <c r="AB140" i="1"/>
  <c r="AA93" i="1"/>
  <c r="AB183" i="1"/>
  <c r="AC164" i="1"/>
  <c r="AA119" i="1"/>
  <c r="AC7" i="1"/>
  <c r="AB116" i="1"/>
  <c r="AA172" i="1"/>
  <c r="AB149" i="1"/>
  <c r="AB130" i="1"/>
  <c r="AB145" i="1"/>
  <c r="AA116" i="1"/>
  <c r="AC59" i="1"/>
  <c r="AC13" i="1"/>
  <c r="AC162" i="1"/>
  <c r="AB120" i="1"/>
  <c r="AC62" i="1"/>
  <c r="AB198" i="1"/>
  <c r="AC160" i="1"/>
  <c r="AA83" i="1"/>
  <c r="AB25" i="1"/>
  <c r="AA198" i="1"/>
  <c r="AA153" i="1"/>
  <c r="AC88" i="1"/>
  <c r="AC35" i="1"/>
  <c r="AB194" i="1"/>
  <c r="AB165" i="1"/>
  <c r="AA145" i="1"/>
  <c r="AB90" i="1"/>
  <c r="AC66" i="1"/>
  <c r="AB35" i="1"/>
  <c r="AC195" i="1"/>
  <c r="AC166" i="1"/>
  <c r="AA150" i="1"/>
  <c r="AC119" i="1"/>
  <c r="AA72" i="1"/>
  <c r="AA52" i="1"/>
  <c r="AC19" i="1"/>
  <c r="AB182" i="1"/>
  <c r="AB162" i="1"/>
  <c r="AB133" i="1"/>
  <c r="AC95" i="1"/>
  <c r="AB47" i="1"/>
  <c r="AB5" i="1"/>
  <c r="AB123" i="1"/>
  <c r="AC93" i="1"/>
  <c r="AB71" i="1"/>
  <c r="AC49" i="1"/>
  <c r="AC26" i="1"/>
  <c r="AC142" i="1"/>
  <c r="AC124" i="1"/>
  <c r="AC94" i="1"/>
  <c r="AA74" i="1"/>
  <c r="AB49" i="1"/>
  <c r="AB26" i="1"/>
  <c r="AB143" i="1"/>
  <c r="AC125" i="1"/>
  <c r="AC100" i="1"/>
  <c r="AC83" i="1"/>
  <c r="AB59" i="1"/>
  <c r="AA39" i="1"/>
  <c r="AB24" i="1"/>
  <c r="AA5" i="1"/>
  <c r="AA114" i="1"/>
  <c r="AA182" i="1"/>
  <c r="AC114" i="1"/>
  <c r="AB199" i="1"/>
  <c r="AA176" i="1"/>
  <c r="AB200" i="1"/>
  <c r="W144" i="1"/>
  <c r="X200" i="1"/>
  <c r="W39" i="1"/>
  <c r="X152" i="1"/>
  <c r="V172" i="1"/>
  <c r="V101" i="1"/>
  <c r="V81" i="1"/>
  <c r="V21" i="1"/>
  <c r="V56" i="1"/>
  <c r="W34" i="1"/>
  <c r="X126" i="1"/>
  <c r="W31" i="1"/>
  <c r="V58" i="1"/>
  <c r="V123" i="1"/>
  <c r="X10" i="1"/>
  <c r="V28" i="1"/>
  <c r="V43" i="1"/>
  <c r="X53" i="1"/>
  <c r="X69" i="1"/>
  <c r="V78" i="1"/>
  <c r="X85" i="1"/>
  <c r="V98" i="1"/>
  <c r="V112" i="1"/>
  <c r="W116" i="1"/>
  <c r="W122" i="1"/>
  <c r="V128" i="1"/>
  <c r="W132" i="1"/>
  <c r="V138" i="1"/>
  <c r="V144" i="1"/>
  <c r="W148" i="1"/>
  <c r="W153" i="1"/>
  <c r="V160" i="1"/>
  <c r="W164" i="1"/>
  <c r="V170" i="1"/>
  <c r="V176" i="1"/>
  <c r="V181" i="1"/>
  <c r="V195" i="1"/>
  <c r="V199" i="1"/>
  <c r="X13" i="1"/>
  <c r="X28" i="1"/>
  <c r="X44" i="1"/>
  <c r="X54" i="1"/>
  <c r="W70" i="1"/>
  <c r="W78" i="1"/>
  <c r="W87" i="1"/>
  <c r="V94" i="1"/>
  <c r="W98" i="1"/>
  <c r="W113" i="1"/>
  <c r="V117" i="1"/>
  <c r="X122" i="1"/>
  <c r="W128" i="1"/>
  <c r="W134" i="1"/>
  <c r="W138" i="1"/>
  <c r="W145" i="1"/>
  <c r="W154" i="1"/>
  <c r="W160" i="1"/>
  <c r="W170" i="1"/>
  <c r="W177" i="1"/>
  <c r="X181" i="1"/>
  <c r="V196" i="1"/>
  <c r="X199" i="1"/>
  <c r="W120" i="1"/>
  <c r="V147" i="1"/>
  <c r="W169" i="1"/>
  <c r="W198" i="1"/>
  <c r="X6" i="1"/>
  <c r="W52" i="1"/>
  <c r="V76" i="1"/>
  <c r="X102" i="1"/>
  <c r="X127" i="1"/>
  <c r="X143" i="1"/>
  <c r="X159" i="1"/>
  <c r="X169" i="1"/>
  <c r="X194" i="1"/>
  <c r="X15" i="1"/>
  <c r="W29" i="1"/>
  <c r="X45" i="1"/>
  <c r="X55" i="1"/>
  <c r="X70" i="1"/>
  <c r="X78" i="1"/>
  <c r="W94" i="1"/>
  <c r="V99" i="1"/>
  <c r="X113" i="1"/>
  <c r="W118" i="1"/>
  <c r="W123" i="1"/>
  <c r="V129" i="1"/>
  <c r="X139" i="1"/>
  <c r="X145" i="1"/>
  <c r="V149" i="1"/>
  <c r="X154" i="1"/>
  <c r="V161" i="1"/>
  <c r="W166" i="1"/>
  <c r="X171" i="1"/>
  <c r="X177" i="1"/>
  <c r="X182" i="1"/>
  <c r="W196" i="1"/>
  <c r="W200" i="1"/>
  <c r="V16" i="1"/>
  <c r="X31" i="1"/>
  <c r="V46" i="1"/>
  <c r="X71" i="1"/>
  <c r="W81" i="1"/>
  <c r="V88" i="1"/>
  <c r="W95" i="1"/>
  <c r="W99" i="1"/>
  <c r="W114" i="1"/>
  <c r="V119" i="1"/>
  <c r="X123" i="1"/>
  <c r="W129" i="1"/>
  <c r="X135" i="1"/>
  <c r="W140" i="1"/>
  <c r="W150" i="1"/>
  <c r="W155" i="1"/>
  <c r="W161" i="1"/>
  <c r="X167" i="1"/>
  <c r="W172" i="1"/>
  <c r="W178" i="1"/>
  <c r="V183" i="1"/>
  <c r="X196" i="1"/>
  <c r="V5" i="1"/>
  <c r="W84" i="1"/>
  <c r="X96" i="1"/>
  <c r="X115" i="1"/>
  <c r="W131" i="1"/>
  <c r="V143" i="1"/>
  <c r="X157" i="1"/>
  <c r="V175" i="1"/>
  <c r="V194" i="1"/>
  <c r="X147" i="1"/>
  <c r="W180" i="1"/>
  <c r="V4" i="1"/>
  <c r="W20" i="1"/>
  <c r="X34" i="1"/>
  <c r="X46" i="1"/>
  <c r="V60" i="1"/>
  <c r="X74" i="1"/>
  <c r="X82" i="1"/>
  <c r="W89" i="1"/>
  <c r="X95" i="1"/>
  <c r="X114" i="1"/>
  <c r="X119" i="1"/>
  <c r="W124" i="1"/>
  <c r="X130" i="1"/>
  <c r="W136" i="1"/>
  <c r="X140" i="1"/>
  <c r="W146" i="1"/>
  <c r="V151" i="1"/>
  <c r="X155" i="1"/>
  <c r="X162" i="1"/>
  <c r="X172" i="1"/>
  <c r="X178" i="1"/>
  <c r="X183" i="1"/>
  <c r="V197" i="1"/>
  <c r="W201" i="1"/>
  <c r="X21" i="1"/>
  <c r="X37" i="1"/>
  <c r="X63" i="1"/>
  <c r="W90" i="1"/>
  <c r="V96" i="1"/>
  <c r="W101" i="1"/>
  <c r="V115" i="1"/>
  <c r="V120" i="1"/>
  <c r="V131" i="1"/>
  <c r="W137" i="1"/>
  <c r="W142" i="1"/>
  <c r="X146" i="1"/>
  <c r="X151" i="1"/>
  <c r="W156" i="1"/>
  <c r="V163" i="1"/>
  <c r="W168" i="1"/>
  <c r="W174" i="1"/>
  <c r="V179" i="1"/>
  <c r="X197" i="1"/>
  <c r="X201" i="1"/>
  <c r="W23" i="1"/>
  <c r="V48" i="1"/>
  <c r="X75" i="1"/>
  <c r="W91" i="1"/>
  <c r="V102" i="1"/>
  <c r="X125" i="1"/>
  <c r="X137" i="1"/>
  <c r="V152" i="1"/>
  <c r="W163" i="1"/>
  <c r="X179" i="1"/>
  <c r="W4" i="1"/>
  <c r="V40" i="1"/>
  <c r="W68" i="1"/>
  <c r="V85" i="1"/>
  <c r="X92" i="1"/>
  <c r="W121" i="1"/>
  <c r="X131" i="1"/>
  <c r="W152" i="1"/>
  <c r="X163" i="1"/>
  <c r="X175" i="1"/>
  <c r="X198" i="1"/>
  <c r="W18" i="1"/>
  <c r="X35" i="1"/>
  <c r="W58" i="1"/>
  <c r="W8" i="1"/>
  <c r="W48" i="1"/>
  <c r="X65" i="1"/>
  <c r="W17" i="1"/>
  <c r="W37" i="1"/>
  <c r="W60" i="1"/>
  <c r="V82" i="1"/>
  <c r="V22" i="1"/>
  <c r="X48" i="1"/>
  <c r="W80" i="1"/>
  <c r="X97" i="1"/>
  <c r="W35" i="1"/>
  <c r="W67" i="1"/>
  <c r="X87" i="1"/>
  <c r="W135" i="1"/>
  <c r="W175" i="1"/>
  <c r="W54" i="1"/>
  <c r="X86" i="1"/>
  <c r="V116" i="1"/>
  <c r="X134" i="1"/>
  <c r="V156" i="1"/>
  <c r="W173" i="1"/>
  <c r="X29" i="1"/>
  <c r="W79" i="1"/>
  <c r="X133" i="1"/>
  <c r="X165" i="1"/>
  <c r="W6" i="1"/>
  <c r="X20" i="1"/>
  <c r="W63" i="1"/>
  <c r="W93" i="1"/>
  <c r="X164" i="1"/>
  <c r="V8" i="1"/>
  <c r="V193" i="1"/>
  <c r="V159" i="1"/>
  <c r="V133" i="1"/>
  <c r="V97" i="1"/>
  <c r="X52" i="1"/>
  <c r="V167" i="1"/>
  <c r="X129" i="1"/>
  <c r="V66" i="1"/>
  <c r="W26" i="1"/>
  <c r="W16" i="1"/>
  <c r="X73" i="1"/>
  <c r="V67" i="1"/>
  <c r="X32" i="1"/>
  <c r="W15" i="1"/>
  <c r="X94" i="1"/>
  <c r="X160" i="1"/>
  <c r="X62" i="1"/>
  <c r="X142" i="1"/>
  <c r="X47" i="1"/>
  <c r="V178" i="1"/>
  <c r="W43" i="1"/>
  <c r="V125" i="1"/>
  <c r="W176" i="1"/>
  <c r="V83" i="1"/>
  <c r="X100" i="1"/>
  <c r="X27" i="1"/>
  <c r="X17" i="1"/>
  <c r="W5" i="1"/>
  <c r="W69" i="1"/>
  <c r="X64" i="1"/>
  <c r="W47" i="1"/>
  <c r="V126" i="1"/>
  <c r="W183" i="1"/>
  <c r="X68" i="1"/>
  <c r="X60" i="1"/>
  <c r="W181" i="1"/>
  <c r="X50" i="1"/>
  <c r="X132" i="1"/>
  <c r="W171" i="1"/>
  <c r="X61" i="1"/>
  <c r="W92" i="1"/>
  <c r="W50" i="1"/>
  <c r="W40" i="1"/>
  <c r="W30" i="1"/>
  <c r="X19" i="1"/>
  <c r="V41" i="1"/>
  <c r="X59" i="1"/>
  <c r="X9" i="1"/>
  <c r="V31" i="1"/>
  <c r="X49" i="1"/>
  <c r="V71" i="1"/>
  <c r="V19" i="1"/>
  <c r="V42" i="1"/>
  <c r="W62" i="1"/>
  <c r="W83" i="1"/>
  <c r="V52" i="1"/>
  <c r="X81" i="1"/>
  <c r="W9" i="1"/>
  <c r="W73" i="1"/>
  <c r="V90" i="1"/>
  <c r="V118" i="1"/>
  <c r="X136" i="1"/>
  <c r="V158" i="1"/>
  <c r="X176" i="1"/>
  <c r="W22" i="1"/>
  <c r="X56" i="1"/>
  <c r="X90" i="1"/>
  <c r="W117" i="1"/>
  <c r="V140" i="1"/>
  <c r="W157" i="1"/>
  <c r="X174" i="1"/>
  <c r="V30" i="1"/>
  <c r="W85" i="1"/>
  <c r="V137" i="1"/>
  <c r="V169" i="1"/>
  <c r="W11" i="1"/>
  <c r="W55" i="1"/>
  <c r="V69" i="1"/>
  <c r="V100" i="1"/>
  <c r="V173" i="1"/>
  <c r="X14" i="1"/>
  <c r="W182" i="1"/>
  <c r="X156" i="1"/>
  <c r="W130" i="1"/>
  <c r="V89" i="1"/>
  <c r="X40" i="1"/>
  <c r="X161" i="1"/>
  <c r="W126" i="1"/>
  <c r="V64" i="1"/>
  <c r="X43" i="1"/>
  <c r="X33" i="1"/>
  <c r="V26" i="1"/>
  <c r="V87" i="1"/>
  <c r="V77" i="1"/>
  <c r="W143" i="1"/>
  <c r="W27" i="1"/>
  <c r="V124" i="1"/>
  <c r="X5" i="1"/>
  <c r="V146" i="1"/>
  <c r="X72" i="1"/>
  <c r="W193" i="1"/>
  <c r="X124" i="1"/>
  <c r="V49" i="1"/>
  <c r="V39" i="1"/>
  <c r="W28" i="1"/>
  <c r="V6" i="1"/>
  <c r="W88" i="1"/>
  <c r="X98" i="1"/>
  <c r="V166" i="1"/>
  <c r="W165" i="1"/>
  <c r="X117" i="1"/>
  <c r="V198" i="1"/>
  <c r="V145" i="1"/>
  <c r="V200" i="1"/>
  <c r="X39" i="1"/>
  <c r="W10" i="1"/>
  <c r="X57" i="1"/>
  <c r="V74" i="1"/>
  <c r="V25" i="1"/>
  <c r="W42" i="1"/>
  <c r="V65" i="1"/>
  <c r="V15" i="1"/>
  <c r="W32" i="1"/>
  <c r="W72" i="1"/>
  <c r="W21" i="1"/>
  <c r="W44" i="1"/>
  <c r="W65" i="1"/>
  <c r="X84" i="1"/>
  <c r="V29" i="1"/>
  <c r="V54" i="1"/>
  <c r="V12" i="1"/>
  <c r="W41" i="1"/>
  <c r="V75" i="1"/>
  <c r="V93" i="1"/>
  <c r="W119" i="1"/>
  <c r="V142" i="1"/>
  <c r="W159" i="1"/>
  <c r="X24" i="1"/>
  <c r="W59" i="1"/>
  <c r="V92" i="1"/>
  <c r="X118" i="1"/>
  <c r="W141" i="1"/>
  <c r="X158" i="1"/>
  <c r="V180" i="1"/>
  <c r="W36" i="1"/>
  <c r="X99" i="1"/>
  <c r="V139" i="1"/>
  <c r="V171" i="1"/>
  <c r="X18" i="1"/>
  <c r="W61" i="1"/>
  <c r="W38" i="1"/>
  <c r="W74" i="1"/>
  <c r="X116" i="1"/>
  <c r="X180" i="1"/>
  <c r="V177" i="1"/>
  <c r="V154" i="1"/>
  <c r="V127" i="1"/>
  <c r="X88" i="1"/>
  <c r="V34" i="1"/>
  <c r="W158" i="1"/>
  <c r="W115" i="1"/>
  <c r="W66" i="1"/>
  <c r="V55" i="1"/>
  <c r="W46" i="1"/>
  <c r="V61" i="1"/>
  <c r="V44" i="1"/>
  <c r="X120" i="1"/>
  <c r="V182" i="1"/>
  <c r="X93" i="1"/>
  <c r="V164" i="1"/>
  <c r="V114" i="1"/>
  <c r="W19" i="1"/>
  <c r="W77" i="1"/>
  <c r="X22" i="1"/>
  <c r="X153" i="1"/>
  <c r="V62" i="1"/>
  <c r="V9" i="1"/>
  <c r="X67" i="1"/>
  <c r="W56" i="1"/>
  <c r="W49" i="1"/>
  <c r="V36" i="1"/>
  <c r="X144" i="1"/>
  <c r="X30" i="1"/>
  <c r="W125" i="1"/>
  <c r="X149" i="1"/>
  <c r="W25" i="1"/>
  <c r="V80" i="1"/>
  <c r="V27" i="1"/>
  <c r="V122" i="1"/>
  <c r="W147" i="1"/>
  <c r="V23" i="1"/>
  <c r="V10" i="1"/>
  <c r="V51" i="1"/>
  <c r="W57" i="1"/>
  <c r="W151" i="1"/>
  <c r="V45" i="1"/>
  <c r="X41" i="1"/>
  <c r="V135" i="1"/>
  <c r="V157" i="1"/>
  <c r="W76" i="1"/>
  <c r="W13" i="1"/>
  <c r="W96" i="1"/>
  <c r="X25" i="1"/>
  <c r="W112" i="1"/>
  <c r="X148" i="1"/>
  <c r="V72" i="1"/>
  <c r="W97" i="1"/>
  <c r="V134" i="1"/>
  <c r="V20" i="1"/>
  <c r="X11" i="1"/>
  <c r="V113" i="1"/>
  <c r="V141" i="1"/>
  <c r="X66" i="1"/>
  <c r="X79" i="1"/>
  <c r="X58" i="1"/>
  <c r="X16" i="1"/>
  <c r="V7" i="1"/>
  <c r="X8" i="1"/>
  <c r="X170" i="1"/>
  <c r="X121" i="1"/>
  <c r="W197" i="1"/>
  <c r="V91" i="1"/>
  <c r="X7" i="1"/>
  <c r="V155" i="1"/>
  <c r="V24" i="1"/>
  <c r="V148" i="1"/>
  <c r="X77" i="1"/>
  <c r="V174" i="1"/>
  <c r="W127" i="1"/>
  <c r="V53" i="1"/>
  <c r="V79" i="1"/>
  <c r="V13" i="1"/>
  <c r="W12" i="1"/>
  <c r="V73" i="1"/>
  <c r="W162" i="1"/>
  <c r="V201" i="1"/>
  <c r="X101" i="1"/>
  <c r="V18" i="1"/>
  <c r="V33" i="1"/>
  <c r="V59" i="1"/>
  <c r="W51" i="1"/>
  <c r="X166" i="1"/>
  <c r="V150" i="1"/>
  <c r="V38" i="1"/>
  <c r="V17" i="1"/>
  <c r="V168" i="1"/>
  <c r="W194" i="1"/>
  <c r="W33" i="1"/>
  <c r="W195" i="1"/>
  <c r="V162" i="1"/>
  <c r="W149" i="1"/>
  <c r="X193" i="1"/>
  <c r="X89" i="1"/>
  <c r="W14" i="1"/>
  <c r="X38" i="1"/>
  <c r="X173" i="1"/>
  <c r="V136" i="1"/>
  <c r="V32" i="1"/>
  <c r="W86" i="1"/>
  <c r="X42" i="1"/>
  <c r="V153" i="1"/>
  <c r="X23" i="1"/>
  <c r="W133" i="1"/>
  <c r="W71" i="1"/>
  <c r="X168" i="1"/>
  <c r="X112" i="1"/>
  <c r="V50" i="1"/>
  <c r="V70" i="1"/>
  <c r="X76" i="1"/>
  <c r="W64" i="1"/>
  <c r="V57" i="1"/>
  <c r="X91" i="1"/>
  <c r="W199" i="1"/>
  <c r="V121" i="1"/>
  <c r="X36" i="1"/>
  <c r="V86" i="1"/>
  <c r="W53" i="1"/>
  <c r="V165" i="1"/>
  <c r="X195" i="1"/>
  <c r="W100" i="1"/>
  <c r="V84" i="1"/>
  <c r="V35" i="1"/>
  <c r="X138" i="1"/>
  <c r="V14" i="1"/>
  <c r="X150" i="1"/>
  <c r="W7" i="1"/>
  <c r="W82" i="1"/>
  <c r="V95" i="1"/>
  <c r="W24" i="1"/>
  <c r="X141" i="1"/>
  <c r="X12" i="1"/>
  <c r="X128" i="1"/>
  <c r="X80" i="1"/>
  <c r="W179" i="1"/>
  <c r="W139" i="1"/>
  <c r="X4" i="1"/>
  <c r="X83" i="1"/>
  <c r="V37" i="1"/>
  <c r="V130" i="1"/>
  <c r="V11" i="1"/>
  <c r="V132" i="1"/>
  <c r="W45" i="1"/>
  <c r="W167" i="1"/>
  <c r="W102" i="1"/>
  <c r="X26" i="1"/>
  <c r="V68" i="1"/>
  <c r="W75" i="1"/>
  <c r="V63" i="1"/>
  <c r="X51" i="1"/>
  <c r="I4" i="1"/>
  <c r="S4" i="1" s="1"/>
  <c r="F4" i="1"/>
  <c r="Z106" i="1" l="1"/>
  <c r="Y103" i="1"/>
  <c r="Z109" i="1"/>
  <c r="Y105" i="1"/>
  <c r="Z105" i="1"/>
  <c r="Y111" i="1"/>
  <c r="Z108" i="1"/>
  <c r="Y107" i="1"/>
  <c r="Z103" i="1"/>
  <c r="Y110" i="1"/>
  <c r="Z110" i="1"/>
  <c r="Z107" i="1"/>
  <c r="Z104" i="1"/>
  <c r="Y104" i="1"/>
  <c r="Y109" i="1"/>
  <c r="Z111" i="1"/>
  <c r="Y108" i="1"/>
  <c r="Y106" i="1"/>
  <c r="S222" i="1"/>
  <c r="S216" i="1"/>
  <c r="S221" i="1"/>
  <c r="S217" i="1"/>
  <c r="S215" i="1"/>
  <c r="Z48" i="1"/>
  <c r="Y186" i="1"/>
  <c r="Y185" i="1"/>
  <c r="Z205" i="1"/>
  <c r="Y184" i="1"/>
  <c r="Z189" i="1"/>
  <c r="Z208" i="1"/>
  <c r="Y209" i="1"/>
  <c r="Y208" i="1"/>
  <c r="Y187" i="1"/>
  <c r="Z203" i="1"/>
  <c r="Y207" i="1"/>
  <c r="Z187" i="1"/>
  <c r="Z206" i="1"/>
  <c r="Y206" i="1"/>
  <c r="Y205" i="1"/>
  <c r="Y204" i="1"/>
  <c r="Z188" i="1"/>
  <c r="Z209" i="1"/>
  <c r="Y192" i="1"/>
  <c r="Y203" i="1"/>
  <c r="Z185" i="1"/>
  <c r="Z204" i="1"/>
  <c r="Y202" i="1"/>
  <c r="Z186" i="1"/>
  <c r="Y210" i="1"/>
  <c r="Z192" i="1"/>
  <c r="Y190" i="1"/>
  <c r="Y189" i="1"/>
  <c r="Y191" i="1"/>
  <c r="Z184" i="1"/>
  <c r="Z190" i="1"/>
  <c r="Z207" i="1"/>
  <c r="Y188" i="1"/>
  <c r="Z191" i="1"/>
  <c r="Z210" i="1"/>
  <c r="Z202" i="1"/>
  <c r="Y143" i="1"/>
  <c r="Z46" i="1"/>
  <c r="Z52" i="1"/>
  <c r="Z12" i="1"/>
  <c r="Z76" i="1"/>
  <c r="Z81" i="1"/>
  <c r="Y155" i="1"/>
  <c r="Y30" i="1"/>
  <c r="Z160" i="1"/>
  <c r="Z147" i="1"/>
  <c r="Z195" i="1"/>
  <c r="Y101" i="1"/>
  <c r="Z126" i="1"/>
  <c r="Z53" i="1"/>
  <c r="Z119" i="1"/>
  <c r="Z177" i="1"/>
  <c r="Y83" i="1"/>
  <c r="Z158" i="1"/>
  <c r="Y177" i="1"/>
  <c r="Z162" i="1"/>
  <c r="Y125" i="1"/>
  <c r="Y59" i="1"/>
  <c r="Z60" i="1"/>
  <c r="Y199" i="1"/>
  <c r="Y112" i="1"/>
  <c r="Y8" i="1"/>
  <c r="Z6" i="1"/>
  <c r="Y24" i="1"/>
  <c r="Z87" i="1"/>
  <c r="Y75" i="1"/>
  <c r="Z39" i="1"/>
  <c r="Y175" i="1"/>
  <c r="Z166" i="1"/>
  <c r="Z38" i="1"/>
  <c r="Z99" i="1"/>
  <c r="Y17" i="1"/>
  <c r="Y99" i="1"/>
  <c r="Z8" i="1"/>
  <c r="Z23" i="1"/>
  <c r="Y92" i="1"/>
  <c r="Z55" i="1"/>
  <c r="Z159" i="1"/>
  <c r="Z27" i="1"/>
  <c r="Z141" i="1"/>
  <c r="Z183" i="1"/>
  <c r="Y41" i="1"/>
  <c r="Z90" i="1"/>
  <c r="Y173" i="1"/>
  <c r="Y23" i="1"/>
  <c r="Y7" i="1"/>
  <c r="Y58" i="1"/>
  <c r="Y81" i="1"/>
  <c r="Y79" i="1"/>
  <c r="Z70" i="1"/>
  <c r="Z42" i="1"/>
  <c r="Z59" i="1"/>
  <c r="Z121" i="1"/>
  <c r="Y14" i="1"/>
  <c r="Y69" i="1"/>
  <c r="Y141" i="1"/>
  <c r="Z100" i="1"/>
  <c r="Y89" i="1"/>
  <c r="Y80" i="1"/>
  <c r="Y88" i="1"/>
  <c r="Y43" i="1"/>
  <c r="Z30" i="1"/>
  <c r="Z82" i="1"/>
  <c r="Y171" i="1"/>
  <c r="Y42" i="1"/>
  <c r="Y35" i="1"/>
  <c r="Y200" i="1"/>
  <c r="Z128" i="1"/>
  <c r="Y131" i="1"/>
  <c r="Y61" i="1"/>
  <c r="Z143" i="1"/>
  <c r="Y34" i="1"/>
  <c r="Z25" i="1"/>
  <c r="Y154" i="1"/>
  <c r="Z164" i="1"/>
  <c r="Y129" i="1"/>
  <c r="Y130" i="1"/>
  <c r="Z78" i="1"/>
  <c r="Y181" i="1"/>
  <c r="Y123" i="1"/>
  <c r="Y149" i="1"/>
  <c r="Z130" i="1"/>
  <c r="Y18" i="1"/>
  <c r="Y162" i="1"/>
  <c r="Y55" i="1"/>
  <c r="Z122" i="1"/>
  <c r="Y52" i="1"/>
  <c r="Z169" i="1"/>
  <c r="Y194" i="1"/>
  <c r="Z148" i="1"/>
  <c r="Y165" i="1"/>
  <c r="Z129" i="1"/>
  <c r="Z115" i="1"/>
  <c r="Z44" i="1"/>
  <c r="Z63" i="1"/>
  <c r="Y164" i="1"/>
  <c r="Z146" i="1"/>
  <c r="Z73" i="1"/>
  <c r="Y39" i="1"/>
  <c r="Y28" i="1"/>
  <c r="Y157" i="1"/>
  <c r="Z84" i="1"/>
  <c r="Z165" i="1"/>
  <c r="Y133" i="1"/>
  <c r="Y65" i="1"/>
  <c r="Z114" i="1"/>
  <c r="Z83" i="1"/>
  <c r="Y156" i="1"/>
  <c r="Z67" i="1"/>
  <c r="Y159" i="1"/>
  <c r="Y198" i="1"/>
  <c r="Y74" i="1"/>
  <c r="Y13" i="1"/>
  <c r="Z117" i="1"/>
  <c r="Z61" i="1"/>
  <c r="Y47" i="1"/>
  <c r="Z37" i="1"/>
  <c r="Z112" i="1"/>
  <c r="Z173" i="1"/>
  <c r="Y32" i="1"/>
  <c r="Y76" i="1"/>
  <c r="Y50" i="1"/>
  <c r="Z131" i="1"/>
  <c r="Y27" i="1"/>
  <c r="Z74" i="1"/>
  <c r="Y78" i="1"/>
  <c r="Z32" i="1"/>
  <c r="Y163" i="1"/>
  <c r="Z72" i="1"/>
  <c r="Y97" i="1"/>
  <c r="Y170" i="1"/>
  <c r="Y57" i="1"/>
  <c r="Z168" i="1"/>
  <c r="Z154" i="1"/>
  <c r="Z142" i="1"/>
  <c r="Y64" i="1"/>
  <c r="Y67" i="1"/>
  <c r="Y60" i="1"/>
  <c r="Y145" i="1"/>
  <c r="Y146" i="1"/>
  <c r="Z197" i="1"/>
  <c r="Z14" i="1"/>
  <c r="Y87" i="1"/>
  <c r="Y90" i="1"/>
  <c r="Y73" i="1"/>
  <c r="Y19" i="1"/>
  <c r="Y53" i="1"/>
  <c r="Z153" i="1"/>
  <c r="Y40" i="1"/>
  <c r="Y139" i="1"/>
  <c r="Z171" i="1"/>
  <c r="Z199" i="1"/>
  <c r="Y183" i="1"/>
  <c r="Z127" i="1"/>
  <c r="Z134" i="1"/>
  <c r="Y195" i="1"/>
  <c r="Z58" i="1"/>
  <c r="Z132" i="1"/>
  <c r="Z26" i="1"/>
  <c r="Z144" i="1"/>
  <c r="Z174" i="1"/>
  <c r="Y169" i="1"/>
  <c r="Y160" i="1"/>
  <c r="Z43" i="1"/>
  <c r="Z163" i="1"/>
  <c r="Y178" i="1"/>
  <c r="Z194" i="1"/>
  <c r="Z49" i="1"/>
  <c r="Z36" i="1"/>
  <c r="Z9" i="1"/>
  <c r="Z135" i="1"/>
  <c r="Y10" i="1"/>
  <c r="Z71" i="1"/>
  <c r="Y150" i="1"/>
  <c r="Y113" i="1"/>
  <c r="Y25" i="1"/>
  <c r="Y122" i="1"/>
  <c r="Z140" i="1"/>
  <c r="Y142" i="1"/>
  <c r="Z182" i="1"/>
  <c r="Z98" i="1"/>
  <c r="Z156" i="1"/>
  <c r="Z16" i="1"/>
  <c r="Y126" i="1"/>
  <c r="Z29" i="1"/>
  <c r="Y63" i="1"/>
  <c r="Z20" i="1"/>
  <c r="Y85" i="1"/>
  <c r="Y37" i="1"/>
  <c r="Z5" i="1"/>
  <c r="Y48" i="1"/>
  <c r="Y20" i="1"/>
  <c r="Y21" i="1"/>
  <c r="Y179" i="1"/>
  <c r="Z15" i="1"/>
  <c r="Y182" i="1"/>
  <c r="Y51" i="1"/>
  <c r="Y147" i="1"/>
  <c r="Y121" i="1"/>
  <c r="Z66" i="1"/>
  <c r="Z50" i="1"/>
  <c r="Z181" i="1"/>
  <c r="Z35" i="1"/>
  <c r="Y196" i="1"/>
  <c r="Y33" i="1"/>
  <c r="Z138" i="1"/>
  <c r="Z201" i="1"/>
  <c r="Y117" i="1"/>
  <c r="Z89" i="1"/>
  <c r="Z139" i="1"/>
  <c r="Y166" i="1"/>
  <c r="Y134" i="1"/>
  <c r="Z150" i="1"/>
  <c r="Z198" i="1"/>
  <c r="Y100" i="1"/>
  <c r="Y16" i="1"/>
  <c r="Y15" i="1"/>
  <c r="Y62" i="1"/>
  <c r="Y66" i="1"/>
  <c r="Y119" i="1"/>
  <c r="Z101" i="1"/>
  <c r="Z45" i="1"/>
  <c r="Z95" i="1"/>
  <c r="Z54" i="1"/>
  <c r="Y176" i="1"/>
  <c r="Z21" i="1"/>
  <c r="Y77" i="1"/>
  <c r="Y140" i="1"/>
  <c r="Y114" i="1"/>
  <c r="Z196" i="1"/>
  <c r="Z97" i="1"/>
  <c r="Z19" i="1"/>
  <c r="Y70" i="1"/>
  <c r="Z65" i="1"/>
  <c r="Y12" i="1"/>
  <c r="Y161" i="1"/>
  <c r="Y124" i="1"/>
  <c r="Z7" i="1"/>
  <c r="Z13" i="1"/>
  <c r="Y137" i="1"/>
  <c r="Y94" i="1"/>
  <c r="Z137" i="1"/>
  <c r="Z11" i="1"/>
  <c r="Y91" i="1"/>
  <c r="Y31" i="1"/>
  <c r="Y180" i="1"/>
  <c r="Y148" i="1"/>
  <c r="Y46" i="1"/>
  <c r="Z116" i="1"/>
  <c r="Z193" i="1"/>
  <c r="Z77" i="1"/>
  <c r="Z125" i="1"/>
  <c r="Y197" i="1"/>
  <c r="Z133" i="1"/>
  <c r="Y193" i="1"/>
  <c r="Y93" i="1"/>
  <c r="Z4" i="1"/>
  <c r="Y138" i="1"/>
  <c r="Z64" i="1"/>
  <c r="Z10" i="1"/>
  <c r="Z18" i="1"/>
  <c r="Y84" i="1"/>
  <c r="Z31" i="1"/>
  <c r="Y201" i="1"/>
  <c r="Y102" i="1"/>
  <c r="Y151" i="1"/>
  <c r="Z62" i="1"/>
  <c r="Z155" i="1"/>
  <c r="Y152" i="1"/>
  <c r="Y168" i="1"/>
  <c r="Y136" i="1"/>
  <c r="Z124" i="1"/>
  <c r="Z96" i="1"/>
  <c r="Z57" i="1"/>
  <c r="Z17" i="1"/>
  <c r="Z178" i="1"/>
  <c r="Y82" i="1"/>
  <c r="Z51" i="1"/>
  <c r="Y68" i="1"/>
  <c r="Y38" i="1"/>
  <c r="Y153" i="1"/>
  <c r="Y26" i="1"/>
  <c r="Y44" i="1"/>
  <c r="Z179" i="1"/>
  <c r="Z92" i="1"/>
  <c r="Y71" i="1"/>
  <c r="Y128" i="1"/>
  <c r="Y120" i="1"/>
  <c r="Z170" i="1"/>
  <c r="Y49" i="1"/>
  <c r="Y167" i="1"/>
  <c r="Z175" i="1"/>
  <c r="Z75" i="1"/>
  <c r="Y4" i="1"/>
  <c r="Y29" i="1"/>
  <c r="Z151" i="1"/>
  <c r="Z102" i="1"/>
  <c r="Y127" i="1"/>
  <c r="Z56" i="1"/>
  <c r="Y56" i="1"/>
  <c r="Y172" i="1"/>
  <c r="Z172" i="1"/>
  <c r="Y86" i="1"/>
  <c r="Y45" i="1"/>
  <c r="Y116" i="1"/>
  <c r="Z34" i="1"/>
  <c r="Z180" i="1"/>
  <c r="Y54" i="1"/>
  <c r="Z33" i="1"/>
  <c r="Z161" i="1"/>
  <c r="Y11" i="1"/>
  <c r="Z69" i="1"/>
  <c r="Z41" i="1"/>
  <c r="Y5" i="1"/>
  <c r="Z123" i="1"/>
  <c r="Y98" i="1"/>
  <c r="Z120" i="1"/>
  <c r="Y144" i="1"/>
  <c r="Z86" i="1"/>
  <c r="Z47" i="1"/>
  <c r="Y135" i="1"/>
  <c r="Z68" i="1"/>
  <c r="Y118" i="1"/>
  <c r="Z40" i="1"/>
  <c r="Y36" i="1"/>
  <c r="Y6" i="1"/>
  <c r="Z136" i="1"/>
  <c r="Y115" i="1"/>
  <c r="Z88" i="1"/>
  <c r="Z176" i="1"/>
  <c r="Z167" i="1"/>
  <c r="Z79" i="1"/>
  <c r="Z91" i="1"/>
  <c r="Z152" i="1"/>
  <c r="Y95" i="1"/>
  <c r="Y132" i="1"/>
  <c r="Y72" i="1"/>
  <c r="Z24" i="1"/>
  <c r="Y96" i="1"/>
  <c r="Y174" i="1"/>
  <c r="Z85" i="1"/>
  <c r="Z145" i="1"/>
  <c r="Z22" i="1"/>
  <c r="Z93" i="1"/>
  <c r="Z28" i="1"/>
  <c r="Z113" i="1"/>
  <c r="Z157" i="1"/>
  <c r="Z200" i="1"/>
  <c r="Z118" i="1"/>
  <c r="Y22" i="1"/>
  <c r="Y158" i="1"/>
  <c r="Z80" i="1"/>
  <c r="Y9" i="1"/>
  <c r="Z94" i="1"/>
  <c r="Z149" i="1"/>
  <c r="V27" i="8"/>
  <c r="V26" i="8"/>
  <c r="V25" i="8"/>
  <c r="S20" i="8"/>
  <c r="S26" i="8"/>
  <c r="S25" i="8"/>
  <c r="S27" i="8"/>
  <c r="P21" i="8"/>
  <c r="P26" i="8"/>
  <c r="P27" i="8"/>
  <c r="P25" i="8"/>
  <c r="M4" i="8"/>
  <c r="M25" i="8"/>
  <c r="M27" i="8"/>
  <c r="M26" i="8"/>
  <c r="J18" i="8"/>
  <c r="J26" i="8"/>
  <c r="J25" i="8"/>
  <c r="J27" i="8"/>
  <c r="R218" i="1"/>
  <c r="J4" i="1"/>
  <c r="T4" i="1" s="1"/>
  <c r="J11" i="8"/>
  <c r="K15" i="8"/>
  <c r="W14" i="8"/>
  <c r="Q17" i="8"/>
  <c r="O23" i="8"/>
  <c r="V15" i="8"/>
  <c r="S23" i="8"/>
  <c r="S22" i="8"/>
  <c r="P17" i="8"/>
  <c r="J24" i="8"/>
  <c r="J15" i="8"/>
  <c r="V13" i="8"/>
  <c r="V23" i="8"/>
  <c r="V11" i="8"/>
  <c r="J13" i="8"/>
  <c r="V6" i="8"/>
  <c r="V4" i="8"/>
  <c r="T4" i="8"/>
  <c r="M19" i="8"/>
  <c r="M13" i="8"/>
  <c r="M17" i="8"/>
  <c r="M10" i="8"/>
  <c r="J17" i="8"/>
  <c r="J6" i="8"/>
  <c r="V18" i="8"/>
  <c r="V14" i="8"/>
  <c r="S6" i="8"/>
  <c r="S11" i="8"/>
  <c r="M6" i="8"/>
  <c r="M22" i="8"/>
  <c r="M16" i="8"/>
  <c r="M5" i="8"/>
  <c r="M20" i="8"/>
  <c r="M11" i="8"/>
  <c r="M14" i="8"/>
  <c r="M21" i="8"/>
  <c r="M18" i="8"/>
  <c r="J22" i="8"/>
  <c r="V5" i="8"/>
  <c r="V17" i="8"/>
  <c r="V20" i="8"/>
  <c r="V22" i="8"/>
  <c r="V19" i="8"/>
  <c r="V21" i="8"/>
  <c r="V24" i="8"/>
  <c r="V16" i="8"/>
  <c r="V12" i="8"/>
  <c r="V10" i="8"/>
  <c r="S19" i="8"/>
  <c r="S5" i="8"/>
  <c r="S12" i="8"/>
  <c r="S14" i="8"/>
  <c r="S4" i="8"/>
  <c r="S16" i="8"/>
  <c r="S18" i="8"/>
  <c r="S15" i="8"/>
  <c r="S17" i="8"/>
  <c r="S24" i="8"/>
  <c r="S10" i="8"/>
  <c r="S21" i="8"/>
  <c r="S13" i="8"/>
  <c r="P10" i="8"/>
  <c r="P12" i="8"/>
  <c r="P15" i="8"/>
  <c r="P14" i="8"/>
  <c r="P11" i="8"/>
  <c r="P24" i="8"/>
  <c r="P4" i="8"/>
  <c r="P18" i="8"/>
  <c r="P20" i="8"/>
  <c r="P6" i="8"/>
  <c r="P22" i="8"/>
  <c r="P5" i="8"/>
  <c r="P23" i="8"/>
  <c r="P13" i="8"/>
  <c r="P19" i="8"/>
  <c r="P16" i="8"/>
  <c r="M23" i="8"/>
  <c r="M24" i="8"/>
  <c r="M12" i="8"/>
  <c r="M15" i="8"/>
  <c r="J16" i="8"/>
  <c r="J23" i="8"/>
  <c r="J21" i="8"/>
  <c r="J14" i="8"/>
  <c r="J12" i="8"/>
  <c r="J10" i="8"/>
  <c r="J20" i="8"/>
  <c r="J4" i="8"/>
  <c r="J19" i="8"/>
  <c r="J5" i="8"/>
  <c r="AH104" i="1" l="1"/>
  <c r="AH106" i="1"/>
  <c r="AH108" i="1"/>
  <c r="AH110" i="1"/>
  <c r="AF103" i="1"/>
  <c r="AF105" i="1"/>
  <c r="AF107" i="1"/>
  <c r="AF109" i="1"/>
  <c r="AF111" i="1"/>
  <c r="AG103" i="1"/>
  <c r="AG105" i="1"/>
  <c r="AG107" i="1"/>
  <c r="AH105" i="1"/>
  <c r="AG108" i="1"/>
  <c r="AF110" i="1"/>
  <c r="AG110" i="1"/>
  <c r="AF106" i="1"/>
  <c r="AG106" i="1"/>
  <c r="AG109" i="1"/>
  <c r="AH103" i="1"/>
  <c r="AH107" i="1"/>
  <c r="AH109" i="1"/>
  <c r="AG111" i="1"/>
  <c r="AH111" i="1"/>
  <c r="AF104" i="1"/>
  <c r="AG104" i="1"/>
  <c r="AF108" i="1"/>
  <c r="AD103" i="1"/>
  <c r="AD105" i="1"/>
  <c r="AE107" i="1"/>
  <c r="AE108" i="1"/>
  <c r="AD107" i="1"/>
  <c r="AD104" i="1"/>
  <c r="AD110" i="1"/>
  <c r="AD109" i="1"/>
  <c r="AE109" i="1"/>
  <c r="AD111" i="1"/>
  <c r="AD106" i="1"/>
  <c r="AE104" i="1"/>
  <c r="AE110" i="1"/>
  <c r="AE103" i="1"/>
  <c r="AE111" i="1"/>
  <c r="AD108" i="1"/>
  <c r="AE105" i="1"/>
  <c r="AE106" i="1"/>
  <c r="T222" i="1"/>
  <c r="T217" i="1"/>
  <c r="T221" i="1"/>
  <c r="T216" i="1"/>
  <c r="T215" i="1"/>
  <c r="AF202" i="1"/>
  <c r="AF204" i="1"/>
  <c r="AF206" i="1"/>
  <c r="AF208" i="1"/>
  <c r="AF210" i="1"/>
  <c r="AF185" i="1"/>
  <c r="AF187" i="1"/>
  <c r="AF189" i="1"/>
  <c r="AF191" i="1"/>
  <c r="AG202" i="1"/>
  <c r="AG204" i="1"/>
  <c r="AG206" i="1"/>
  <c r="AG208" i="1"/>
  <c r="AG210" i="1"/>
  <c r="AH202" i="1"/>
  <c r="AH204" i="1"/>
  <c r="AH206" i="1"/>
  <c r="AH208" i="1"/>
  <c r="AH210" i="1"/>
  <c r="AH185" i="1"/>
  <c r="AH187" i="1"/>
  <c r="AH189" i="1"/>
  <c r="AH191" i="1"/>
  <c r="AG203" i="1"/>
  <c r="AG205" i="1"/>
  <c r="AG207" i="1"/>
  <c r="AG209" i="1"/>
  <c r="AG184" i="1"/>
  <c r="AG186" i="1"/>
  <c r="AG188" i="1"/>
  <c r="AG190" i="1"/>
  <c r="AG192" i="1"/>
  <c r="AH203" i="1"/>
  <c r="AH205" i="1"/>
  <c r="AH207" i="1"/>
  <c r="AH209" i="1"/>
  <c r="AH188" i="1"/>
  <c r="AG191" i="1"/>
  <c r="AF205" i="1"/>
  <c r="AF184" i="1"/>
  <c r="AF192" i="1"/>
  <c r="AF209" i="1"/>
  <c r="AF203" i="1"/>
  <c r="AH184" i="1"/>
  <c r="AG185" i="1"/>
  <c r="AG189" i="1"/>
  <c r="AF207" i="1"/>
  <c r="AF186" i="1"/>
  <c r="AF190" i="1"/>
  <c r="AH186" i="1"/>
  <c r="AH190" i="1"/>
  <c r="AH192" i="1"/>
  <c r="AG187" i="1"/>
  <c r="AF188" i="1"/>
  <c r="AD188" i="1"/>
  <c r="AE207" i="1"/>
  <c r="AE188" i="1"/>
  <c r="AD210" i="1"/>
  <c r="AE185" i="1"/>
  <c r="AD190" i="1"/>
  <c r="AD189" i="1"/>
  <c r="AD184" i="1"/>
  <c r="AE186" i="1"/>
  <c r="AD206" i="1"/>
  <c r="AD186" i="1"/>
  <c r="AD208" i="1"/>
  <c r="AE187" i="1"/>
  <c r="AD203" i="1"/>
  <c r="AD192" i="1"/>
  <c r="AE209" i="1"/>
  <c r="AE190" i="1"/>
  <c r="AE208" i="1"/>
  <c r="AE189" i="1"/>
  <c r="AE202" i="1"/>
  <c r="AE192" i="1"/>
  <c r="AE206" i="1"/>
  <c r="AD205" i="1"/>
  <c r="AE204" i="1"/>
  <c r="AD191" i="1"/>
  <c r="AD207" i="1"/>
  <c r="AE203" i="1"/>
  <c r="AE184" i="1"/>
  <c r="AD202" i="1"/>
  <c r="AD185" i="1"/>
  <c r="AE210" i="1"/>
  <c r="AD209" i="1"/>
  <c r="AD204" i="1"/>
  <c r="AD187" i="1"/>
  <c r="AE191" i="1"/>
  <c r="AE205" i="1"/>
  <c r="AE151" i="1"/>
  <c r="AE10" i="1"/>
  <c r="AE69" i="1"/>
  <c r="AE159" i="1"/>
  <c r="AD174" i="1"/>
  <c r="AD15" i="1"/>
  <c r="AD20" i="1"/>
  <c r="AE169" i="1"/>
  <c r="AD4" i="1"/>
  <c r="AE7" i="1"/>
  <c r="AE132" i="1"/>
  <c r="AE9" i="1"/>
  <c r="AE102" i="1"/>
  <c r="AD41" i="1"/>
  <c r="AD179" i="1"/>
  <c r="AD12" i="1"/>
  <c r="AE25" i="1"/>
  <c r="AD63" i="1"/>
  <c r="AE88" i="1"/>
  <c r="AE101" i="1"/>
  <c r="AE121" i="1"/>
  <c r="AE96" i="1"/>
  <c r="AD39" i="1"/>
  <c r="AE53" i="1"/>
  <c r="AE65" i="1"/>
  <c r="AD113" i="1"/>
  <c r="AD138" i="1"/>
  <c r="AE36" i="1"/>
  <c r="AD55" i="1"/>
  <c r="AE81" i="1"/>
  <c r="AD178" i="1"/>
  <c r="AD199" i="1"/>
  <c r="AD117" i="1"/>
  <c r="AE131" i="1"/>
  <c r="AE148" i="1"/>
  <c r="AD172" i="1"/>
  <c r="AE183" i="1"/>
  <c r="AD10" i="1"/>
  <c r="AD52" i="1"/>
  <c r="AE117" i="1"/>
  <c r="AE182" i="1"/>
  <c r="AE42" i="1"/>
  <c r="AE98" i="1"/>
  <c r="AE140" i="1"/>
  <c r="AE181" i="1"/>
  <c r="AD35" i="1"/>
  <c r="AD70" i="1"/>
  <c r="AD151" i="1"/>
  <c r="AE32" i="1"/>
  <c r="AD193" i="1"/>
  <c r="AE55" i="1"/>
  <c r="AD51" i="1"/>
  <c r="AD160" i="1"/>
  <c r="AD84" i="1"/>
  <c r="AE193" i="1"/>
  <c r="AE174" i="1"/>
  <c r="AE4" i="1"/>
  <c r="AD121" i="1"/>
  <c r="AD98" i="1"/>
  <c r="AE35" i="1"/>
  <c r="AD175" i="1"/>
  <c r="AE67" i="1"/>
  <c r="AE17" i="1"/>
  <c r="AE135" i="1"/>
  <c r="AE6" i="1"/>
  <c r="AD21" i="1"/>
  <c r="AE34" i="1"/>
  <c r="AD59" i="1"/>
  <c r="AD72" i="1"/>
  <c r="AE87" i="1"/>
  <c r="AD129" i="1"/>
  <c r="AD14" i="1"/>
  <c r="AD79" i="1"/>
  <c r="AD94" i="1"/>
  <c r="AE114" i="1"/>
  <c r="AE38" i="1"/>
  <c r="AD102" i="1"/>
  <c r="AD154" i="1"/>
  <c r="AE179" i="1"/>
  <c r="AD135" i="1"/>
  <c r="AD162" i="1"/>
  <c r="AD32" i="1"/>
  <c r="AE74" i="1"/>
  <c r="AD171" i="1"/>
  <c r="AD73" i="1"/>
  <c r="AD183" i="1"/>
  <c r="AD77" i="1"/>
  <c r="AE113" i="1"/>
  <c r="AE142" i="1"/>
  <c r="AE171" i="1"/>
  <c r="AE46" i="1"/>
  <c r="AD29" i="1"/>
  <c r="AE157" i="1"/>
  <c r="AD181" i="1"/>
  <c r="AD167" i="1"/>
  <c r="AD100" i="1"/>
  <c r="AD120" i="1"/>
  <c r="AD49" i="1"/>
  <c r="AE194" i="1"/>
  <c r="AE52" i="1"/>
  <c r="AE78" i="1"/>
  <c r="AE18" i="1"/>
  <c r="AE195" i="1"/>
  <c r="AD123" i="1"/>
  <c r="AE90" i="1"/>
  <c r="AD13" i="1"/>
  <c r="AD28" i="1"/>
  <c r="AD54" i="1"/>
  <c r="AE66" i="1"/>
  <c r="AE47" i="1"/>
  <c r="AD119" i="1"/>
  <c r="AD143" i="1"/>
  <c r="AD30" i="1"/>
  <c r="AD42" i="1"/>
  <c r="AD56" i="1"/>
  <c r="AE68" i="1"/>
  <c r="AE95" i="1"/>
  <c r="AD128" i="1"/>
  <c r="AD142" i="1"/>
  <c r="AD18" i="1"/>
  <c r="AD87" i="1"/>
  <c r="AE155" i="1"/>
  <c r="AE168" i="1"/>
  <c r="AE29" i="1"/>
  <c r="AE85" i="1"/>
  <c r="AD137" i="1"/>
  <c r="AD163" i="1"/>
  <c r="AE56" i="1"/>
  <c r="AE130" i="1"/>
  <c r="AD147" i="1"/>
  <c r="AE172" i="1"/>
  <c r="AD47" i="1"/>
  <c r="AE112" i="1"/>
  <c r="AE145" i="1"/>
  <c r="AE161" i="1"/>
  <c r="AD194" i="1"/>
  <c r="AE45" i="1"/>
  <c r="AE79" i="1"/>
  <c r="AD156" i="1"/>
  <c r="AD83" i="1"/>
  <c r="AD146" i="1"/>
  <c r="AE166" i="1"/>
  <c r="AE146" i="1"/>
  <c r="AE14" i="1"/>
  <c r="AD67" i="1"/>
  <c r="AE164" i="1"/>
  <c r="AD180" i="1"/>
  <c r="AD61" i="1"/>
  <c r="AE118" i="1"/>
  <c r="AE176" i="1"/>
  <c r="AD127" i="1"/>
  <c r="AD46" i="1"/>
  <c r="AD64" i="1"/>
  <c r="AD85" i="1"/>
  <c r="AE150" i="1"/>
  <c r="AD170" i="1"/>
  <c r="AE54" i="1"/>
  <c r="AE16" i="1"/>
  <c r="AD80" i="1"/>
  <c r="AE92" i="1"/>
  <c r="AD24" i="1"/>
  <c r="AE37" i="1"/>
  <c r="AD62" i="1"/>
  <c r="AE100" i="1"/>
  <c r="AE120" i="1"/>
  <c r="AE134" i="1"/>
  <c r="AD5" i="1"/>
  <c r="AD118" i="1"/>
  <c r="AE129" i="1"/>
  <c r="AE143" i="1"/>
  <c r="AE20" i="1"/>
  <c r="AD43" i="1"/>
  <c r="AD89" i="1"/>
  <c r="AE144" i="1"/>
  <c r="AE12" i="1"/>
  <c r="AE122" i="1"/>
  <c r="AD176" i="1"/>
  <c r="AD19" i="1"/>
  <c r="AE162" i="1"/>
  <c r="AD195" i="1"/>
  <c r="AE123" i="1"/>
  <c r="AE147" i="1"/>
  <c r="AD136" i="1"/>
  <c r="AE158" i="1"/>
  <c r="AE178" i="1"/>
  <c r="AD6" i="1"/>
  <c r="AE86" i="1"/>
  <c r="AD201" i="1"/>
  <c r="AE71" i="1"/>
  <c r="AD148" i="1"/>
  <c r="AD161" i="1"/>
  <c r="AD37" i="1"/>
  <c r="AD153" i="1"/>
  <c r="AD44" i="1"/>
  <c r="AD200" i="1"/>
  <c r="AD93" i="1"/>
  <c r="AE136" i="1"/>
  <c r="AE77" i="1"/>
  <c r="AE13" i="1"/>
  <c r="AD168" i="1"/>
  <c r="AD116" i="1"/>
  <c r="AE49" i="1"/>
  <c r="AD57" i="1"/>
  <c r="AD69" i="1"/>
  <c r="AE116" i="1"/>
  <c r="AD140" i="1"/>
  <c r="AE50" i="1"/>
  <c r="AE76" i="1"/>
  <c r="AE91" i="1"/>
  <c r="AD33" i="1"/>
  <c r="AE59" i="1"/>
  <c r="AE72" i="1"/>
  <c r="AE119" i="1"/>
  <c r="AD45" i="1"/>
  <c r="AD91" i="1"/>
  <c r="AD158" i="1"/>
  <c r="AD16" i="1"/>
  <c r="AD34" i="1"/>
  <c r="AD74" i="1"/>
  <c r="AE124" i="1"/>
  <c r="AE153" i="1"/>
  <c r="AE177" i="1"/>
  <c r="AD197" i="1"/>
  <c r="AE80" i="1"/>
  <c r="AE137" i="1"/>
  <c r="AE163" i="1"/>
  <c r="AD196" i="1"/>
  <c r="AE82" i="1"/>
  <c r="AD126" i="1"/>
  <c r="AE165" i="1"/>
  <c r="AE138" i="1"/>
  <c r="AD122" i="1"/>
  <c r="AE175" i="1"/>
  <c r="AD150" i="1"/>
  <c r="AD155" i="1"/>
  <c r="AE30" i="1"/>
  <c r="AE33" i="1"/>
  <c r="AD198" i="1"/>
  <c r="AE156" i="1"/>
  <c r="AD27" i="1"/>
  <c r="AD132" i="1"/>
  <c r="AE44" i="1"/>
  <c r="AE70" i="1"/>
  <c r="AE84" i="1"/>
  <c r="AD130" i="1"/>
  <c r="AE15" i="1"/>
  <c r="AE27" i="1"/>
  <c r="AE40" i="1"/>
  <c r="AD65" i="1"/>
  <c r="AD8" i="1"/>
  <c r="AE21" i="1"/>
  <c r="AD86" i="1"/>
  <c r="AD133" i="1"/>
  <c r="AD71" i="1"/>
  <c r="AE93" i="1"/>
  <c r="AE173" i="1"/>
  <c r="AE58" i="1"/>
  <c r="AD76" i="1"/>
  <c r="AD99" i="1"/>
  <c r="AE126" i="1"/>
  <c r="AE167" i="1"/>
  <c r="AE198" i="1"/>
  <c r="AE23" i="1"/>
  <c r="AE63" i="1"/>
  <c r="AD82" i="1"/>
  <c r="AE99" i="1"/>
  <c r="AD139" i="1"/>
  <c r="AD152" i="1"/>
  <c r="AE197" i="1"/>
  <c r="AE60" i="1"/>
  <c r="AE133" i="1"/>
  <c r="AE199" i="1"/>
  <c r="AD88" i="1"/>
  <c r="AE141" i="1"/>
  <c r="AE19" i="1"/>
  <c r="AD58" i="1"/>
  <c r="AD177" i="1"/>
  <c r="AD48" i="1"/>
  <c r="AD25" i="1"/>
  <c r="AD40" i="1"/>
  <c r="AD78" i="1"/>
  <c r="AD173" i="1"/>
  <c r="AE152" i="1"/>
  <c r="AD9" i="1"/>
  <c r="AE22" i="1"/>
  <c r="AD60" i="1"/>
  <c r="AD131" i="1"/>
  <c r="AD53" i="1"/>
  <c r="AD114" i="1"/>
  <c r="AE125" i="1"/>
  <c r="AD36" i="1"/>
  <c r="AE62" i="1"/>
  <c r="AD75" i="1"/>
  <c r="AD7" i="1"/>
  <c r="AD31" i="1"/>
  <c r="AE149" i="1"/>
  <c r="AE39" i="1"/>
  <c r="AE128" i="1"/>
  <c r="AD26" i="1"/>
  <c r="AD101" i="1"/>
  <c r="AD141" i="1"/>
  <c r="AD166" i="1"/>
  <c r="AE64" i="1"/>
  <c r="AE61" i="1"/>
  <c r="AD169" i="1"/>
  <c r="AD22" i="1"/>
  <c r="AE97" i="1"/>
  <c r="AE180" i="1"/>
  <c r="AE89" i="1"/>
  <c r="AD112" i="1"/>
  <c r="AD125" i="1"/>
  <c r="AD17" i="1"/>
  <c r="AD145" i="1"/>
  <c r="AD159" i="1"/>
  <c r="AE170" i="1"/>
  <c r="AD50" i="1"/>
  <c r="AE28" i="1"/>
  <c r="AE48" i="1"/>
  <c r="AE73" i="1"/>
  <c r="AD144" i="1"/>
  <c r="AE31" i="1"/>
  <c r="AE43" i="1"/>
  <c r="AD68" i="1"/>
  <c r="AE51" i="1"/>
  <c r="AD92" i="1"/>
  <c r="AD81" i="1"/>
  <c r="AD95" i="1"/>
  <c r="AE139" i="1"/>
  <c r="AD97" i="1"/>
  <c r="AE41" i="1"/>
  <c r="AE8" i="1"/>
  <c r="AD66" i="1"/>
  <c r="AE201" i="1"/>
  <c r="AE11" i="1"/>
  <c r="AE5" i="1"/>
  <c r="AD38" i="1"/>
  <c r="AE160" i="1"/>
  <c r="AE83" i="1"/>
  <c r="AD164" i="1"/>
  <c r="AE26" i="1"/>
  <c r="AD134" i="1"/>
  <c r="AE75" i="1"/>
  <c r="AE24" i="1"/>
  <c r="AD23" i="1"/>
  <c r="AD115" i="1"/>
  <c r="AD182" i="1"/>
  <c r="AD157" i="1"/>
  <c r="AD96" i="1"/>
  <c r="AE154" i="1"/>
  <c r="AD149" i="1"/>
  <c r="AD90" i="1"/>
  <c r="AD165" i="1"/>
  <c r="AE115" i="1"/>
  <c r="AD11" i="1"/>
  <c r="AE196" i="1"/>
  <c r="AE127" i="1"/>
  <c r="AE200" i="1"/>
  <c r="AE57" i="1"/>
  <c r="AD124" i="1"/>
  <c r="AE94" i="1"/>
  <c r="AH5" i="1"/>
  <c r="AF11" i="1"/>
  <c r="AG12" i="1"/>
  <c r="AH13" i="1"/>
  <c r="AF19" i="1"/>
  <c r="AG20" i="1"/>
  <c r="AH21" i="1"/>
  <c r="AF27" i="1"/>
  <c r="AG28" i="1"/>
  <c r="AH29" i="1"/>
  <c r="AF35" i="1"/>
  <c r="AG36" i="1"/>
  <c r="AH37" i="1"/>
  <c r="AF43" i="1"/>
  <c r="AG44" i="1"/>
  <c r="AH45" i="1"/>
  <c r="AF51" i="1"/>
  <c r="AG52" i="1"/>
  <c r="AH53" i="1"/>
  <c r="AF59" i="1"/>
  <c r="AG60" i="1"/>
  <c r="AH61" i="1"/>
  <c r="AF67" i="1"/>
  <c r="AG68" i="1"/>
  <c r="AH69" i="1"/>
  <c r="AF9" i="1"/>
  <c r="AG10" i="1"/>
  <c r="AH11" i="1"/>
  <c r="AF17" i="1"/>
  <c r="AG18" i="1"/>
  <c r="AH19" i="1"/>
  <c r="AF25" i="1"/>
  <c r="AG26" i="1"/>
  <c r="AH27" i="1"/>
  <c r="AF33" i="1"/>
  <c r="AG34" i="1"/>
  <c r="AH35" i="1"/>
  <c r="AF41" i="1"/>
  <c r="AG42" i="1"/>
  <c r="AH43" i="1"/>
  <c r="AF49" i="1"/>
  <c r="AG50" i="1"/>
  <c r="AH51" i="1"/>
  <c r="AF57" i="1"/>
  <c r="AG58" i="1"/>
  <c r="AH59" i="1"/>
  <c r="AF65" i="1"/>
  <c r="AG66" i="1"/>
  <c r="AH67" i="1"/>
  <c r="AF73" i="1"/>
  <c r="AF5" i="1"/>
  <c r="AG8" i="1"/>
  <c r="AF10" i="1"/>
  <c r="AF12" i="1"/>
  <c r="AH15" i="1"/>
  <c r="AG17" i="1"/>
  <c r="AG19" i="1"/>
  <c r="AF21" i="1"/>
  <c r="AG24" i="1"/>
  <c r="AF26" i="1"/>
  <c r="AF28" i="1"/>
  <c r="AH31" i="1"/>
  <c r="AG33" i="1"/>
  <c r="AG35" i="1"/>
  <c r="AF37" i="1"/>
  <c r="AG40" i="1"/>
  <c r="AF42" i="1"/>
  <c r="AF44" i="1"/>
  <c r="AH47" i="1"/>
  <c r="AG49" i="1"/>
  <c r="AG51" i="1"/>
  <c r="AF53" i="1"/>
  <c r="AG56" i="1"/>
  <c r="AF58" i="1"/>
  <c r="AF60" i="1"/>
  <c r="AH63" i="1"/>
  <c r="AG65" i="1"/>
  <c r="AG67" i="1"/>
  <c r="AF69" i="1"/>
  <c r="AG72" i="1"/>
  <c r="AF76" i="1"/>
  <c r="AG77" i="1"/>
  <c r="AH78" i="1"/>
  <c r="AF84" i="1"/>
  <c r="AG85" i="1"/>
  <c r="AG7" i="1"/>
  <c r="AH14" i="1"/>
  <c r="AF16" i="1"/>
  <c r="AG23" i="1"/>
  <c r="AH30" i="1"/>
  <c r="AF32" i="1"/>
  <c r="AG39" i="1"/>
  <c r="AH46" i="1"/>
  <c r="AF48" i="1"/>
  <c r="AG55" i="1"/>
  <c r="AH62" i="1"/>
  <c r="AF64" i="1"/>
  <c r="AG71" i="1"/>
  <c r="AG74" i="1"/>
  <c r="AH75" i="1"/>
  <c r="AF81" i="1"/>
  <c r="AG82" i="1"/>
  <c r="AH83" i="1"/>
  <c r="AF89" i="1"/>
  <c r="AG90" i="1"/>
  <c r="AH91" i="1"/>
  <c r="AF97" i="1"/>
  <c r="AG98" i="1"/>
  <c r="AG6" i="1"/>
  <c r="AG9" i="1"/>
  <c r="AH12" i="1"/>
  <c r="AF15" i="1"/>
  <c r="AF18" i="1"/>
  <c r="AG21" i="1"/>
  <c r="AH32" i="1"/>
  <c r="AG38" i="1"/>
  <c r="AG41" i="1"/>
  <c r="AH44" i="1"/>
  <c r="AF47" i="1"/>
  <c r="AF50" i="1"/>
  <c r="AG53" i="1"/>
  <c r="AH64" i="1"/>
  <c r="AG70" i="1"/>
  <c r="AG73" i="1"/>
  <c r="AF75" i="1"/>
  <c r="AG80" i="1"/>
  <c r="AF82" i="1"/>
  <c r="AF87" i="1"/>
  <c r="AH88" i="1"/>
  <c r="AF94" i="1"/>
  <c r="AH95" i="1"/>
  <c r="AH98" i="1"/>
  <c r="AF112" i="1"/>
  <c r="AG113" i="1"/>
  <c r="AH114" i="1"/>
  <c r="AF120" i="1"/>
  <c r="AG121" i="1"/>
  <c r="AH122" i="1"/>
  <c r="AF128" i="1"/>
  <c r="AG129" i="1"/>
  <c r="AH130" i="1"/>
  <c r="AF136" i="1"/>
  <c r="AG137" i="1"/>
  <c r="AH138" i="1"/>
  <c r="AF144" i="1"/>
  <c r="AG145" i="1"/>
  <c r="AH146" i="1"/>
  <c r="AF152" i="1"/>
  <c r="AG153" i="1"/>
  <c r="AH154" i="1"/>
  <c r="AF160" i="1"/>
  <c r="AG161" i="1"/>
  <c r="AH162" i="1"/>
  <c r="AF168" i="1"/>
  <c r="AG169" i="1"/>
  <c r="AH170" i="1"/>
  <c r="AF176" i="1"/>
  <c r="AG177" i="1"/>
  <c r="AH178" i="1"/>
  <c r="AF193" i="1"/>
  <c r="AF7" i="1"/>
  <c r="AF13" i="1"/>
  <c r="AH24" i="1"/>
  <c r="AG30" i="1"/>
  <c r="AH33" i="1"/>
  <c r="AH36" i="1"/>
  <c r="AF39" i="1"/>
  <c r="AF45" i="1"/>
  <c r="AH56" i="1"/>
  <c r="AG62" i="1"/>
  <c r="AH65" i="1"/>
  <c r="AH68" i="1"/>
  <c r="AF71" i="1"/>
  <c r="AH77" i="1"/>
  <c r="AF79" i="1"/>
  <c r="AH84" i="1"/>
  <c r="AF86" i="1"/>
  <c r="AH87" i="1"/>
  <c r="AH90" i="1"/>
  <c r="AF93" i="1"/>
  <c r="AH94" i="1"/>
  <c r="AG97" i="1"/>
  <c r="AF101" i="1"/>
  <c r="AG102" i="1"/>
  <c r="AH112" i="1"/>
  <c r="AF118" i="1"/>
  <c r="AG119" i="1"/>
  <c r="AH120" i="1"/>
  <c r="AF126" i="1"/>
  <c r="AG127" i="1"/>
  <c r="AH128" i="1"/>
  <c r="AF134" i="1"/>
  <c r="AG135" i="1"/>
  <c r="AH136" i="1"/>
  <c r="AF142" i="1"/>
  <c r="AG143" i="1"/>
  <c r="AH144" i="1"/>
  <c r="AF150" i="1"/>
  <c r="AG151" i="1"/>
  <c r="AH152" i="1"/>
  <c r="AF158" i="1"/>
  <c r="AG159" i="1"/>
  <c r="AH160" i="1"/>
  <c r="AF166" i="1"/>
  <c r="AG167" i="1"/>
  <c r="AH168" i="1"/>
  <c r="AF174" i="1"/>
  <c r="AG175" i="1"/>
  <c r="AH176" i="1"/>
  <c r="AG11" i="1"/>
  <c r="AH42" i="1"/>
  <c r="AH48" i="1"/>
  <c r="AH54" i="1"/>
  <c r="AF55" i="1"/>
  <c r="AF61" i="1"/>
  <c r="AH66" i="1"/>
  <c r="AF72" i="1"/>
  <c r="AG76" i="1"/>
  <c r="AG79" i="1"/>
  <c r="AH82" i="1"/>
  <c r="AF85" i="1"/>
  <c r="AF90" i="1"/>
  <c r="AG92" i="1"/>
  <c r="AG99" i="1"/>
  <c r="AH115" i="1"/>
  <c r="AF117" i="1"/>
  <c r="AG124" i="1"/>
  <c r="AH131" i="1"/>
  <c r="AF133" i="1"/>
  <c r="AG140" i="1"/>
  <c r="AH147" i="1"/>
  <c r="AF149" i="1"/>
  <c r="AG156" i="1"/>
  <c r="AH163" i="1"/>
  <c r="AF165" i="1"/>
  <c r="AG172" i="1"/>
  <c r="AH179" i="1"/>
  <c r="AG182" i="1"/>
  <c r="AF195" i="1"/>
  <c r="AG196" i="1"/>
  <c r="AH197" i="1"/>
  <c r="AF6" i="1"/>
  <c r="AG13" i="1"/>
  <c r="AG25" i="1"/>
  <c r="AF31" i="1"/>
  <c r="AG37" i="1"/>
  <c r="AH49" i="1"/>
  <c r="AH50" i="1"/>
  <c r="AH55" i="1"/>
  <c r="AF56" i="1"/>
  <c r="AG61" i="1"/>
  <c r="AF62" i="1"/>
  <c r="AF68" i="1"/>
  <c r="AH72" i="1"/>
  <c r="AH73" i="1"/>
  <c r="AH76" i="1"/>
  <c r="AF14" i="1"/>
  <c r="AH20" i="1"/>
  <c r="AH26" i="1"/>
  <c r="AG27" i="1"/>
  <c r="AG32" i="1"/>
  <c r="AF38" i="1"/>
  <c r="AG45" i="1"/>
  <c r="AG57" i="1"/>
  <c r="AF63" i="1"/>
  <c r="AG69" i="1"/>
  <c r="AF74" i="1"/>
  <c r="AF80" i="1"/>
  <c r="AG83" i="1"/>
  <c r="AG86" i="1"/>
  <c r="AF91" i="1"/>
  <c r="AG93" i="1"/>
  <c r="AF116" i="1"/>
  <c r="AG123" i="1"/>
  <c r="AF132" i="1"/>
  <c r="AG139" i="1"/>
  <c r="AF148" i="1"/>
  <c r="AG155" i="1"/>
  <c r="AF164" i="1"/>
  <c r="AG171" i="1"/>
  <c r="AF180" i="1"/>
  <c r="AH181" i="1"/>
  <c r="AG193" i="1"/>
  <c r="AH194" i="1"/>
  <c r="AF200" i="1"/>
  <c r="AG201" i="1"/>
  <c r="AF4" i="1"/>
  <c r="AF8" i="1"/>
  <c r="AG14" i="1"/>
  <c r="AG15" i="1"/>
  <c r="AF22" i="1"/>
  <c r="AH25" i="1"/>
  <c r="AF36" i="1"/>
  <c r="AF40" i="1"/>
  <c r="AH57" i="1"/>
  <c r="AG81" i="1"/>
  <c r="AF88" i="1"/>
  <c r="AF92" i="1"/>
  <c r="AG96" i="1"/>
  <c r="AF100" i="1"/>
  <c r="AG112" i="1"/>
  <c r="AF115" i="1"/>
  <c r="AF121" i="1"/>
  <c r="AH126" i="1"/>
  <c r="AH129" i="1"/>
  <c r="AH132" i="1"/>
  <c r="AH135" i="1"/>
  <c r="AG138" i="1"/>
  <c r="AF141" i="1"/>
  <c r="AG144" i="1"/>
  <c r="AF147" i="1"/>
  <c r="AF153" i="1"/>
  <c r="AH158" i="1"/>
  <c r="AH161" i="1"/>
  <c r="AH164" i="1"/>
  <c r="AH167" i="1"/>
  <c r="AG170" i="1"/>
  <c r="AF173" i="1"/>
  <c r="AG176" i="1"/>
  <c r="AF179" i="1"/>
  <c r="AH183" i="1"/>
  <c r="AG198" i="1"/>
  <c r="AH6" i="1"/>
  <c r="AG16" i="1"/>
  <c r="AH17" i="1"/>
  <c r="AF24" i="1"/>
  <c r="AH40" i="1"/>
  <c r="AF52" i="1"/>
  <c r="AH58" i="1"/>
  <c r="AG59" i="1"/>
  <c r="AH60" i="1"/>
  <c r="AH81" i="1"/>
  <c r="AF83" i="1"/>
  <c r="AG88" i="1"/>
  <c r="AH92" i="1"/>
  <c r="AH96" i="1"/>
  <c r="AH97" i="1"/>
  <c r="AG100" i="1"/>
  <c r="AG115" i="1"/>
  <c r="AG118" i="1"/>
  <c r="AH121" i="1"/>
  <c r="AF124" i="1"/>
  <c r="AF130" i="1"/>
  <c r="AG141" i="1"/>
  <c r="AG147" i="1"/>
  <c r="AG150" i="1"/>
  <c r="AH153" i="1"/>
  <c r="AF156" i="1"/>
  <c r="AF162" i="1"/>
  <c r="AG173" i="1"/>
  <c r="AG179" i="1"/>
  <c r="AH198" i="1"/>
  <c r="AG200" i="1"/>
  <c r="AG5" i="1"/>
  <c r="AH16" i="1"/>
  <c r="AG22" i="1"/>
  <c r="AF23" i="1"/>
  <c r="AF34" i="1"/>
  <c r="AH52" i="1"/>
  <c r="AF54" i="1"/>
  <c r="AH74" i="1"/>
  <c r="AH93" i="1"/>
  <c r="AH100" i="1"/>
  <c r="AH118" i="1"/>
  <c r="AH124" i="1"/>
  <c r="AF127" i="1"/>
  <c r="AG130" i="1"/>
  <c r="AG133" i="1"/>
  <c r="AG136" i="1"/>
  <c r="AF139" i="1"/>
  <c r="AH141" i="1"/>
  <c r="AH150" i="1"/>
  <c r="AH156" i="1"/>
  <c r="AF159" i="1"/>
  <c r="AG162" i="1"/>
  <c r="AG165" i="1"/>
  <c r="AG168" i="1"/>
  <c r="AF171" i="1"/>
  <c r="AH173" i="1"/>
  <c r="AF182" i="1"/>
  <c r="AH193" i="1"/>
  <c r="AG195" i="1"/>
  <c r="AF197" i="1"/>
  <c r="AH200" i="1"/>
  <c r="AH4" i="1"/>
  <c r="AH22" i="1"/>
  <c r="AH23" i="1"/>
  <c r="AG31" i="1"/>
  <c r="AH34" i="1"/>
  <c r="AG54" i="1"/>
  <c r="AG75" i="1"/>
  <c r="AF77" i="1"/>
  <c r="AG84" i="1"/>
  <c r="AG89" i="1"/>
  <c r="AG94" i="1"/>
  <c r="AF98" i="1"/>
  <c r="AG101" i="1"/>
  <c r="AF113" i="1"/>
  <c r="AG116" i="1"/>
  <c r="AF119" i="1"/>
  <c r="AF122" i="1"/>
  <c r="AH127" i="1"/>
  <c r="AH133" i="1"/>
  <c r="AH139" i="1"/>
  <c r="AG142" i="1"/>
  <c r="AF145" i="1"/>
  <c r="AG148" i="1"/>
  <c r="AF151" i="1"/>
  <c r="AF154" i="1"/>
  <c r="AH159" i="1"/>
  <c r="AH165" i="1"/>
  <c r="AH171" i="1"/>
  <c r="AG174" i="1"/>
  <c r="AF177" i="1"/>
  <c r="AG180" i="1"/>
  <c r="AH182" i="1"/>
  <c r="AH195" i="1"/>
  <c r="AG197" i="1"/>
  <c r="AH7" i="1"/>
  <c r="AF95" i="1"/>
  <c r="AF99" i="1"/>
  <c r="AF102" i="1"/>
  <c r="AH113" i="1"/>
  <c r="AH134" i="1"/>
  <c r="AF135" i="1"/>
  <c r="AF137" i="1"/>
  <c r="AH157" i="1"/>
  <c r="AF161" i="1"/>
  <c r="AF163" i="1"/>
  <c r="AG181" i="1"/>
  <c r="AF198" i="1"/>
  <c r="AG4" i="1"/>
  <c r="AH18" i="1"/>
  <c r="AH80" i="1"/>
  <c r="AG95" i="1"/>
  <c r="AF96" i="1"/>
  <c r="AH99" i="1"/>
  <c r="AH102" i="1"/>
  <c r="AF114" i="1"/>
  <c r="AH137" i="1"/>
  <c r="AF138" i="1"/>
  <c r="AH142" i="1"/>
  <c r="AG163" i="1"/>
  <c r="AG164" i="1"/>
  <c r="AG166" i="1"/>
  <c r="AF183" i="1"/>
  <c r="AH39" i="1"/>
  <c r="AG48" i="1"/>
  <c r="AF66" i="1"/>
  <c r="AF78" i="1"/>
  <c r="AH79" i="1"/>
  <c r="AH89" i="1"/>
  <c r="AG114" i="1"/>
  <c r="AH116" i="1"/>
  <c r="AH119" i="1"/>
  <c r="AF140" i="1"/>
  <c r="AF143" i="1"/>
  <c r="AH145" i="1"/>
  <c r="AH166" i="1"/>
  <c r="AF167" i="1"/>
  <c r="AF169" i="1"/>
  <c r="AG183" i="1"/>
  <c r="AF194" i="1"/>
  <c r="AF199" i="1"/>
  <c r="AH41" i="1"/>
  <c r="AG64" i="1"/>
  <c r="AF70" i="1"/>
  <c r="AF129" i="1"/>
  <c r="AH149" i="1"/>
  <c r="AF155" i="1"/>
  <c r="AF157" i="1"/>
  <c r="AG178" i="1"/>
  <c r="AH180" i="1"/>
  <c r="AH70" i="1"/>
  <c r="AH101" i="1"/>
  <c r="AH155" i="1"/>
  <c r="AG157" i="1"/>
  <c r="AH10" i="1"/>
  <c r="AG43" i="1"/>
  <c r="AF46" i="1"/>
  <c r="AG47" i="1"/>
  <c r="AG78" i="1"/>
  <c r="AH85" i="1"/>
  <c r="AH86" i="1"/>
  <c r="AG87" i="1"/>
  <c r="AG91" i="1"/>
  <c r="AG117" i="1"/>
  <c r="AG120" i="1"/>
  <c r="AG122" i="1"/>
  <c r="AH140" i="1"/>
  <c r="AH143" i="1"/>
  <c r="AF146" i="1"/>
  <c r="AH169" i="1"/>
  <c r="AF170" i="1"/>
  <c r="AH174" i="1"/>
  <c r="AG194" i="1"/>
  <c r="AG199" i="1"/>
  <c r="AH9" i="1"/>
  <c r="AF30" i="1"/>
  <c r="AH38" i="1"/>
  <c r="AG46" i="1"/>
  <c r="AH117" i="1"/>
  <c r="AF123" i="1"/>
  <c r="AF125" i="1"/>
  <c r="AG146" i="1"/>
  <c r="AH148" i="1"/>
  <c r="AH151" i="1"/>
  <c r="AF172" i="1"/>
  <c r="AF175" i="1"/>
  <c r="AH177" i="1"/>
  <c r="AH199" i="1"/>
  <c r="AF20" i="1"/>
  <c r="AH28" i="1"/>
  <c r="AF29" i="1"/>
  <c r="AH123" i="1"/>
  <c r="AG125" i="1"/>
  <c r="AG126" i="1"/>
  <c r="AG128" i="1"/>
  <c r="AG149" i="1"/>
  <c r="AG152" i="1"/>
  <c r="AG154" i="1"/>
  <c r="AH172" i="1"/>
  <c r="AH175" i="1"/>
  <c r="AF178" i="1"/>
  <c r="AF196" i="1"/>
  <c r="AF201" i="1"/>
  <c r="AH8" i="1"/>
  <c r="AG29" i="1"/>
  <c r="AH71" i="1"/>
  <c r="AH125" i="1"/>
  <c r="AF131" i="1"/>
  <c r="AH196" i="1"/>
  <c r="AH201" i="1"/>
  <c r="AG63" i="1"/>
  <c r="AG131" i="1"/>
  <c r="AG132" i="1"/>
  <c r="AG134" i="1"/>
  <c r="AG158" i="1"/>
  <c r="AG160" i="1"/>
  <c r="AF181" i="1"/>
  <c r="W25" i="8"/>
  <c r="X27" i="8"/>
  <c r="W27" i="8"/>
  <c r="U26" i="8"/>
  <c r="T26" i="8"/>
  <c r="T27" i="8"/>
  <c r="O26" i="8"/>
  <c r="X25" i="8"/>
  <c r="X26" i="8"/>
  <c r="K26" i="8"/>
  <c r="W26" i="8"/>
  <c r="U27" i="8"/>
  <c r="T25" i="8"/>
  <c r="U25" i="8"/>
  <c r="R27" i="8"/>
  <c r="Q27" i="8"/>
  <c r="R26" i="8"/>
  <c r="Q26" i="8"/>
  <c r="R25" i="8"/>
  <c r="Q25" i="8"/>
  <c r="N27" i="8"/>
  <c r="O25" i="8"/>
  <c r="N25" i="8"/>
  <c r="N26" i="8"/>
  <c r="O27" i="8"/>
  <c r="L26" i="8"/>
  <c r="L27" i="8"/>
  <c r="L25" i="8"/>
  <c r="K27" i="8"/>
  <c r="K25" i="8"/>
  <c r="W16" i="8"/>
  <c r="W11" i="8"/>
  <c r="N20" i="8"/>
  <c r="R17" i="8"/>
  <c r="K12" i="8"/>
  <c r="L10" i="8"/>
  <c r="L14" i="8"/>
  <c r="L13" i="8"/>
  <c r="L17" i="8"/>
  <c r="K24" i="8"/>
  <c r="X12" i="8"/>
  <c r="W5" i="8"/>
  <c r="W18" i="8"/>
  <c r="N16" i="8"/>
  <c r="K14" i="8"/>
  <c r="L12" i="8"/>
  <c r="X23" i="8"/>
  <c r="X21" i="8"/>
  <c r="N4" i="8"/>
  <c r="N5" i="8"/>
  <c r="K5" i="8"/>
  <c r="X10" i="8"/>
  <c r="Q11" i="8"/>
  <c r="O18" i="8"/>
  <c r="L11" i="8"/>
  <c r="L16" i="8"/>
  <c r="W19" i="8"/>
  <c r="X16" i="8"/>
  <c r="Q16" i="8"/>
  <c r="Q15" i="8"/>
  <c r="N23" i="8"/>
  <c r="O16" i="8"/>
  <c r="N11" i="8"/>
  <c r="O4" i="8"/>
  <c r="O13" i="8"/>
  <c r="N10" i="8"/>
  <c r="K23" i="8"/>
  <c r="K19" i="8"/>
  <c r="L19" i="8"/>
  <c r="K6" i="8"/>
  <c r="L18" i="8"/>
  <c r="L23" i="8"/>
  <c r="K21" i="8"/>
  <c r="L4" i="8"/>
  <c r="K20" i="8"/>
  <c r="L21" i="8"/>
  <c r="K16" i="8"/>
  <c r="L5" i="8"/>
  <c r="R22" i="8"/>
  <c r="Q22" i="8"/>
  <c r="R4" i="8"/>
  <c r="R13" i="8"/>
  <c r="O15" i="8"/>
  <c r="O6" i="8"/>
  <c r="O20" i="8"/>
  <c r="L24" i="8"/>
  <c r="K17" i="8"/>
  <c r="K11" i="8"/>
  <c r="K10" i="8"/>
  <c r="K4" i="8"/>
  <c r="L6" i="8"/>
  <c r="K13" i="8"/>
  <c r="L22" i="8"/>
  <c r="L15" i="8"/>
  <c r="K22" i="8"/>
  <c r="K18" i="8"/>
  <c r="L20" i="8"/>
  <c r="U6" i="8"/>
  <c r="Q12" i="8"/>
  <c r="O5" i="8"/>
  <c r="N6" i="8"/>
  <c r="N14" i="8"/>
  <c r="N18" i="8"/>
  <c r="N17" i="8"/>
  <c r="O19" i="8"/>
  <c r="N15" i="8"/>
  <c r="O24" i="8"/>
  <c r="O21" i="8"/>
  <c r="N19" i="8"/>
  <c r="O22" i="8"/>
  <c r="N21" i="8"/>
  <c r="O11" i="8"/>
  <c r="N12" i="8"/>
  <c r="N24" i="8"/>
  <c r="O17" i="8"/>
  <c r="O14" i="8"/>
  <c r="N22" i="8"/>
  <c r="W20" i="8"/>
  <c r="W12" i="8"/>
  <c r="X4" i="8"/>
  <c r="X13" i="8"/>
  <c r="X24" i="8"/>
  <c r="W23" i="8"/>
  <c r="X20" i="8"/>
  <c r="X22" i="8"/>
  <c r="W22" i="8"/>
  <c r="X19" i="8"/>
  <c r="X14" i="8"/>
  <c r="W6" i="8"/>
  <c r="X5" i="8"/>
  <c r="W13" i="8"/>
  <c r="W21" i="8"/>
  <c r="X6" i="8"/>
  <c r="W24" i="8"/>
  <c r="X17" i="8"/>
  <c r="X18" i="8"/>
  <c r="W15" i="8"/>
  <c r="W4" i="8"/>
  <c r="X11" i="8"/>
  <c r="W10" i="8"/>
  <c r="W17" i="8"/>
  <c r="X15" i="8"/>
  <c r="U16" i="8"/>
  <c r="T17" i="8"/>
  <c r="N13" i="8"/>
  <c r="O10" i="8"/>
  <c r="O12" i="8"/>
  <c r="Q14" i="8"/>
  <c r="Q6" i="8"/>
  <c r="Q20" i="8"/>
  <c r="R19" i="8"/>
  <c r="R5" i="8"/>
  <c r="R21" i="8"/>
  <c r="Q21" i="8"/>
  <c r="Q10" i="8"/>
  <c r="Q5" i="8"/>
  <c r="R16" i="8"/>
  <c r="R10" i="8"/>
  <c r="Q19" i="8"/>
  <c r="R14" i="8"/>
  <c r="R20" i="8"/>
  <c r="R11" i="8"/>
  <c r="Q13" i="8"/>
  <c r="Q18" i="8"/>
  <c r="R18" i="8"/>
  <c r="R15" i="8"/>
  <c r="R6" i="8"/>
  <c r="R24" i="8"/>
  <c r="Q23" i="8"/>
  <c r="Q4" i="8"/>
  <c r="R23" i="8"/>
  <c r="R12" i="8"/>
  <c r="Q24" i="8"/>
  <c r="U13" i="8"/>
  <c r="T13" i="8"/>
  <c r="T6" i="8"/>
  <c r="U24" i="8"/>
  <c r="T22" i="8"/>
  <c r="T12" i="8"/>
  <c r="T18" i="8"/>
  <c r="T24" i="8"/>
  <c r="T20" i="8"/>
  <c r="T5" i="8"/>
  <c r="U5" i="8"/>
  <c r="U11" i="8"/>
  <c r="T14" i="8"/>
  <c r="T10" i="8"/>
  <c r="U10" i="8"/>
  <c r="U23" i="8"/>
  <c r="U14" i="8"/>
  <c r="T11" i="8"/>
  <c r="U20" i="8"/>
  <c r="T21" i="8"/>
  <c r="U18" i="8"/>
  <c r="T16" i="8"/>
  <c r="U17" i="8"/>
  <c r="T23" i="8"/>
  <c r="U12" i="8"/>
  <c r="T19" i="8"/>
  <c r="U15" i="8"/>
  <c r="U22" i="8"/>
  <c r="U4" i="8"/>
  <c r="U21" i="8"/>
  <c r="U19" i="8"/>
  <c r="T15" i="8"/>
  <c r="AL103" i="1" l="1"/>
  <c r="AL105" i="1"/>
  <c r="AL107" i="1"/>
  <c r="AL109" i="1"/>
  <c r="AL111" i="1"/>
  <c r="AM103" i="1"/>
  <c r="AM105" i="1"/>
  <c r="AM107" i="1"/>
  <c r="AM109" i="1"/>
  <c r="AM111" i="1"/>
  <c r="AK104" i="1"/>
  <c r="AK106" i="1"/>
  <c r="AL104" i="1"/>
  <c r="AK111" i="1"/>
  <c r="AM104" i="1"/>
  <c r="AK108" i="1"/>
  <c r="AL108" i="1"/>
  <c r="AK110" i="1"/>
  <c r="AK105" i="1"/>
  <c r="AM108" i="1"/>
  <c r="AL110" i="1"/>
  <c r="AL106" i="1"/>
  <c r="AM110" i="1"/>
  <c r="AM106" i="1"/>
  <c r="AK103" i="1"/>
  <c r="AK107" i="1"/>
  <c r="AK109" i="1"/>
  <c r="AK203" i="1"/>
  <c r="AK205" i="1"/>
  <c r="AK207" i="1"/>
  <c r="AK209" i="1"/>
  <c r="AK184" i="1"/>
  <c r="AL203" i="1"/>
  <c r="AL205" i="1"/>
  <c r="AL207" i="1"/>
  <c r="AL209" i="1"/>
  <c r="AL184" i="1"/>
  <c r="AL186" i="1"/>
  <c r="AL188" i="1"/>
  <c r="AL190" i="1"/>
  <c r="AL192" i="1"/>
  <c r="AM203" i="1"/>
  <c r="AM205" i="1"/>
  <c r="AM207" i="1"/>
  <c r="AM209" i="1"/>
  <c r="AM184" i="1"/>
  <c r="AM186" i="1"/>
  <c r="AM188" i="1"/>
  <c r="AK202" i="1"/>
  <c r="AK204" i="1"/>
  <c r="AK206" i="1"/>
  <c r="AK208" i="1"/>
  <c r="AK210" i="1"/>
  <c r="AK185" i="1"/>
  <c r="AK187" i="1"/>
  <c r="AK189" i="1"/>
  <c r="AK191" i="1"/>
  <c r="AL202" i="1"/>
  <c r="AL204" i="1"/>
  <c r="AL206" i="1"/>
  <c r="AL208" i="1"/>
  <c r="AM206" i="1"/>
  <c r="AL187" i="1"/>
  <c r="AM192" i="1"/>
  <c r="AM187" i="1"/>
  <c r="AM202" i="1"/>
  <c r="AM189" i="1"/>
  <c r="AM204" i="1"/>
  <c r="AK190" i="1"/>
  <c r="AM190" i="1"/>
  <c r="AM208" i="1"/>
  <c r="AK188" i="1"/>
  <c r="AL191" i="1"/>
  <c r="AL210" i="1"/>
  <c r="AL185" i="1"/>
  <c r="AL189" i="1"/>
  <c r="AM191" i="1"/>
  <c r="AM210" i="1"/>
  <c r="AM185" i="1"/>
  <c r="AK186" i="1"/>
  <c r="AK192" i="1"/>
  <c r="AM5" i="1"/>
  <c r="AM7" i="1"/>
  <c r="AM9" i="1"/>
  <c r="AM11" i="1"/>
  <c r="AM13" i="1"/>
  <c r="AM15" i="1"/>
  <c r="AM17" i="1"/>
  <c r="AM19" i="1"/>
  <c r="AM21" i="1"/>
  <c r="AM23" i="1"/>
  <c r="AM25" i="1"/>
  <c r="AM27" i="1"/>
  <c r="AM29" i="1"/>
  <c r="AM31" i="1"/>
  <c r="AM33" i="1"/>
  <c r="AM35" i="1"/>
  <c r="AM37" i="1"/>
  <c r="AM39" i="1"/>
  <c r="AM41" i="1"/>
  <c r="AM43" i="1"/>
  <c r="AM45" i="1"/>
  <c r="AM47" i="1"/>
  <c r="AM49" i="1"/>
  <c r="AM51" i="1"/>
  <c r="AM53" i="1"/>
  <c r="AM55" i="1"/>
  <c r="AM57" i="1"/>
  <c r="AM59" i="1"/>
  <c r="AM61" i="1"/>
  <c r="AM63" i="1"/>
  <c r="AM65" i="1"/>
  <c r="AM67" i="1"/>
  <c r="AM69" i="1"/>
  <c r="AM71" i="1"/>
  <c r="AM73" i="1"/>
  <c r="AM75" i="1"/>
  <c r="AM77" i="1"/>
  <c r="AM79" i="1"/>
  <c r="AM81" i="1"/>
  <c r="AM83" i="1"/>
  <c r="AM85" i="1"/>
  <c r="AM87" i="1"/>
  <c r="AM89" i="1"/>
  <c r="AK6" i="1"/>
  <c r="AK8" i="1"/>
  <c r="AK10" i="1"/>
  <c r="AK12" i="1"/>
  <c r="AK14" i="1"/>
  <c r="AK16" i="1"/>
  <c r="AK18" i="1"/>
  <c r="AK20" i="1"/>
  <c r="AK22" i="1"/>
  <c r="AK24" i="1"/>
  <c r="AK26" i="1"/>
  <c r="AK28" i="1"/>
  <c r="AK30" i="1"/>
  <c r="AK32" i="1"/>
  <c r="AK34" i="1"/>
  <c r="AK36" i="1"/>
  <c r="AK38" i="1"/>
  <c r="AK40" i="1"/>
  <c r="AK42" i="1"/>
  <c r="AK44" i="1"/>
  <c r="AK46" i="1"/>
  <c r="AK48" i="1"/>
  <c r="AK50" i="1"/>
  <c r="AK52" i="1"/>
  <c r="AK54" i="1"/>
  <c r="AK56" i="1"/>
  <c r="AK58" i="1"/>
  <c r="AK60" i="1"/>
  <c r="AK62" i="1"/>
  <c r="AK64" i="1"/>
  <c r="AK66" i="1"/>
  <c r="AK68" i="1"/>
  <c r="AK70" i="1"/>
  <c r="AK72" i="1"/>
  <c r="AK74" i="1"/>
  <c r="AK76" i="1"/>
  <c r="AK78" i="1"/>
  <c r="AK80" i="1"/>
  <c r="AK82" i="1"/>
  <c r="AK84" i="1"/>
  <c r="AK86" i="1"/>
  <c r="AK88" i="1"/>
  <c r="AM6" i="1"/>
  <c r="AM10" i="1"/>
  <c r="AM14" i="1"/>
  <c r="AM18" i="1"/>
  <c r="AM22" i="1"/>
  <c r="AM26" i="1"/>
  <c r="AM30" i="1"/>
  <c r="AM34" i="1"/>
  <c r="AM38" i="1"/>
  <c r="AM42" i="1"/>
  <c r="AM46" i="1"/>
  <c r="AM50" i="1"/>
  <c r="AM54" i="1"/>
  <c r="AM58" i="1"/>
  <c r="AM62" i="1"/>
  <c r="AM66" i="1"/>
  <c r="AM70" i="1"/>
  <c r="AM74" i="1"/>
  <c r="AM78" i="1"/>
  <c r="AM82" i="1"/>
  <c r="AM86" i="1"/>
  <c r="AL90" i="1"/>
  <c r="AL92" i="1"/>
  <c r="AL94" i="1"/>
  <c r="AL96" i="1"/>
  <c r="AL98" i="1"/>
  <c r="AL100" i="1"/>
  <c r="AL102" i="1"/>
  <c r="AL113" i="1"/>
  <c r="AL115" i="1"/>
  <c r="AL117" i="1"/>
  <c r="AL119" i="1"/>
  <c r="AL121" i="1"/>
  <c r="AL123" i="1"/>
  <c r="AL125" i="1"/>
  <c r="AL127" i="1"/>
  <c r="AL129" i="1"/>
  <c r="AL131" i="1"/>
  <c r="AL133" i="1"/>
  <c r="AL135" i="1"/>
  <c r="AL137" i="1"/>
  <c r="AL139" i="1"/>
  <c r="AL141" i="1"/>
  <c r="AL143" i="1"/>
  <c r="AL145" i="1"/>
  <c r="AL147" i="1"/>
  <c r="AL149" i="1"/>
  <c r="AL151" i="1"/>
  <c r="AL153" i="1"/>
  <c r="AL155" i="1"/>
  <c r="AL157" i="1"/>
  <c r="AL159" i="1"/>
  <c r="AL161" i="1"/>
  <c r="AL163" i="1"/>
  <c r="AL165" i="1"/>
  <c r="AL167" i="1"/>
  <c r="AL169" i="1"/>
  <c r="AL171" i="1"/>
  <c r="AL173" i="1"/>
  <c r="AL175" i="1"/>
  <c r="AL177" i="1"/>
  <c r="AL179" i="1"/>
  <c r="AL181" i="1"/>
  <c r="AL183" i="1"/>
  <c r="AL194" i="1"/>
  <c r="AL196" i="1"/>
  <c r="AL198" i="1"/>
  <c r="AL200" i="1"/>
  <c r="AK140" i="1"/>
  <c r="AM90" i="1"/>
  <c r="AM92" i="1"/>
  <c r="AM94" i="1"/>
  <c r="AM96" i="1"/>
  <c r="AM98" i="1"/>
  <c r="AM100" i="1"/>
  <c r="AM102" i="1"/>
  <c r="AM113" i="1"/>
  <c r="AM115" i="1"/>
  <c r="AM117" i="1"/>
  <c r="AM119" i="1"/>
  <c r="AM121" i="1"/>
  <c r="AM123" i="1"/>
  <c r="AM125" i="1"/>
  <c r="AM127" i="1"/>
  <c r="AM129" i="1"/>
  <c r="AM131" i="1"/>
  <c r="AM133" i="1"/>
  <c r="AM135" i="1"/>
  <c r="AM137" i="1"/>
  <c r="AM139" i="1"/>
  <c r="AM141" i="1"/>
  <c r="AM143" i="1"/>
  <c r="AM145" i="1"/>
  <c r="AM147" i="1"/>
  <c r="AM149" i="1"/>
  <c r="AM151" i="1"/>
  <c r="AM153" i="1"/>
  <c r="AM155" i="1"/>
  <c r="AM157" i="1"/>
  <c r="AM159" i="1"/>
  <c r="AM161" i="1"/>
  <c r="AM163" i="1"/>
  <c r="AM165" i="1"/>
  <c r="AM167" i="1"/>
  <c r="AM169" i="1"/>
  <c r="AM171" i="1"/>
  <c r="AM173" i="1"/>
  <c r="AM175" i="1"/>
  <c r="AM177" i="1"/>
  <c r="AM179" i="1"/>
  <c r="AM181" i="1"/>
  <c r="AM183" i="1"/>
  <c r="AM194" i="1"/>
  <c r="AM196" i="1"/>
  <c r="AM198" i="1"/>
  <c r="AM200" i="1"/>
  <c r="AK7" i="1"/>
  <c r="AK11" i="1"/>
  <c r="AK15" i="1"/>
  <c r="AK19" i="1"/>
  <c r="AK23" i="1"/>
  <c r="AK27" i="1"/>
  <c r="AK31" i="1"/>
  <c r="AK35" i="1"/>
  <c r="AK39" i="1"/>
  <c r="AK43" i="1"/>
  <c r="AK47" i="1"/>
  <c r="AK51" i="1"/>
  <c r="AK55" i="1"/>
  <c r="AK59" i="1"/>
  <c r="AK63" i="1"/>
  <c r="AK67" i="1"/>
  <c r="AK71" i="1"/>
  <c r="AK75" i="1"/>
  <c r="AK79" i="1"/>
  <c r="AK83" i="1"/>
  <c r="AK87" i="1"/>
  <c r="AM4" i="1"/>
  <c r="AL7" i="1"/>
  <c r="AL8" i="1"/>
  <c r="AL11" i="1"/>
  <c r="AL12" i="1"/>
  <c r="AL15" i="1"/>
  <c r="AL16" i="1"/>
  <c r="AL19" i="1"/>
  <c r="AL20" i="1"/>
  <c r="AL23" i="1"/>
  <c r="AL24" i="1"/>
  <c r="AL27" i="1"/>
  <c r="AL28" i="1"/>
  <c r="AL31" i="1"/>
  <c r="AL32" i="1"/>
  <c r="AL35" i="1"/>
  <c r="AL36" i="1"/>
  <c r="AL39" i="1"/>
  <c r="AL40" i="1"/>
  <c r="AL43" i="1"/>
  <c r="AL44" i="1"/>
  <c r="AL47" i="1"/>
  <c r="AL48" i="1"/>
  <c r="AL51" i="1"/>
  <c r="AL52" i="1"/>
  <c r="AL55" i="1"/>
  <c r="AL56" i="1"/>
  <c r="AL59" i="1"/>
  <c r="AL60" i="1"/>
  <c r="AL63" i="1"/>
  <c r="AL64" i="1"/>
  <c r="AL67" i="1"/>
  <c r="AL68" i="1"/>
  <c r="AL71" i="1"/>
  <c r="AL72" i="1"/>
  <c r="AL75" i="1"/>
  <c r="AL76" i="1"/>
  <c r="AL79" i="1"/>
  <c r="AL80" i="1"/>
  <c r="AL83" i="1"/>
  <c r="AL84" i="1"/>
  <c r="AL87" i="1"/>
  <c r="AL88" i="1"/>
  <c r="AK91" i="1"/>
  <c r="AK93" i="1"/>
  <c r="AK95" i="1"/>
  <c r="AK97" i="1"/>
  <c r="AK99" i="1"/>
  <c r="AK101" i="1"/>
  <c r="AK112" i="1"/>
  <c r="AK114" i="1"/>
  <c r="AK116" i="1"/>
  <c r="AK118" i="1"/>
  <c r="AK120" i="1"/>
  <c r="AK122" i="1"/>
  <c r="AK124" i="1"/>
  <c r="AK126" i="1"/>
  <c r="AK128" i="1"/>
  <c r="AK130" i="1"/>
  <c r="AK132" i="1"/>
  <c r="AK134" i="1"/>
  <c r="AK136" i="1"/>
  <c r="AK138" i="1"/>
  <c r="AK142" i="1"/>
  <c r="AK9" i="1"/>
  <c r="AM12" i="1"/>
  <c r="AK25" i="1"/>
  <c r="AM28" i="1"/>
  <c r="AK41" i="1"/>
  <c r="AM44" i="1"/>
  <c r="AK57" i="1"/>
  <c r="AM60" i="1"/>
  <c r="AK73" i="1"/>
  <c r="AM76" i="1"/>
  <c r="AK89" i="1"/>
  <c r="AM95" i="1"/>
  <c r="AK100" i="1"/>
  <c r="AL101" i="1"/>
  <c r="AM120" i="1"/>
  <c r="AK125" i="1"/>
  <c r="AL126" i="1"/>
  <c r="AM136" i="1"/>
  <c r="AK141" i="1"/>
  <c r="AL142" i="1"/>
  <c r="AK146" i="1"/>
  <c r="AL152" i="1"/>
  <c r="AK155" i="1"/>
  <c r="AM158" i="1"/>
  <c r="AK162" i="1"/>
  <c r="AL168" i="1"/>
  <c r="AK171" i="1"/>
  <c r="AM174" i="1"/>
  <c r="AK178" i="1"/>
  <c r="AL193" i="1"/>
  <c r="AK196" i="1"/>
  <c r="AM199" i="1"/>
  <c r="AL4" i="1"/>
  <c r="AK4" i="1"/>
  <c r="AL9" i="1"/>
  <c r="AL10" i="1"/>
  <c r="AL25" i="1"/>
  <c r="AL26" i="1"/>
  <c r="AL41" i="1"/>
  <c r="AL42" i="1"/>
  <c r="AL57" i="1"/>
  <c r="AL58" i="1"/>
  <c r="AL73" i="1"/>
  <c r="AL74" i="1"/>
  <c r="AL89" i="1"/>
  <c r="AK90" i="1"/>
  <c r="AL91" i="1"/>
  <c r="AM101" i="1"/>
  <c r="AK115" i="1"/>
  <c r="AL116" i="1"/>
  <c r="AM126" i="1"/>
  <c r="AK131" i="1"/>
  <c r="AL132" i="1"/>
  <c r="AM142" i="1"/>
  <c r="AL146" i="1"/>
  <c r="AK149" i="1"/>
  <c r="AM152" i="1"/>
  <c r="AK156" i="1"/>
  <c r="AL162" i="1"/>
  <c r="AK165" i="1"/>
  <c r="AM168" i="1"/>
  <c r="AK172" i="1"/>
  <c r="AL178" i="1"/>
  <c r="AK181" i="1"/>
  <c r="AM193" i="1"/>
  <c r="AK197" i="1"/>
  <c r="AK5" i="1"/>
  <c r="AM8" i="1"/>
  <c r="AK21" i="1"/>
  <c r="AM24" i="1"/>
  <c r="AK37" i="1"/>
  <c r="AM40" i="1"/>
  <c r="AK53" i="1"/>
  <c r="AM56" i="1"/>
  <c r="AK69" i="1"/>
  <c r="AM72" i="1"/>
  <c r="AK85" i="1"/>
  <c r="AM88" i="1"/>
  <c r="AM99" i="1"/>
  <c r="AK113" i="1"/>
  <c r="AL114" i="1"/>
  <c r="AM124" i="1"/>
  <c r="AK129" i="1"/>
  <c r="AL130" i="1"/>
  <c r="AM140" i="1"/>
  <c r="AL148" i="1"/>
  <c r="AK151" i="1"/>
  <c r="AM154" i="1"/>
  <c r="AK158" i="1"/>
  <c r="AL164" i="1"/>
  <c r="AK167" i="1"/>
  <c r="AM170" i="1"/>
  <c r="AK174" i="1"/>
  <c r="AL180" i="1"/>
  <c r="AK183" i="1"/>
  <c r="AM195" i="1"/>
  <c r="AK199" i="1"/>
  <c r="AL5" i="1"/>
  <c r="AL6" i="1"/>
  <c r="AL21" i="1"/>
  <c r="AL22" i="1"/>
  <c r="AL37" i="1"/>
  <c r="AL38" i="1"/>
  <c r="AL53" i="1"/>
  <c r="AL54" i="1"/>
  <c r="AL69" i="1"/>
  <c r="AL70" i="1"/>
  <c r="AL85" i="1"/>
  <c r="AL86" i="1"/>
  <c r="AK94" i="1"/>
  <c r="AL95" i="1"/>
  <c r="AM114" i="1"/>
  <c r="AK119" i="1"/>
  <c r="AL120" i="1"/>
  <c r="AM130" i="1"/>
  <c r="AK135" i="1"/>
  <c r="AL136" i="1"/>
  <c r="AK145" i="1"/>
  <c r="AL13" i="1"/>
  <c r="AL14" i="1"/>
  <c r="AL45" i="1"/>
  <c r="AL46" i="1"/>
  <c r="AL77" i="1"/>
  <c r="AL78" i="1"/>
  <c r="AM116" i="1"/>
  <c r="AM150" i="1"/>
  <c r="AK157" i="1"/>
  <c r="AL158" i="1"/>
  <c r="AK164" i="1"/>
  <c r="AL170" i="1"/>
  <c r="AL172" i="1"/>
  <c r="AK177" i="1"/>
  <c r="AM178" i="1"/>
  <c r="AK201" i="1"/>
  <c r="AL17" i="1"/>
  <c r="AL18" i="1"/>
  <c r="AL49" i="1"/>
  <c r="AL81" i="1"/>
  <c r="AM112" i="1"/>
  <c r="AK117" i="1"/>
  <c r="AK121" i="1"/>
  <c r="AK160" i="1"/>
  <c r="AK179" i="1"/>
  <c r="AK195" i="1"/>
  <c r="AM201" i="1"/>
  <c r="AM64" i="1"/>
  <c r="AM118" i="1"/>
  <c r="AK153" i="1"/>
  <c r="AM166" i="1"/>
  <c r="AL174" i="1"/>
  <c r="AK180" i="1"/>
  <c r="AL30" i="1"/>
  <c r="AL61" i="1"/>
  <c r="AM91" i="1"/>
  <c r="AK168" i="1"/>
  <c r="AK175" i="1"/>
  <c r="AM180" i="1"/>
  <c r="AM197" i="1"/>
  <c r="AK33" i="1"/>
  <c r="AK65" i="1"/>
  <c r="AL124" i="1"/>
  <c r="AK127" i="1"/>
  <c r="AM162" i="1"/>
  <c r="AL182" i="1"/>
  <c r="AK17" i="1"/>
  <c r="AM20" i="1"/>
  <c r="AK49" i="1"/>
  <c r="AM52" i="1"/>
  <c r="AK81" i="1"/>
  <c r="AM84" i="1"/>
  <c r="AK98" i="1"/>
  <c r="AL99" i="1"/>
  <c r="AK102" i="1"/>
  <c r="AL112" i="1"/>
  <c r="AK139" i="1"/>
  <c r="AL140" i="1"/>
  <c r="AK143" i="1"/>
  <c r="AK144" i="1"/>
  <c r="AK152" i="1"/>
  <c r="AK159" i="1"/>
  <c r="AM164" i="1"/>
  <c r="AK166" i="1"/>
  <c r="AM172" i="1"/>
  <c r="AK194" i="1"/>
  <c r="AL201" i="1"/>
  <c r="AL50" i="1"/>
  <c r="AL82" i="1"/>
  <c r="AL118" i="1"/>
  <c r="AL122" i="1"/>
  <c r="AL144" i="1"/>
  <c r="AM146" i="1"/>
  <c r="AL166" i="1"/>
  <c r="AM32" i="1"/>
  <c r="AK61" i="1"/>
  <c r="AM122" i="1"/>
  <c r="AK173" i="1"/>
  <c r="AL62" i="1"/>
  <c r="AK147" i="1"/>
  <c r="AM160" i="1"/>
  <c r="AM36" i="1"/>
  <c r="AM68" i="1"/>
  <c r="AL128" i="1"/>
  <c r="AK148" i="1"/>
  <c r="AL156" i="1"/>
  <c r="AK161" i="1"/>
  <c r="AL33" i="1"/>
  <c r="AL34" i="1"/>
  <c r="AL65" i="1"/>
  <c r="AL66" i="1"/>
  <c r="AK92" i="1"/>
  <c r="AL93" i="1"/>
  <c r="AK96" i="1"/>
  <c r="AL97" i="1"/>
  <c r="AM128" i="1"/>
  <c r="AK133" i="1"/>
  <c r="AL134" i="1"/>
  <c r="AK137" i="1"/>
  <c r="AL138" i="1"/>
  <c r="AM148" i="1"/>
  <c r="AK150" i="1"/>
  <c r="AM156" i="1"/>
  <c r="AK169" i="1"/>
  <c r="AL176" i="1"/>
  <c r="AM182" i="1"/>
  <c r="AK198" i="1"/>
  <c r="AL199" i="1"/>
  <c r="AK13" i="1"/>
  <c r="AM16" i="1"/>
  <c r="AK45" i="1"/>
  <c r="AM48" i="1"/>
  <c r="AK77" i="1"/>
  <c r="AM80" i="1"/>
  <c r="AM93" i="1"/>
  <c r="AM97" i="1"/>
  <c r="AM134" i="1"/>
  <c r="AM138" i="1"/>
  <c r="AL150" i="1"/>
  <c r="AK163" i="1"/>
  <c r="AK170" i="1"/>
  <c r="AM176" i="1"/>
  <c r="AK193" i="1"/>
  <c r="AK200" i="1"/>
  <c r="AK29" i="1"/>
  <c r="AM144" i="1"/>
  <c r="AL160" i="1"/>
  <c r="AL195" i="1"/>
  <c r="AL197" i="1"/>
  <c r="AL29" i="1"/>
  <c r="AM132" i="1"/>
  <c r="AK154" i="1"/>
  <c r="AK182" i="1"/>
  <c r="AK123" i="1"/>
  <c r="AL154" i="1"/>
  <c r="AK176" i="1"/>
  <c r="S218" i="1"/>
  <c r="T218" i="1"/>
  <c r="AO110" i="1" s="1"/>
  <c r="AO105" i="1" l="1"/>
  <c r="AO111" i="1"/>
  <c r="AO103" i="1"/>
  <c r="AN109" i="1"/>
  <c r="AN106" i="1"/>
  <c r="AO109" i="1"/>
  <c r="AN107" i="1"/>
  <c r="AN111" i="1"/>
  <c r="AN110" i="1"/>
  <c r="AO104" i="1"/>
  <c r="AO108" i="1"/>
  <c r="AO107" i="1"/>
  <c r="AN105" i="1"/>
  <c r="AJ109" i="1"/>
  <c r="AJ104" i="1"/>
  <c r="AJ105" i="1"/>
  <c r="AI103" i="1"/>
  <c r="AI111" i="1"/>
  <c r="AI107" i="1"/>
  <c r="AJ106" i="1"/>
  <c r="AI109" i="1"/>
  <c r="AJ111" i="1"/>
  <c r="AJ108" i="1"/>
  <c r="AJ103" i="1"/>
  <c r="AI105" i="1"/>
  <c r="AJ110" i="1"/>
  <c r="AJ107" i="1"/>
  <c r="AI104" i="1"/>
  <c r="AI106" i="1"/>
  <c r="AI108" i="1"/>
  <c r="AI110" i="1"/>
  <c r="AO106" i="1"/>
  <c r="AN108" i="1"/>
  <c r="AN104" i="1"/>
  <c r="AN103" i="1"/>
  <c r="AN202" i="1"/>
  <c r="AO189" i="1"/>
  <c r="AN192" i="1"/>
  <c r="AO206" i="1"/>
  <c r="AO208" i="1"/>
  <c r="AO205" i="1"/>
  <c r="AN203" i="1"/>
  <c r="AN189" i="1"/>
  <c r="AO186" i="1"/>
  <c r="AN187" i="1"/>
  <c r="AN209" i="1"/>
  <c r="AN184" i="1"/>
  <c r="AN185" i="1"/>
  <c r="AO185" i="1"/>
  <c r="AO192" i="1"/>
  <c r="AO184" i="1"/>
  <c r="AO203" i="1"/>
  <c r="AN210" i="1"/>
  <c r="AN188" i="1"/>
  <c r="AO191" i="1"/>
  <c r="AN190" i="1"/>
  <c r="AO204" i="1"/>
  <c r="AN208" i="1"/>
  <c r="AN205" i="1"/>
  <c r="AO190" i="1"/>
  <c r="AO209" i="1"/>
  <c r="AI202" i="1"/>
  <c r="AJ202" i="1"/>
  <c r="AI207" i="1"/>
  <c r="AI192" i="1"/>
  <c r="AJ203" i="1"/>
  <c r="AJ184" i="1"/>
  <c r="AJ192" i="1"/>
  <c r="AI204" i="1"/>
  <c r="AJ208" i="1"/>
  <c r="AJ206" i="1"/>
  <c r="AJ186" i="1"/>
  <c r="AI188" i="1"/>
  <c r="AI184" i="1"/>
  <c r="AI210" i="1"/>
  <c r="AI190" i="1"/>
  <c r="AJ207" i="1"/>
  <c r="AI203" i="1"/>
  <c r="AJ189" i="1"/>
  <c r="AJ209" i="1"/>
  <c r="AI189" i="1"/>
  <c r="AI186" i="1"/>
  <c r="AI206" i="1"/>
  <c r="AJ187" i="1"/>
  <c r="AJ210" i="1"/>
  <c r="AJ205" i="1"/>
  <c r="AI208" i="1"/>
  <c r="AI205" i="1"/>
  <c r="AJ204" i="1"/>
  <c r="AI191" i="1"/>
  <c r="AJ185" i="1"/>
  <c r="AJ188" i="1"/>
  <c r="AI185" i="1"/>
  <c r="AI187" i="1"/>
  <c r="AI209" i="1"/>
  <c r="AJ190" i="1"/>
  <c r="AJ191" i="1"/>
  <c r="AN207" i="1"/>
  <c r="AO210" i="1"/>
  <c r="AO202" i="1"/>
  <c r="AN204" i="1"/>
  <c r="AN206" i="1"/>
  <c r="AN186" i="1"/>
  <c r="AO187" i="1"/>
  <c r="AO188" i="1"/>
  <c r="AO207" i="1"/>
  <c r="AN191" i="1"/>
  <c r="AN15" i="1"/>
  <c r="AN48" i="1"/>
  <c r="AO174" i="1"/>
  <c r="AN6" i="1"/>
  <c r="AO143" i="1"/>
  <c r="AN182" i="1"/>
  <c r="AN132" i="1"/>
  <c r="AO131" i="1"/>
  <c r="AN195" i="1"/>
  <c r="AO180" i="1"/>
  <c r="AN90" i="1"/>
  <c r="AO178" i="1"/>
  <c r="AO20" i="1"/>
  <c r="AO8" i="1"/>
  <c r="AN148" i="1"/>
  <c r="AO56" i="1"/>
  <c r="AN55" i="1"/>
  <c r="AN165" i="1"/>
  <c r="AN33" i="1"/>
  <c r="AN163" i="1"/>
  <c r="AO61" i="1"/>
  <c r="AN29" i="1"/>
  <c r="AN99" i="1"/>
  <c r="AN159" i="1"/>
  <c r="AO70" i="1"/>
  <c r="AO42" i="1"/>
  <c r="AN140" i="1"/>
  <c r="AN92" i="1"/>
  <c r="AN14" i="1"/>
  <c r="AO59" i="1"/>
  <c r="AN178" i="1"/>
  <c r="AO142" i="1"/>
  <c r="AO160" i="1"/>
  <c r="AO134" i="1"/>
  <c r="AO157" i="1"/>
  <c r="AO128" i="1"/>
  <c r="AN164" i="1"/>
  <c r="AO141" i="1"/>
  <c r="AN153" i="1"/>
  <c r="AO86" i="1"/>
  <c r="AO83" i="1"/>
  <c r="AO69" i="1"/>
  <c r="AO19" i="1"/>
  <c r="AO5" i="1"/>
  <c r="AN27" i="1"/>
  <c r="AO197" i="1"/>
  <c r="AO182" i="1"/>
  <c r="AN28" i="1"/>
  <c r="AO40" i="1"/>
  <c r="AN133" i="1"/>
  <c r="AO6" i="1"/>
  <c r="AN78" i="1"/>
  <c r="AO29" i="1"/>
  <c r="AN87" i="1"/>
  <c r="AN23" i="1"/>
  <c r="AO162" i="1"/>
  <c r="AO200" i="1"/>
  <c r="AO161" i="1"/>
  <c r="AO26" i="1"/>
  <c r="AN65" i="1"/>
  <c r="AO64" i="1"/>
  <c r="AO116" i="1"/>
  <c r="AO138" i="1"/>
  <c r="AO60" i="1"/>
  <c r="AN142" i="1"/>
  <c r="AN8" i="1"/>
  <c r="AO150" i="1"/>
  <c r="AN200" i="1"/>
  <c r="AN127" i="1"/>
  <c r="AN66" i="1"/>
  <c r="AO27" i="1"/>
  <c r="AN61" i="1"/>
  <c r="AO136" i="1"/>
  <c r="AO120" i="1"/>
  <c r="AO195" i="1"/>
  <c r="AN131" i="1"/>
  <c r="AN70" i="1"/>
  <c r="AN64" i="1"/>
  <c r="AO199" i="1"/>
  <c r="AO44" i="1"/>
  <c r="AO201" i="1"/>
  <c r="AO28" i="1"/>
  <c r="AO118" i="1"/>
  <c r="AO155" i="1"/>
  <c r="AN60" i="1"/>
  <c r="AO119" i="1"/>
  <c r="AO96" i="1"/>
  <c r="AN194" i="1"/>
  <c r="AN121" i="1"/>
  <c r="AO22" i="1"/>
  <c r="AN26" i="1"/>
  <c r="AO51" i="1"/>
  <c r="AO37" i="1"/>
  <c r="AN59" i="1"/>
  <c r="AN128" i="1"/>
  <c r="AN68" i="1"/>
  <c r="AN52" i="1"/>
  <c r="AO48" i="1"/>
  <c r="AO126" i="1"/>
  <c r="AO172" i="1"/>
  <c r="AN16" i="1"/>
  <c r="AN201" i="1"/>
  <c r="AO52" i="1"/>
  <c r="AN174" i="1"/>
  <c r="AN12" i="1"/>
  <c r="AO113" i="1"/>
  <c r="AO94" i="1"/>
  <c r="AN181" i="1"/>
  <c r="AN149" i="1"/>
  <c r="AN117" i="1"/>
  <c r="AN58" i="1"/>
  <c r="AO77" i="1"/>
  <c r="AO67" i="1"/>
  <c r="AO45" i="1"/>
  <c r="AO35" i="1"/>
  <c r="AO13" i="1"/>
  <c r="AN81" i="1"/>
  <c r="AN49" i="1"/>
  <c r="AN17" i="1"/>
  <c r="AI22" i="1"/>
  <c r="AJ47" i="1"/>
  <c r="AJ5" i="1"/>
  <c r="AI44" i="1"/>
  <c r="AJ69" i="1"/>
  <c r="AI79" i="1"/>
  <c r="AJ58" i="1"/>
  <c r="AI76" i="1"/>
  <c r="AJ35" i="1"/>
  <c r="AI58" i="1"/>
  <c r="AJ132" i="1"/>
  <c r="AI171" i="1"/>
  <c r="AJ32" i="1"/>
  <c r="AI75" i="1"/>
  <c r="AJ88" i="1"/>
  <c r="AJ122" i="1"/>
  <c r="AI161" i="1"/>
  <c r="AJ18" i="1"/>
  <c r="AJ118" i="1"/>
  <c r="AJ141" i="1"/>
  <c r="AI183" i="1"/>
  <c r="AI11" i="1"/>
  <c r="AI48" i="1"/>
  <c r="AI67" i="1"/>
  <c r="AI21" i="1"/>
  <c r="AJ44" i="1"/>
  <c r="AI101" i="1"/>
  <c r="AI126" i="1"/>
  <c r="AI142" i="1"/>
  <c r="AI158" i="1"/>
  <c r="AI174" i="1"/>
  <c r="AI195" i="1"/>
  <c r="AJ20" i="1"/>
  <c r="AJ152" i="1"/>
  <c r="AJ50" i="1"/>
  <c r="AI138" i="1"/>
  <c r="AJ161" i="1"/>
  <c r="AJ181" i="1"/>
  <c r="AJ59" i="1"/>
  <c r="AJ198" i="1"/>
  <c r="AJ11" i="1"/>
  <c r="AJ75" i="1"/>
  <c r="AI201" i="1"/>
  <c r="AI116" i="1"/>
  <c r="AI86" i="1"/>
  <c r="AI140" i="1"/>
  <c r="AI194" i="1"/>
  <c r="AJ46" i="1"/>
  <c r="AJ151" i="1"/>
  <c r="AI199" i="1"/>
  <c r="AI98" i="1"/>
  <c r="AI197" i="1"/>
  <c r="AJ23" i="1"/>
  <c r="AI62" i="1"/>
  <c r="AI20" i="1"/>
  <c r="AJ45" i="1"/>
  <c r="AJ80" i="1"/>
  <c r="AJ17" i="1"/>
  <c r="AJ40" i="1"/>
  <c r="AJ77" i="1"/>
  <c r="AI61" i="1"/>
  <c r="AJ99" i="1"/>
  <c r="AI147" i="1"/>
  <c r="AJ172" i="1"/>
  <c r="AI9" i="1"/>
  <c r="AI59" i="1"/>
  <c r="AI137" i="1"/>
  <c r="AJ162" i="1"/>
  <c r="AI19" i="1"/>
  <c r="AJ94" i="1"/>
  <c r="AJ143" i="1"/>
  <c r="AJ12" i="1"/>
  <c r="AI25" i="1"/>
  <c r="AJ112" i="1"/>
  <c r="AJ128" i="1"/>
  <c r="AJ144" i="1"/>
  <c r="AJ160" i="1"/>
  <c r="AJ176" i="1"/>
  <c r="AJ196" i="1"/>
  <c r="AJ86" i="1"/>
  <c r="AI175" i="1"/>
  <c r="AJ201" i="1"/>
  <c r="AJ183" i="1"/>
  <c r="AJ73" i="1"/>
  <c r="AJ115" i="1"/>
  <c r="AI49" i="1"/>
  <c r="AJ83" i="1"/>
  <c r="AI136" i="1"/>
  <c r="AJ62" i="1"/>
  <c r="AJ131" i="1"/>
  <c r="AI134" i="1"/>
  <c r="AJ76" i="1"/>
  <c r="AJ168" i="1"/>
  <c r="AJ79" i="1"/>
  <c r="AI166" i="1"/>
  <c r="AJ90" i="1"/>
  <c r="AJ195" i="1"/>
  <c r="AJ133" i="1"/>
  <c r="AI125" i="1"/>
  <c r="AI54" i="1"/>
  <c r="AI12" i="1"/>
  <c r="AJ37" i="1"/>
  <c r="AI23" i="1"/>
  <c r="AI41" i="1"/>
  <c r="AI82" i="1"/>
  <c r="AI5" i="1"/>
  <c r="AJ60" i="1"/>
  <c r="AJ100" i="1"/>
  <c r="AJ150" i="1"/>
  <c r="AJ173" i="1"/>
  <c r="AI117" i="1"/>
  <c r="AI149" i="1"/>
  <c r="AI32" i="1"/>
  <c r="AI143" i="1"/>
  <c r="AI181" i="1"/>
  <c r="AJ68" i="1"/>
  <c r="AI182" i="1"/>
  <c r="AJ139" i="1"/>
  <c r="AJ84" i="1"/>
  <c r="AJ8" i="1"/>
  <c r="AJ49" i="1"/>
  <c r="AI84" i="1"/>
  <c r="AI26" i="1"/>
  <c r="AI115" i="1"/>
  <c r="AJ140" i="1"/>
  <c r="AJ130" i="1"/>
  <c r="AI169" i="1"/>
  <c r="AJ36" i="1"/>
  <c r="AJ87" i="1"/>
  <c r="AJ175" i="1"/>
  <c r="AJ199" i="1"/>
  <c r="AI135" i="1"/>
  <c r="AI167" i="1"/>
  <c r="AI56" i="1"/>
  <c r="AJ123" i="1"/>
  <c r="AJ92" i="1"/>
  <c r="AI45" i="1"/>
  <c r="AI65" i="1"/>
  <c r="AJ174" i="1"/>
  <c r="AI6" i="1"/>
  <c r="AJ31" i="1"/>
  <c r="AI70" i="1"/>
  <c r="AI28" i="1"/>
  <c r="AJ53" i="1"/>
  <c r="AJ85" i="1"/>
  <c r="AI29" i="1"/>
  <c r="AJ116" i="1"/>
  <c r="AI155" i="1"/>
  <c r="AJ180" i="1"/>
  <c r="AI47" i="1"/>
  <c r="AI145" i="1"/>
  <c r="AJ170" i="1"/>
  <c r="AI40" i="1"/>
  <c r="AJ89" i="1"/>
  <c r="AJ157" i="1"/>
  <c r="AI4" i="1"/>
  <c r="AI95" i="1"/>
  <c r="AJ137" i="1"/>
  <c r="AJ169" i="1"/>
  <c r="AI33" i="1"/>
  <c r="AI112" i="1"/>
  <c r="AJ14" i="1"/>
  <c r="AI124" i="1"/>
  <c r="AJ101" i="1"/>
  <c r="AI157" i="1"/>
  <c r="AI99" i="1"/>
  <c r="AJ28" i="1"/>
  <c r="AI159" i="1"/>
  <c r="AI90" i="1"/>
  <c r="AJ71" i="1"/>
  <c r="AI68" i="1"/>
  <c r="AJ56" i="1"/>
  <c r="AJ78" i="1"/>
  <c r="AI50" i="1"/>
  <c r="AI121" i="1"/>
  <c r="AJ146" i="1"/>
  <c r="AI17" i="1"/>
  <c r="AJ159" i="1"/>
  <c r="AI66" i="1"/>
  <c r="AI43" i="1"/>
  <c r="AI77" i="1"/>
  <c r="AI10" i="1"/>
  <c r="AI102" i="1"/>
  <c r="AJ149" i="1"/>
  <c r="AJ158" i="1"/>
  <c r="AI97" i="1"/>
  <c r="AI100" i="1"/>
  <c r="AI150" i="1"/>
  <c r="AI200" i="1"/>
  <c r="AI160" i="1"/>
  <c r="AI180" i="1"/>
  <c r="AI128" i="1"/>
  <c r="AI38" i="1"/>
  <c r="AJ63" i="1"/>
  <c r="AJ21" i="1"/>
  <c r="AI60" i="1"/>
  <c r="AJ42" i="1"/>
  <c r="AI92" i="1"/>
  <c r="AI123" i="1"/>
  <c r="AJ148" i="1"/>
  <c r="AI113" i="1"/>
  <c r="AJ138" i="1"/>
  <c r="AI177" i="1"/>
  <c r="AI24" i="1"/>
  <c r="AI81" i="1"/>
  <c r="AI96" i="1"/>
  <c r="AJ125" i="1"/>
  <c r="AJ166" i="1"/>
  <c r="AJ51" i="1"/>
  <c r="AI114" i="1"/>
  <c r="AI130" i="1"/>
  <c r="AI146" i="1"/>
  <c r="AI162" i="1"/>
  <c r="AI178" i="1"/>
  <c r="AJ25" i="1"/>
  <c r="AI39" i="1"/>
  <c r="AI87" i="1"/>
  <c r="AJ117" i="1"/>
  <c r="AJ155" i="1"/>
  <c r="AI57" i="1"/>
  <c r="AI144" i="1"/>
  <c r="AI164" i="1"/>
  <c r="AJ147" i="1"/>
  <c r="AJ52" i="1"/>
  <c r="AI156" i="1"/>
  <c r="AI63" i="1"/>
  <c r="AJ165" i="1"/>
  <c r="AI72" i="1"/>
  <c r="AJ119" i="1"/>
  <c r="AJ91" i="1"/>
  <c r="AI152" i="1"/>
  <c r="AI14" i="1"/>
  <c r="AJ39" i="1"/>
  <c r="AI36" i="1"/>
  <c r="AJ61" i="1"/>
  <c r="AJ6" i="1"/>
  <c r="AJ22" i="1"/>
  <c r="AJ38" i="1"/>
  <c r="AJ54" i="1"/>
  <c r="AJ70" i="1"/>
  <c r="AJ24" i="1"/>
  <c r="AJ65" i="1"/>
  <c r="AJ93" i="1"/>
  <c r="AJ67" i="1"/>
  <c r="AJ124" i="1"/>
  <c r="AI163" i="1"/>
  <c r="AI15" i="1"/>
  <c r="AJ64" i="1"/>
  <c r="AI80" i="1"/>
  <c r="AJ114" i="1"/>
  <c r="AI153" i="1"/>
  <c r="AJ178" i="1"/>
  <c r="AJ30" i="1"/>
  <c r="AJ127" i="1"/>
  <c r="AJ19" i="1"/>
  <c r="AI88" i="1"/>
  <c r="AJ27" i="1"/>
  <c r="AJ120" i="1"/>
  <c r="AJ126" i="1"/>
  <c r="AJ167" i="1"/>
  <c r="AI35" i="1"/>
  <c r="AJ81" i="1"/>
  <c r="AJ179" i="1"/>
  <c r="AI13" i="1"/>
  <c r="AI118" i="1"/>
  <c r="AI141" i="1"/>
  <c r="AI94" i="1"/>
  <c r="AJ193" i="1"/>
  <c r="AJ142" i="1"/>
  <c r="AJ43" i="1"/>
  <c r="AJ200" i="1"/>
  <c r="AI154" i="1"/>
  <c r="AJ15" i="1"/>
  <c r="AJ26" i="1"/>
  <c r="AI91" i="1"/>
  <c r="AI139" i="1"/>
  <c r="AJ164" i="1"/>
  <c r="AI18" i="1"/>
  <c r="AJ95" i="1"/>
  <c r="AI129" i="1"/>
  <c r="AJ154" i="1"/>
  <c r="AJ34" i="1"/>
  <c r="AI198" i="1"/>
  <c r="AI31" i="1"/>
  <c r="AI133" i="1"/>
  <c r="AI165" i="1"/>
  <c r="AI51" i="1"/>
  <c r="AJ129" i="1"/>
  <c r="AI170" i="1"/>
  <c r="AJ4" i="1"/>
  <c r="AI83" i="1"/>
  <c r="AI16" i="1"/>
  <c r="AI93" i="1"/>
  <c r="AI193" i="1"/>
  <c r="AJ136" i="1"/>
  <c r="AJ171" i="1"/>
  <c r="AI120" i="1"/>
  <c r="AI127" i="1"/>
  <c r="AI37" i="1"/>
  <c r="AI30" i="1"/>
  <c r="AJ55" i="1"/>
  <c r="AJ13" i="1"/>
  <c r="AI52" i="1"/>
  <c r="AJ72" i="1"/>
  <c r="AI179" i="1"/>
  <c r="AJ102" i="1"/>
  <c r="AI7" i="1"/>
  <c r="AI119" i="1"/>
  <c r="AI151" i="1"/>
  <c r="AJ182" i="1"/>
  <c r="AI8" i="1"/>
  <c r="AI53" i="1"/>
  <c r="AI69" i="1"/>
  <c r="AI168" i="1"/>
  <c r="AJ197" i="1"/>
  <c r="AJ48" i="1"/>
  <c r="AI89" i="1"/>
  <c r="AI122" i="1"/>
  <c r="AJ177" i="1"/>
  <c r="AJ10" i="1"/>
  <c r="AI27" i="1"/>
  <c r="AJ98" i="1"/>
  <c r="AJ16" i="1"/>
  <c r="AJ134" i="1"/>
  <c r="AJ121" i="1"/>
  <c r="AJ153" i="1"/>
  <c r="AJ9" i="1"/>
  <c r="AJ194" i="1"/>
  <c r="AI132" i="1"/>
  <c r="AI176" i="1"/>
  <c r="AI74" i="1"/>
  <c r="AJ163" i="1"/>
  <c r="AJ66" i="1"/>
  <c r="AI78" i="1"/>
  <c r="AI148" i="1"/>
  <c r="AJ7" i="1"/>
  <c r="AI46" i="1"/>
  <c r="AJ29" i="1"/>
  <c r="AJ33" i="1"/>
  <c r="AI55" i="1"/>
  <c r="AJ96" i="1"/>
  <c r="AI131" i="1"/>
  <c r="AJ156" i="1"/>
  <c r="AI73" i="1"/>
  <c r="AJ41" i="1"/>
  <c r="AI42" i="1"/>
  <c r="AJ97" i="1"/>
  <c r="AI64" i="1"/>
  <c r="AI196" i="1"/>
  <c r="AJ82" i="1"/>
  <c r="AJ135" i="1"/>
  <c r="AJ57" i="1"/>
  <c r="AI173" i="1"/>
  <c r="AJ113" i="1"/>
  <c r="AI172" i="1"/>
  <c r="AJ74" i="1"/>
  <c r="AJ145" i="1"/>
  <c r="AI85" i="1"/>
  <c r="AI34" i="1"/>
  <c r="AI71" i="1"/>
  <c r="AO152" i="1"/>
  <c r="AN162" i="1"/>
  <c r="AN152" i="1"/>
  <c r="AO146" i="1"/>
  <c r="AN101" i="1"/>
  <c r="AN124" i="1"/>
  <c r="AO93" i="1"/>
  <c r="AN144" i="1"/>
  <c r="AN199" i="1"/>
  <c r="AN95" i="1"/>
  <c r="AN179" i="1"/>
  <c r="AN147" i="1"/>
  <c r="AN115" i="1"/>
  <c r="AO58" i="1"/>
  <c r="AO38" i="1"/>
  <c r="AN46" i="1"/>
  <c r="AO137" i="1"/>
  <c r="AN77" i="1"/>
  <c r="AN45" i="1"/>
  <c r="AN13" i="1"/>
  <c r="AO169" i="1"/>
  <c r="AO12" i="1"/>
  <c r="AO132" i="1"/>
  <c r="AO122" i="1"/>
  <c r="AN32" i="1"/>
  <c r="AN91" i="1"/>
  <c r="AN80" i="1"/>
  <c r="AN24" i="1"/>
  <c r="AO198" i="1"/>
  <c r="AN44" i="1"/>
  <c r="AO154" i="1"/>
  <c r="AO24" i="1"/>
  <c r="AO121" i="1"/>
  <c r="AO102" i="1"/>
  <c r="AN175" i="1"/>
  <c r="AN143" i="1"/>
  <c r="AN102" i="1"/>
  <c r="AN38" i="1"/>
  <c r="AO129" i="1"/>
  <c r="AO85" i="1"/>
  <c r="AO75" i="1"/>
  <c r="AO53" i="1"/>
  <c r="AO43" i="1"/>
  <c r="AO21" i="1"/>
  <c r="AO11" i="1"/>
  <c r="AN75" i="1"/>
  <c r="AN43" i="1"/>
  <c r="AN11" i="1"/>
  <c r="AN168" i="1"/>
  <c r="AN122" i="1"/>
  <c r="AN36" i="1"/>
  <c r="AO16" i="1"/>
  <c r="AO159" i="1"/>
  <c r="AO163" i="1"/>
  <c r="AO36" i="1"/>
  <c r="AO196" i="1"/>
  <c r="AN169" i="1"/>
  <c r="AN137" i="1"/>
  <c r="AN96" i="1"/>
  <c r="AO74" i="1"/>
  <c r="AO54" i="1"/>
  <c r="AO10" i="1"/>
  <c r="AN34" i="1"/>
  <c r="AO4" i="1"/>
  <c r="AN71" i="1"/>
  <c r="AN39" i="1"/>
  <c r="AN7" i="1"/>
  <c r="AO32" i="1"/>
  <c r="AO168" i="1"/>
  <c r="AO95" i="1"/>
  <c r="AO194" i="1"/>
  <c r="AO193" i="1"/>
  <c r="AO158" i="1"/>
  <c r="AO97" i="1"/>
  <c r="AO153" i="1"/>
  <c r="AN193" i="1"/>
  <c r="AN97" i="1"/>
  <c r="AN56" i="1"/>
  <c r="AO166" i="1"/>
  <c r="AN118" i="1"/>
  <c r="AO84" i="1"/>
  <c r="AO171" i="1"/>
  <c r="AO130" i="1"/>
  <c r="AN180" i="1"/>
  <c r="AO145" i="1"/>
  <c r="AO124" i="1"/>
  <c r="AO88" i="1"/>
  <c r="AN177" i="1"/>
  <c r="AN161" i="1"/>
  <c r="AN145" i="1"/>
  <c r="AN129" i="1"/>
  <c r="AN113" i="1"/>
  <c r="AN62" i="1"/>
  <c r="AN30" i="1"/>
  <c r="AN89" i="1"/>
  <c r="AN73" i="1"/>
  <c r="AN57" i="1"/>
  <c r="AN41" i="1"/>
  <c r="AN25" i="1"/>
  <c r="AN9" i="1"/>
  <c r="AN197" i="1"/>
  <c r="AN156" i="1"/>
  <c r="AO175" i="1"/>
  <c r="AO179" i="1"/>
  <c r="AN172" i="1"/>
  <c r="AN84" i="1"/>
  <c r="AO151" i="1"/>
  <c r="AN116" i="1"/>
  <c r="AN126" i="1"/>
  <c r="AO156" i="1"/>
  <c r="AN88" i="1"/>
  <c r="AN160" i="1"/>
  <c r="AO148" i="1"/>
  <c r="AN120" i="1"/>
  <c r="AO177" i="1"/>
  <c r="AN114" i="1"/>
  <c r="AO139" i="1"/>
  <c r="AO127" i="1"/>
  <c r="AN198" i="1"/>
  <c r="AN173" i="1"/>
  <c r="AN157" i="1"/>
  <c r="AN141" i="1"/>
  <c r="AN125" i="1"/>
  <c r="AN100" i="1"/>
  <c r="AN4" i="1"/>
  <c r="AN86" i="1"/>
  <c r="AN54" i="1"/>
  <c r="AN22" i="1"/>
  <c r="AO135" i="1"/>
  <c r="AN85" i="1"/>
  <c r="AN69" i="1"/>
  <c r="AN53" i="1"/>
  <c r="AN37" i="1"/>
  <c r="AN21" i="1"/>
  <c r="AN5" i="1"/>
  <c r="AN166" i="1"/>
  <c r="AO183" i="1"/>
  <c r="AO76" i="1"/>
  <c r="AN154" i="1"/>
  <c r="AO91" i="1"/>
  <c r="AO181" i="1"/>
  <c r="AN170" i="1"/>
  <c r="AN150" i="1"/>
  <c r="AO80" i="1"/>
  <c r="AN20" i="1"/>
  <c r="AO176" i="1"/>
  <c r="AO144" i="1"/>
  <c r="AN40" i="1"/>
  <c r="AN176" i="1"/>
  <c r="AN134" i="1"/>
  <c r="AO112" i="1"/>
  <c r="AO68" i="1"/>
  <c r="AO164" i="1"/>
  <c r="AN76" i="1"/>
  <c r="AO140" i="1"/>
  <c r="AO72" i="1"/>
  <c r="AO117" i="1"/>
  <c r="AO100" i="1"/>
  <c r="AO92" i="1"/>
  <c r="AN196" i="1"/>
  <c r="AN171" i="1"/>
  <c r="AN155" i="1"/>
  <c r="AN139" i="1"/>
  <c r="AN123" i="1"/>
  <c r="AN98" i="1"/>
  <c r="AO82" i="1"/>
  <c r="AO66" i="1"/>
  <c r="AO50" i="1"/>
  <c r="AO34" i="1"/>
  <c r="AO18" i="1"/>
  <c r="AN82" i="1"/>
  <c r="AN50" i="1"/>
  <c r="AN18" i="1"/>
  <c r="AO133" i="1"/>
  <c r="AO89" i="1"/>
  <c r="AO81" i="1"/>
  <c r="AO73" i="1"/>
  <c r="AO65" i="1"/>
  <c r="AO57" i="1"/>
  <c r="AO49" i="1"/>
  <c r="AO41" i="1"/>
  <c r="AO33" i="1"/>
  <c r="AO25" i="1"/>
  <c r="AO17" i="1"/>
  <c r="AO9" i="1"/>
  <c r="AN83" i="1"/>
  <c r="AN67" i="1"/>
  <c r="AN51" i="1"/>
  <c r="AN35" i="1"/>
  <c r="AN19" i="1"/>
  <c r="AN146" i="1"/>
  <c r="AO149" i="1"/>
  <c r="AO167" i="1"/>
  <c r="AN112" i="1"/>
  <c r="AO165" i="1"/>
  <c r="AO101" i="1"/>
  <c r="AO147" i="1"/>
  <c r="AN138" i="1"/>
  <c r="AN72" i="1"/>
  <c r="AO173" i="1"/>
  <c r="AN93" i="1"/>
  <c r="AN158" i="1"/>
  <c r="AN136" i="1"/>
  <c r="AO114" i="1"/>
  <c r="AO170" i="1"/>
  <c r="AN130" i="1"/>
  <c r="AO99" i="1"/>
  <c r="AO123" i="1"/>
  <c r="AO115" i="1"/>
  <c r="AO98" i="1"/>
  <c r="AO90" i="1"/>
  <c r="AN183" i="1"/>
  <c r="AN167" i="1"/>
  <c r="AN151" i="1"/>
  <c r="AN135" i="1"/>
  <c r="AN119" i="1"/>
  <c r="AN94" i="1"/>
  <c r="AO78" i="1"/>
  <c r="AO62" i="1"/>
  <c r="AO46" i="1"/>
  <c r="AO30" i="1"/>
  <c r="AO14" i="1"/>
  <c r="AN74" i="1"/>
  <c r="AN42" i="1"/>
  <c r="AN10" i="1"/>
  <c r="AO125" i="1"/>
  <c r="AO87" i="1"/>
  <c r="AO79" i="1"/>
  <c r="AO71" i="1"/>
  <c r="AO63" i="1"/>
  <c r="AO55" i="1"/>
  <c r="AO47" i="1"/>
  <c r="AO39" i="1"/>
  <c r="AO31" i="1"/>
  <c r="AO23" i="1"/>
  <c r="AO15" i="1"/>
  <c r="AO7" i="1"/>
  <c r="AN79" i="1"/>
  <c r="AN63" i="1"/>
  <c r="AN47" i="1"/>
  <c r="AN31" i="1"/>
</calcChain>
</file>

<file path=xl/connections.xml><?xml version="1.0" encoding="utf-8"?>
<connections xmlns="http://schemas.openxmlformats.org/spreadsheetml/2006/main">
  <connection id="1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<sst xmlns="http://schemas.openxmlformats.org/spreadsheetml/2006/main" count="855" uniqueCount="167">
  <si>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</si>
  <si>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</si>
  <si>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</si>
  <si>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</si>
  <si>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</si>
  <si>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</si>
  <si>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</si>
  <si>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</si>
  <si>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</si>
  <si>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</si>
  <si>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</si>
  <si>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</si>
  <si>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</si>
  <si>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</si>
  <si>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</si>
  <si>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</si>
  <si>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</si>
  <si>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</si>
  <si>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</si>
  <si>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</si>
  <si>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</si>
  <si>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</si>
  <si>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</si>
  <si>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</si>
  <si>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</si>
  <si>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USACE</t>
  </si>
  <si>
    <t>Terry Heinert</t>
  </si>
  <si>
    <t>Cheryl Joseph</t>
  </si>
  <si>
    <t>Arlene Sondergaard</t>
  </si>
  <si>
    <t xml:space="preserve">Participating Laboratories </t>
  </si>
  <si>
    <t>USGS Laboratories</t>
  </si>
  <si>
    <t>USGS Sediment Laboratory Quality Assurance Project</t>
  </si>
  <si>
    <t>MDPH</t>
  </si>
  <si>
    <t>WSLH</t>
  </si>
  <si>
    <t>GCMRC</t>
  </si>
  <si>
    <t>Lynda Seeger</t>
  </si>
  <si>
    <t>UWSP</t>
  </si>
  <si>
    <t>VDCLS</t>
  </si>
  <si>
    <t>CA</t>
  </si>
  <si>
    <t>&lt; 0.002</t>
  </si>
  <si>
    <t>&lt; 0.004</t>
  </si>
  <si>
    <t>&lt; 0.008</t>
  </si>
  <si>
    <t>&lt; 0.016</t>
  </si>
  <si>
    <t>&lt; 0.031</t>
  </si>
  <si>
    <t>Sharyl Holthus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</si>
  <si>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</si>
  <si>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</si>
  <si>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</si>
  <si>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</si>
  <si>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</si>
  <si>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</si>
  <si>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</si>
  <si>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</si>
  <si>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</si>
  <si>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</si>
  <si>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</si>
  <si>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</si>
  <si>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</si>
  <si>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</si>
  <si>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</si>
  <si>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</si>
  <si>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</si>
  <si>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</si>
  <si>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</si>
  <si>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</si>
  <si>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</si>
  <si>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</si>
  <si>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</si>
  <si>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</si>
  <si>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</si>
  <si>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</si>
  <si>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</si>
  <si>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</si>
  <si>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</si>
  <si>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</si>
  <si>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</si>
  <si>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Canadian Environmental Laboratory (CN)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</si>
  <si>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</si>
  <si>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</si>
  <si>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</si>
  <si>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</si>
  <si>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</si>
  <si>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</si>
  <si>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</si>
  <si>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</si>
  <si>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</si>
  <si>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</si>
  <si>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</si>
  <si>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</si>
  <si>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</si>
  <si>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</si>
  <si>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</si>
  <si>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</si>
  <si>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</si>
  <si>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</si>
  <si>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</si>
  <si>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</si>
  <si>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</si>
  <si>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</si>
  <si>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Public Health Madison &amp; Dane County (MDPH)</t>
  </si>
  <si>
    <t>Nebraska Public Health Environmental Laboratory (DHHS)</t>
  </si>
  <si>
    <t>Comments</t>
  </si>
  <si>
    <t>Target Sed</t>
  </si>
  <si>
    <t>Analyst</t>
  </si>
  <si>
    <t>Illinois State Water Survey (IL)</t>
  </si>
  <si>
    <t>Kimberly Attig</t>
  </si>
  <si>
    <t>Tom Sabol</t>
  </si>
  <si>
    <t>10-Other</t>
  </si>
  <si>
    <t>13-Other</t>
  </si>
  <si>
    <t>16-Other</t>
  </si>
  <si>
    <t>23-Other</t>
  </si>
  <si>
    <t>27-Other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</si>
  <si>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</si>
  <si>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</si>
  <si>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</si>
  <si>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</si>
  <si>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</si>
  <si>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</si>
  <si>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</si>
  <si>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Thomas Kirklin</t>
  </si>
  <si>
    <t>Keith Lackey</t>
  </si>
  <si>
    <t>Elizabeth Steen</t>
  </si>
  <si>
    <t>Arizona Test Dust</t>
  </si>
  <si>
    <t>&lt;0.063 mm</t>
  </si>
  <si>
    <t>LA</t>
  </si>
  <si>
    <t>NM</t>
  </si>
  <si>
    <t>12-USGS</t>
  </si>
  <si>
    <t>Volume (L)</t>
  </si>
  <si>
    <t>New Mexico Water Science Center (NM)</t>
  </si>
  <si>
    <t>Morro Bay National Estuary Program (MBNEP)</t>
  </si>
  <si>
    <t>Hydrologic Research Laboratory (HRL)</t>
  </si>
  <si>
    <t>MBNEP</t>
  </si>
  <si>
    <t>35-Other</t>
  </si>
  <si>
    <t>HRL</t>
  </si>
  <si>
    <t>41-USGS</t>
  </si>
  <si>
    <t>Joan Lopez</t>
  </si>
  <si>
    <t>% Sand</t>
  </si>
  <si>
    <t>Karissa Willits</t>
  </si>
  <si>
    <t>City of Ithaca Water Treatment Plant (NY)</t>
  </si>
  <si>
    <t>NY</t>
  </si>
  <si>
    <t>21-Other</t>
  </si>
  <si>
    <t>Kelsey Boeff</t>
  </si>
  <si>
    <t>L. Bennett</t>
  </si>
  <si>
    <t>Ben Harris</t>
  </si>
  <si>
    <t>M. Spring</t>
  </si>
  <si>
    <t>John Lucero</t>
  </si>
  <si>
    <t>Renee Andrews</t>
  </si>
  <si>
    <t>Anna Conlen</t>
  </si>
  <si>
    <t>Claudia Caamano</t>
  </si>
  <si>
    <t>Sample Specifications for SLQA Study 1-2018</t>
  </si>
  <si>
    <t>(conducted Apr/May 2018)</t>
  </si>
  <si>
    <t>Participating Laboratories - Study 1, 2018</t>
  </si>
  <si>
    <t>* 10 mg is the smallest mass I am confident in transferring to bottle</t>
  </si>
  <si>
    <t>Graham Matthews &amp; Associates (GMA)</t>
  </si>
  <si>
    <t>GMA</t>
  </si>
  <si>
    <t>Number of Labs: 23</t>
  </si>
  <si>
    <t>broken bottle</t>
  </si>
  <si>
    <t>Salewski</t>
  </si>
  <si>
    <t>lost sample by dropping bottle</t>
  </si>
  <si>
    <t>bottle leaked</t>
  </si>
  <si>
    <t>Corey Alden</t>
  </si>
  <si>
    <t>Thomas Jeffords</t>
  </si>
  <si>
    <t>Sierra Keller</t>
  </si>
  <si>
    <t>ruined in analysis</t>
  </si>
  <si>
    <t>Julie Nason</t>
  </si>
  <si>
    <t>Pittman</t>
  </si>
  <si>
    <t>Stephen 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</si>
</sst>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2" fontId="4" fillId="0" borderId="0" xfId="0" applyNumberFormat="1" applyFont="1" applyBorder="1" applyAlignment="1">
      <alignment horizontal="center"/>
    </xf>
    <xf numFmtId="0" fontId="7" fillId="0" borderId="0" xfId="0" applyFont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/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2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1" applyFont="1" applyFill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quotePrefix="1" applyFont="1" applyBorder="1" applyAlignment="1">
      <alignment horizontal="left"/>
    </xf>
    <xf numFmtId="0" fontId="3" fillId="0" borderId="0" xfId="2" applyFont="1" applyBorder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6" fontId="2" fillId="3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10" fillId="0" borderId="0" xfId="1" applyNumberFormat="1" applyFont="1" applyFill="1"/>
    <xf numFmtId="166" fontId="4" fillId="0" borderId="0" xfId="1" applyNumberFormat="1" applyFont="1" applyFill="1"/>
    <xf numFmtId="1" fontId="4" fillId="0" borderId="0" xfId="1" applyNumberFormat="1" applyFont="1"/>
    <xf numFmtId="166" fontId="4" fillId="0" borderId="0" xfId="1" applyNumberFormat="1" applyFont="1"/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5" fillId="0" borderId="11" xfId="1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2" applyFont="1" applyBorder="1"/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NumberFormat="1" applyFont="1" applyAlignment="1">
      <alignment horizontal="right"/>
    </xf>
    <xf numFmtId="2" fontId="16" fillId="0" borderId="0" xfId="0" applyNumberFormat="1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4" fillId="0" borderId="0" xfId="0" applyNumberFormat="1" applyFont="1" applyFill="1"/>
    <xf numFmtId="167" fontId="8" fillId="0" borderId="0" xfId="0" applyNumberFormat="1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8" fillId="5" borderId="0" xfId="0" applyNumberFormat="1" applyFont="1" applyFill="1" applyBorder="1" applyAlignment="1">
      <alignment horizontal="center"/>
    </xf>
    <xf numFmtId="1" fontId="4" fillId="0" borderId="0" xfId="1" applyNumberFormat="1" applyFont="1" applyFill="1"/>
    <xf numFmtId="1" fontId="5" fillId="0" borderId="0" xfId="0" applyNumberFormat="1" applyFont="1" applyBorder="1"/>
    <xf numFmtId="1" fontId="4" fillId="0" borderId="0" xfId="0" applyNumberFormat="1" applyFont="1" applyBorder="1"/>
    <xf numFmtId="1" fontId="4" fillId="0" borderId="0" xfId="0" applyNumberFormat="1" applyFont="1"/>
    <xf numFmtId="165" fontId="4" fillId="0" borderId="0" xfId="1" applyNumberFormat="1" applyFont="1" applyAlignment="1">
      <alignment horizontal="center"/>
    </xf>
    <xf numFmtId="0" fontId="2" fillId="0" borderId="7" xfId="0" applyNumberFormat="1" applyFont="1" applyBorder="1" applyAlignment="1">
      <alignment horizontal="righ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0" fillId="5" borderId="0" xfId="0" applyNumberForma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5" borderId="0" xfId="0" applyNumberFormat="1" applyFont="1" applyFill="1" applyBorder="1" applyAlignment="1">
      <alignment horizontal="center"/>
    </xf>
    <xf numFmtId="166" fontId="8" fillId="5" borderId="0" xfId="0" applyNumberFormat="1" applyFont="1" applyFill="1" applyBorder="1" applyAlignment="1">
      <alignment horizontal="center"/>
    </xf>
    <xf numFmtId="1" fontId="8" fillId="5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2" fontId="0" fillId="5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4" fillId="0" borderId="4" xfId="0" applyFont="1" applyFill="1" applyBorder="1" applyAlignment="1"/>
    <xf numFmtId="0" fontId="14" fillId="0" borderId="5" xfId="0" applyFont="1" applyFill="1" applyBorder="1" applyAlignment="1"/>
    <xf numFmtId="164" fontId="8" fillId="3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5" fillId="0" borderId="0" xfId="0" applyNumberFormat="1" applyFont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_MW_results-2008-2" xfId="1"/>
    <cellStyle name="Normal_Pilot_sample_specs" xfId="2"/>
  </cellStyles>
  <dxfs count="0"/>
  <tableStyles count="0" defaultTableStyle="TableStyleMedium9" defaultPivotStyle="PivotStyleLight16"/>
  <colors>
    <mruColors>
      <color rgb="FFFF6600"/>
      <color rgb="FF0000FF"/>
      <color rgb="FFFFCC00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2018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43288188728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Results!$Q$4:$Q$210</c:f>
              <c:numCache>
                <c:formatCode>0.00</c:formatCode>
                <c:ptCount val="207"/>
                <c:pt idx="9">
                  <c:v>7.9136690647482038</c:v>
                </c:pt>
                <c:pt idx="10">
                  <c:v>1.0256410256410193</c:v>
                </c:pt>
                <c:pt idx="11">
                  <c:v>0.23364485981309083</c:v>
                </c:pt>
                <c:pt idx="12">
                  <c:v>-1.8492176386913166</c:v>
                </c:pt>
                <c:pt idx="13">
                  <c:v>-0.89374379344587684</c:v>
                </c:pt>
                <c:pt idx="14">
                  <c:v>-0.72771376591872583</c:v>
                </c:pt>
                <c:pt idx="15">
                  <c:v>4.9444738233738752</c:v>
                </c:pt>
                <c:pt idx="16">
                  <c:v>0.88020904964930169</c:v>
                </c:pt>
                <c:pt idx="17">
                  <c:v>1.3502531724698421</c:v>
                </c:pt>
                <c:pt idx="18">
                  <c:v>-7.8740157480314901</c:v>
                </c:pt>
                <c:pt idx="19">
                  <c:v>-4.3062200956937708</c:v>
                </c:pt>
                <c:pt idx="20">
                  <c:v>-1.4423076923076836</c:v>
                </c:pt>
                <c:pt idx="21">
                  <c:v>-2.49266862170087</c:v>
                </c:pt>
                <c:pt idx="22">
                  <c:v>-3.8948393378773165</c:v>
                </c:pt>
                <c:pt idx="23">
                  <c:v>-3.7746806039489003</c:v>
                </c:pt>
                <c:pt idx="24">
                  <c:v>-31.245022564374832</c:v>
                </c:pt>
                <c:pt idx="25">
                  <c:v>23.651338366506518</c:v>
                </c:pt>
                <c:pt idx="26">
                  <c:v>-8.6358024691358093</c:v>
                </c:pt>
                <c:pt idx="27">
                  <c:v>48.305084745762727</c:v>
                </c:pt>
                <c:pt idx="28">
                  <c:v>17.073170731707314</c:v>
                </c:pt>
                <c:pt idx="29">
                  <c:v>3.3254156769596164</c:v>
                </c:pt>
                <c:pt idx="30">
                  <c:v>-0.44576523031202786</c:v>
                </c:pt>
                <c:pt idx="31">
                  <c:v>-6.6212268743914322</c:v>
                </c:pt>
                <c:pt idx="32">
                  <c:v>-1.6908212560386455</c:v>
                </c:pt>
                <c:pt idx="33">
                  <c:v>-3.4567295905859283</c:v>
                </c:pt>
                <c:pt idx="34">
                  <c:v>-1.1530542210020691</c:v>
                </c:pt>
                <c:pt idx="35">
                  <c:v>4.5987769873954747</c:v>
                </c:pt>
                <c:pt idx="36">
                  <c:v>0.70921985815603639</c:v>
                </c:pt>
                <c:pt idx="37">
                  <c:v>-2.403846153846156</c:v>
                </c:pt>
                <c:pt idx="38">
                  <c:v>-3.9534883720930081</c:v>
                </c:pt>
                <c:pt idx="39">
                  <c:v>-2.4709302325581297</c:v>
                </c:pt>
                <c:pt idx="40">
                  <c:v>-1.7527675276752759</c:v>
                </c:pt>
                <c:pt idx="41">
                  <c:v>-1.3229104028863543</c:v>
                </c:pt>
                <c:pt idx="42">
                  <c:v>-1.4901543374135309</c:v>
                </c:pt>
                <c:pt idx="43">
                  <c:v>-0.83871854805444723</c:v>
                </c:pt>
                <c:pt idx="44">
                  <c:v>-1.265586034912717</c:v>
                </c:pt>
                <c:pt idx="45">
                  <c:v>2.290076335877862</c:v>
                </c:pt>
                <c:pt idx="46">
                  <c:v>3.4482758620689649</c:v>
                </c:pt>
                <c:pt idx="47">
                  <c:v>-3.3980582524271807</c:v>
                </c:pt>
                <c:pt idx="48">
                  <c:v>-0.86705202312139207</c:v>
                </c:pt>
                <c:pt idx="49">
                  <c:v>-1.8304431599229276</c:v>
                </c:pt>
                <c:pt idx="50">
                  <c:v>-0.66505441354292016</c:v>
                </c:pt>
                <c:pt idx="51">
                  <c:v>9.3617021276595764</c:v>
                </c:pt>
                <c:pt idx="52">
                  <c:v>5.6134180982010138</c:v>
                </c:pt>
                <c:pt idx="53">
                  <c:v>0.78100593564510812</c:v>
                </c:pt>
                <c:pt idx="54">
                  <c:v>5.0724637681159495</c:v>
                </c:pt>
                <c:pt idx="55">
                  <c:v>-2.9556650246305414</c:v>
                </c:pt>
                <c:pt idx="56">
                  <c:v>-2.4213075060532709</c:v>
                </c:pt>
                <c:pt idx="57">
                  <c:v>-6.2865497076023358</c:v>
                </c:pt>
                <c:pt idx="58">
                  <c:v>-6.4165844027640722</c:v>
                </c:pt>
                <c:pt idx="59">
                  <c:v>-4.2245370370370372</c:v>
                </c:pt>
                <c:pt idx="60">
                  <c:v>14.391338790599416</c:v>
                </c:pt>
                <c:pt idx="61">
                  <c:v>8.0119907344324801</c:v>
                </c:pt>
                <c:pt idx="62">
                  <c:v>3.6547336909068222</c:v>
                </c:pt>
                <c:pt idx="66">
                  <c:v>-2.6706231454005875</c:v>
                </c:pt>
                <c:pt idx="67">
                  <c:v>-1.8428709990300669</c:v>
                </c:pt>
                <c:pt idx="68">
                  <c:v>-1.3103037522334768</c:v>
                </c:pt>
                <c:pt idx="69">
                  <c:v>-0.55629139072847444</c:v>
                </c:pt>
                <c:pt idx="70">
                  <c:v>-0.34425778022582576</c:v>
                </c:pt>
                <c:pt idx="71">
                  <c:v>6.1285775571496712E-2</c:v>
                </c:pt>
                <c:pt idx="72">
                  <c:v>-0.75757575757575302</c:v>
                </c:pt>
                <c:pt idx="73">
                  <c:v>-1.1363636363636491</c:v>
                </c:pt>
                <c:pt idx="74">
                  <c:v>-1.8604651162790586</c:v>
                </c:pt>
                <c:pt idx="75">
                  <c:v>-2.0319303338171237</c:v>
                </c:pt>
                <c:pt idx="76">
                  <c:v>-1.1549566891241643</c:v>
                </c:pt>
                <c:pt idx="77">
                  <c:v>-1.893708002443506</c:v>
                </c:pt>
                <c:pt idx="78">
                  <c:v>-1.9425226184140574</c:v>
                </c:pt>
                <c:pt idx="79">
                  <c:v>-1.2203482791717961</c:v>
                </c:pt>
                <c:pt idx="80">
                  <c:v>-0.908304498269906</c:v>
                </c:pt>
                <c:pt idx="81">
                  <c:v>2.3622047244094486</c:v>
                </c:pt>
                <c:pt idx="82">
                  <c:v>7.2538860103626854</c:v>
                </c:pt>
                <c:pt idx="83">
                  <c:v>-2.4509803921568647</c:v>
                </c:pt>
                <c:pt idx="84">
                  <c:v>-1.9548872180451271</c:v>
                </c:pt>
                <c:pt idx="85">
                  <c:v>-2.4485798237022549</c:v>
                </c:pt>
                <c:pt idx="86">
                  <c:v>-1.2665862484921537</c:v>
                </c:pt>
                <c:pt idx="87">
                  <c:v>-1.460435475305365</c:v>
                </c:pt>
                <c:pt idx="88">
                  <c:v>-0.28583095140873699</c:v>
                </c:pt>
                <c:pt idx="89">
                  <c:v>-0.34930139720559189</c:v>
                </c:pt>
                <c:pt idx="90">
                  <c:v>14.166666666666666</c:v>
                </c:pt>
                <c:pt idx="91">
                  <c:v>-0.43290043290043029</c:v>
                </c:pt>
                <c:pt idx="92">
                  <c:v>-2.0599250936329656</c:v>
                </c:pt>
                <c:pt idx="93">
                  <c:v>-2.7181688125894117</c:v>
                </c:pt>
                <c:pt idx="94">
                  <c:v>-3.8197845249755149</c:v>
                </c:pt>
                <c:pt idx="95">
                  <c:v>-2.9179331306990872</c:v>
                </c:pt>
                <c:pt idx="96">
                  <c:v>-0.50317796610169829</c:v>
                </c:pt>
                <c:pt idx="97">
                  <c:v>-0.3841404856633317</c:v>
                </c:pt>
                <c:pt idx="98">
                  <c:v>-0.11236656470441499</c:v>
                </c:pt>
                <c:pt idx="108">
                  <c:v>10.852713178294575</c:v>
                </c:pt>
                <c:pt idx="109">
                  <c:v>-16.022099447513817</c:v>
                </c:pt>
                <c:pt idx="110">
                  <c:v>1.6826923076923059</c:v>
                </c:pt>
                <c:pt idx="111">
                  <c:v>-4.8158640226628897</c:v>
                </c:pt>
                <c:pt idx="112">
                  <c:v>-1.2392755004766403</c:v>
                </c:pt>
                <c:pt idx="113">
                  <c:v>-3.0124040165386847</c:v>
                </c:pt>
                <c:pt idx="114">
                  <c:v>-0.58401911335279533</c:v>
                </c:pt>
                <c:pt idx="115">
                  <c:v>-0.66350710900474141</c:v>
                </c:pt>
                <c:pt idx="116">
                  <c:v>-4.7849751779407375E-2</c:v>
                </c:pt>
                <c:pt idx="117">
                  <c:v>37.681159420289859</c:v>
                </c:pt>
                <c:pt idx="118">
                  <c:v>54.761904761904759</c:v>
                </c:pt>
                <c:pt idx="119">
                  <c:v>22.73781902552205</c:v>
                </c:pt>
                <c:pt idx="120">
                  <c:v>13.382352941176464</c:v>
                </c:pt>
                <c:pt idx="121">
                  <c:v>7.744433688286537</c:v>
                </c:pt>
                <c:pt idx="122">
                  <c:v>11.338962605548843</c:v>
                </c:pt>
                <c:pt idx="123">
                  <c:v>9.8710186891287126</c:v>
                </c:pt>
                <c:pt idx="124">
                  <c:v>9.555616139585597</c:v>
                </c:pt>
                <c:pt idx="125">
                  <c:v>13.143106893106902</c:v>
                </c:pt>
                <c:pt idx="162">
                  <c:v>-11.510791366906469</c:v>
                </c:pt>
                <c:pt idx="163">
                  <c:v>-15.422885572139297</c:v>
                </c:pt>
                <c:pt idx="164">
                  <c:v>-8.6757990867579871</c:v>
                </c:pt>
                <c:pt idx="165">
                  <c:v>-9.8730606488011361</c:v>
                </c:pt>
                <c:pt idx="167">
                  <c:v>-6.1721068249258275</c:v>
                </c:pt>
                <c:pt idx="168">
                  <c:v>-4.6201232032854245</c:v>
                </c:pt>
                <c:pt idx="169">
                  <c:v>-1.2995803438473064</c:v>
                </c:pt>
                <c:pt idx="170">
                  <c:v>-0.62940113416838028</c:v>
                </c:pt>
                <c:pt idx="180">
                  <c:v>0</c:v>
                </c:pt>
                <c:pt idx="182">
                  <c:v>-0.25252525252525976</c:v>
                </c:pt>
                <c:pt idx="183">
                  <c:v>2.30414746543779</c:v>
                </c:pt>
                <c:pt idx="184">
                  <c:v>-3.0214424951266974</c:v>
                </c:pt>
                <c:pt idx="185">
                  <c:v>-3.0656039239730255</c:v>
                </c:pt>
                <c:pt idx="186">
                  <c:v>-1.2898131087128233</c:v>
                </c:pt>
                <c:pt idx="187">
                  <c:v>-1.0572566250171536</c:v>
                </c:pt>
                <c:pt idx="188">
                  <c:v>-0.48037931249610333</c:v>
                </c:pt>
                <c:pt idx="189">
                  <c:v>-2.8776978417266141</c:v>
                </c:pt>
                <c:pt idx="190">
                  <c:v>-4.9019607843137294</c:v>
                </c:pt>
                <c:pt idx="191">
                  <c:v>-3.472222222222225</c:v>
                </c:pt>
                <c:pt idx="192">
                  <c:v>-3.3674963396778863</c:v>
                </c:pt>
                <c:pt idx="193">
                  <c:v>-2.2066198595787299</c:v>
                </c:pt>
                <c:pt idx="194">
                  <c:v>-1.1022657685241861</c:v>
                </c:pt>
                <c:pt idx="195">
                  <c:v>-42.393617021276597</c:v>
                </c:pt>
                <c:pt idx="196">
                  <c:v>4.8803959307121216</c:v>
                </c:pt>
                <c:pt idx="197">
                  <c:v>0.38034667664298644</c:v>
                </c:pt>
              </c:numCache>
            </c:numRef>
          </c:val>
          <c:smooth val="0"/>
        </c:ser>
        <c:ser>
          <c:idx val="1"/>
          <c:order val="1"/>
          <c:tx>
            <c:v>Median (-1.14 %)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Results!$V$4:$V$210</c:f>
              <c:numCache>
                <c:formatCode>0.00</c:formatCode>
                <c:ptCount val="207"/>
                <c:pt idx="0">
                  <c:v>-1.1447089286828591</c:v>
                </c:pt>
                <c:pt idx="1">
                  <c:v>-1.1447089286828591</c:v>
                </c:pt>
                <c:pt idx="2">
                  <c:v>-1.1447089286828591</c:v>
                </c:pt>
                <c:pt idx="3">
                  <c:v>-1.1447089286828591</c:v>
                </c:pt>
                <c:pt idx="4">
                  <c:v>-1.1447089286828591</c:v>
                </c:pt>
                <c:pt idx="5">
                  <c:v>-1.1447089286828591</c:v>
                </c:pt>
                <c:pt idx="6">
                  <c:v>-1.1447089286828591</c:v>
                </c:pt>
                <c:pt idx="7">
                  <c:v>-1.1447089286828591</c:v>
                </c:pt>
                <c:pt idx="8">
                  <c:v>-1.1447089286828591</c:v>
                </c:pt>
                <c:pt idx="9">
                  <c:v>-1.1447089286828591</c:v>
                </c:pt>
                <c:pt idx="10">
                  <c:v>-1.1447089286828591</c:v>
                </c:pt>
                <c:pt idx="11">
                  <c:v>-1.1447089286828591</c:v>
                </c:pt>
                <c:pt idx="12">
                  <c:v>-1.1447089286828591</c:v>
                </c:pt>
                <c:pt idx="13">
                  <c:v>-1.1447089286828591</c:v>
                </c:pt>
                <c:pt idx="14">
                  <c:v>-1.1447089286828591</c:v>
                </c:pt>
                <c:pt idx="15">
                  <c:v>-1.1447089286828591</c:v>
                </c:pt>
                <c:pt idx="16">
                  <c:v>-1.1447089286828591</c:v>
                </c:pt>
                <c:pt idx="17">
                  <c:v>-1.1447089286828591</c:v>
                </c:pt>
                <c:pt idx="18">
                  <c:v>-1.1447089286828591</c:v>
                </c:pt>
                <c:pt idx="19">
                  <c:v>-1.1447089286828591</c:v>
                </c:pt>
                <c:pt idx="20">
                  <c:v>-1.1447089286828591</c:v>
                </c:pt>
                <c:pt idx="21">
                  <c:v>-1.1447089286828591</c:v>
                </c:pt>
                <c:pt idx="22">
                  <c:v>-1.1447089286828591</c:v>
                </c:pt>
                <c:pt idx="23">
                  <c:v>-1.1447089286828591</c:v>
                </c:pt>
                <c:pt idx="24">
                  <c:v>-1.1447089286828591</c:v>
                </c:pt>
                <c:pt idx="25">
                  <c:v>-1.1447089286828591</c:v>
                </c:pt>
                <c:pt idx="26">
                  <c:v>-1.1447089286828591</c:v>
                </c:pt>
                <c:pt idx="27">
                  <c:v>-1.1447089286828591</c:v>
                </c:pt>
                <c:pt idx="28">
                  <c:v>-1.1447089286828591</c:v>
                </c:pt>
                <c:pt idx="29">
                  <c:v>-1.1447089286828591</c:v>
                </c:pt>
                <c:pt idx="30">
                  <c:v>-1.1447089286828591</c:v>
                </c:pt>
                <c:pt idx="31">
                  <c:v>-1.1447089286828591</c:v>
                </c:pt>
                <c:pt idx="32">
                  <c:v>-1.1447089286828591</c:v>
                </c:pt>
                <c:pt idx="33">
                  <c:v>-1.1447089286828591</c:v>
                </c:pt>
                <c:pt idx="34">
                  <c:v>-1.1447089286828591</c:v>
                </c:pt>
                <c:pt idx="35">
                  <c:v>-1.1447089286828591</c:v>
                </c:pt>
                <c:pt idx="36">
                  <c:v>-1.1447089286828591</c:v>
                </c:pt>
                <c:pt idx="37">
                  <c:v>-1.1447089286828591</c:v>
                </c:pt>
                <c:pt idx="38">
                  <c:v>-1.1447089286828591</c:v>
                </c:pt>
                <c:pt idx="39">
                  <c:v>-1.1447089286828591</c:v>
                </c:pt>
                <c:pt idx="40">
                  <c:v>-1.1447089286828591</c:v>
                </c:pt>
                <c:pt idx="41">
                  <c:v>-1.1447089286828591</c:v>
                </c:pt>
                <c:pt idx="42">
                  <c:v>-1.1447089286828591</c:v>
                </c:pt>
                <c:pt idx="43">
                  <c:v>-1.1447089286828591</c:v>
                </c:pt>
                <c:pt idx="44">
                  <c:v>-1.1447089286828591</c:v>
                </c:pt>
                <c:pt idx="45">
                  <c:v>-1.1447089286828591</c:v>
                </c:pt>
                <c:pt idx="46">
                  <c:v>-1.1447089286828591</c:v>
                </c:pt>
                <c:pt idx="47">
                  <c:v>-1.1447089286828591</c:v>
                </c:pt>
                <c:pt idx="48">
                  <c:v>-1.1447089286828591</c:v>
                </c:pt>
                <c:pt idx="49">
                  <c:v>-1.1447089286828591</c:v>
                </c:pt>
                <c:pt idx="50">
                  <c:v>-1.1447089286828591</c:v>
                </c:pt>
                <c:pt idx="51">
                  <c:v>-1.1447089286828591</c:v>
                </c:pt>
                <c:pt idx="52">
                  <c:v>-1.1447089286828591</c:v>
                </c:pt>
                <c:pt idx="53">
                  <c:v>-1.1447089286828591</c:v>
                </c:pt>
                <c:pt idx="54">
                  <c:v>-1.1447089286828591</c:v>
                </c:pt>
                <c:pt idx="55">
                  <c:v>-1.1447089286828591</c:v>
                </c:pt>
                <c:pt idx="56">
                  <c:v>-1.1447089286828591</c:v>
                </c:pt>
                <c:pt idx="57">
                  <c:v>-1.1447089286828591</c:v>
                </c:pt>
                <c:pt idx="58">
                  <c:v>-1.1447089286828591</c:v>
                </c:pt>
                <c:pt idx="59">
                  <c:v>-1.1447089286828591</c:v>
                </c:pt>
                <c:pt idx="60">
                  <c:v>-1.1447089286828591</c:v>
                </c:pt>
                <c:pt idx="61">
                  <c:v>-1.1447089286828591</c:v>
                </c:pt>
                <c:pt idx="62">
                  <c:v>-1.1447089286828591</c:v>
                </c:pt>
                <c:pt idx="63">
                  <c:v>-1.1447089286828591</c:v>
                </c:pt>
                <c:pt idx="64">
                  <c:v>-1.1447089286828591</c:v>
                </c:pt>
                <c:pt idx="65">
                  <c:v>-1.1447089286828591</c:v>
                </c:pt>
                <c:pt idx="66">
                  <c:v>-1.1447089286828591</c:v>
                </c:pt>
                <c:pt idx="67">
                  <c:v>-1.1447089286828591</c:v>
                </c:pt>
                <c:pt idx="68">
                  <c:v>-1.1447089286828591</c:v>
                </c:pt>
                <c:pt idx="69">
                  <c:v>-1.1447089286828591</c:v>
                </c:pt>
                <c:pt idx="70">
                  <c:v>-1.1447089286828591</c:v>
                </c:pt>
                <c:pt idx="71">
                  <c:v>-1.1447089286828591</c:v>
                </c:pt>
                <c:pt idx="72">
                  <c:v>-1.1447089286828591</c:v>
                </c:pt>
                <c:pt idx="73">
                  <c:v>-1.1447089286828591</c:v>
                </c:pt>
                <c:pt idx="74">
                  <c:v>-1.1447089286828591</c:v>
                </c:pt>
                <c:pt idx="75">
                  <c:v>-1.1447089286828591</c:v>
                </c:pt>
                <c:pt idx="76">
                  <c:v>-1.1447089286828591</c:v>
                </c:pt>
                <c:pt idx="77">
                  <c:v>-1.1447089286828591</c:v>
                </c:pt>
                <c:pt idx="78">
                  <c:v>-1.1447089286828591</c:v>
                </c:pt>
                <c:pt idx="79">
                  <c:v>-1.1447089286828591</c:v>
                </c:pt>
                <c:pt idx="80">
                  <c:v>-1.1447089286828591</c:v>
                </c:pt>
                <c:pt idx="81">
                  <c:v>-1.1447089286828591</c:v>
                </c:pt>
                <c:pt idx="82">
                  <c:v>-1.1447089286828591</c:v>
                </c:pt>
                <c:pt idx="83">
                  <c:v>-1.1447089286828591</c:v>
                </c:pt>
                <c:pt idx="84">
                  <c:v>-1.1447089286828591</c:v>
                </c:pt>
                <c:pt idx="85">
                  <c:v>-1.1447089286828591</c:v>
                </c:pt>
                <c:pt idx="86">
                  <c:v>-1.1447089286828591</c:v>
                </c:pt>
                <c:pt idx="87">
                  <c:v>-1.1447089286828591</c:v>
                </c:pt>
                <c:pt idx="88">
                  <c:v>-1.1447089286828591</c:v>
                </c:pt>
                <c:pt idx="89">
                  <c:v>-1.1447089286828591</c:v>
                </c:pt>
                <c:pt idx="90">
                  <c:v>-1.1447089286828591</c:v>
                </c:pt>
                <c:pt idx="91">
                  <c:v>-1.1447089286828591</c:v>
                </c:pt>
                <c:pt idx="92">
                  <c:v>-1.1447089286828591</c:v>
                </c:pt>
                <c:pt idx="93">
                  <c:v>-1.1447089286828591</c:v>
                </c:pt>
                <c:pt idx="94">
                  <c:v>-1.1447089286828591</c:v>
                </c:pt>
                <c:pt idx="95">
                  <c:v>-1.1447089286828591</c:v>
                </c:pt>
                <c:pt idx="96">
                  <c:v>-1.1447089286828591</c:v>
                </c:pt>
                <c:pt idx="97">
                  <c:v>-1.1447089286828591</c:v>
                </c:pt>
                <c:pt idx="98">
                  <c:v>-1.1447089286828591</c:v>
                </c:pt>
                <c:pt idx="99">
                  <c:v>-1.1447089286828591</c:v>
                </c:pt>
                <c:pt idx="100">
                  <c:v>-1.1447089286828591</c:v>
                </c:pt>
                <c:pt idx="101">
                  <c:v>-1.1447089286828591</c:v>
                </c:pt>
                <c:pt idx="102">
                  <c:v>-1.1447089286828591</c:v>
                </c:pt>
                <c:pt idx="103">
                  <c:v>-1.1447089286828591</c:v>
                </c:pt>
                <c:pt idx="104">
                  <c:v>-1.1447089286828591</c:v>
                </c:pt>
                <c:pt idx="105">
                  <c:v>-1.1447089286828591</c:v>
                </c:pt>
                <c:pt idx="106">
                  <c:v>-1.1447089286828591</c:v>
                </c:pt>
                <c:pt idx="107">
                  <c:v>-1.1447089286828591</c:v>
                </c:pt>
                <c:pt idx="108">
                  <c:v>-1.1447089286828591</c:v>
                </c:pt>
                <c:pt idx="109">
                  <c:v>-1.1447089286828591</c:v>
                </c:pt>
                <c:pt idx="110">
                  <c:v>-1.1447089286828591</c:v>
                </c:pt>
                <c:pt idx="111">
                  <c:v>-1.1447089286828591</c:v>
                </c:pt>
                <c:pt idx="112">
                  <c:v>-1.1447089286828591</c:v>
                </c:pt>
                <c:pt idx="113">
                  <c:v>-1.1447089286828591</c:v>
                </c:pt>
                <c:pt idx="114">
                  <c:v>-1.1447089286828591</c:v>
                </c:pt>
                <c:pt idx="115">
                  <c:v>-1.1447089286828591</c:v>
                </c:pt>
                <c:pt idx="116">
                  <c:v>-1.1447089286828591</c:v>
                </c:pt>
                <c:pt idx="117">
                  <c:v>-1.1447089286828591</c:v>
                </c:pt>
                <c:pt idx="118">
                  <c:v>-1.1447089286828591</c:v>
                </c:pt>
                <c:pt idx="119">
                  <c:v>-1.1447089286828591</c:v>
                </c:pt>
                <c:pt idx="120">
                  <c:v>-1.1447089286828591</c:v>
                </c:pt>
                <c:pt idx="121">
                  <c:v>-1.1447089286828591</c:v>
                </c:pt>
                <c:pt idx="122">
                  <c:v>-1.1447089286828591</c:v>
                </c:pt>
                <c:pt idx="123">
                  <c:v>-1.1447089286828591</c:v>
                </c:pt>
                <c:pt idx="124">
                  <c:v>-1.1447089286828591</c:v>
                </c:pt>
                <c:pt idx="125">
                  <c:v>-1.1447089286828591</c:v>
                </c:pt>
                <c:pt idx="126">
                  <c:v>-1.1447089286828591</c:v>
                </c:pt>
                <c:pt idx="127">
                  <c:v>-1.1447089286828591</c:v>
                </c:pt>
                <c:pt idx="128">
                  <c:v>-1.1447089286828591</c:v>
                </c:pt>
                <c:pt idx="129">
                  <c:v>-1.1447089286828591</c:v>
                </c:pt>
                <c:pt idx="130">
                  <c:v>-1.1447089286828591</c:v>
                </c:pt>
                <c:pt idx="131">
                  <c:v>-1.1447089286828591</c:v>
                </c:pt>
                <c:pt idx="132">
                  <c:v>-1.1447089286828591</c:v>
                </c:pt>
                <c:pt idx="133">
                  <c:v>-1.1447089286828591</c:v>
                </c:pt>
                <c:pt idx="134">
                  <c:v>-1.1447089286828591</c:v>
                </c:pt>
                <c:pt idx="135">
                  <c:v>-1.1447089286828591</c:v>
                </c:pt>
                <c:pt idx="136">
                  <c:v>-1.1447089286828591</c:v>
                </c:pt>
                <c:pt idx="137">
                  <c:v>-1.1447089286828591</c:v>
                </c:pt>
                <c:pt idx="138">
                  <c:v>-1.1447089286828591</c:v>
                </c:pt>
                <c:pt idx="139">
                  <c:v>-1.1447089286828591</c:v>
                </c:pt>
                <c:pt idx="140">
                  <c:v>-1.1447089286828591</c:v>
                </c:pt>
                <c:pt idx="141">
                  <c:v>-1.1447089286828591</c:v>
                </c:pt>
                <c:pt idx="142">
                  <c:v>-1.1447089286828591</c:v>
                </c:pt>
                <c:pt idx="143">
                  <c:v>-1.1447089286828591</c:v>
                </c:pt>
                <c:pt idx="144">
                  <c:v>-1.1447089286828591</c:v>
                </c:pt>
                <c:pt idx="145">
                  <c:v>-1.1447089286828591</c:v>
                </c:pt>
                <c:pt idx="146">
                  <c:v>-1.1447089286828591</c:v>
                </c:pt>
                <c:pt idx="147">
                  <c:v>-1.1447089286828591</c:v>
                </c:pt>
                <c:pt idx="148">
                  <c:v>-1.1447089286828591</c:v>
                </c:pt>
                <c:pt idx="149">
                  <c:v>-1.1447089286828591</c:v>
                </c:pt>
                <c:pt idx="150">
                  <c:v>-1.1447089286828591</c:v>
                </c:pt>
                <c:pt idx="151">
                  <c:v>-1.1447089286828591</c:v>
                </c:pt>
                <c:pt idx="152">
                  <c:v>-1.1447089286828591</c:v>
                </c:pt>
                <c:pt idx="153">
                  <c:v>-1.1447089286828591</c:v>
                </c:pt>
                <c:pt idx="154">
                  <c:v>-1.1447089286828591</c:v>
                </c:pt>
                <c:pt idx="155">
                  <c:v>-1.1447089286828591</c:v>
                </c:pt>
                <c:pt idx="156">
                  <c:v>-1.1447089286828591</c:v>
                </c:pt>
                <c:pt idx="157">
                  <c:v>-1.1447089286828591</c:v>
                </c:pt>
                <c:pt idx="158">
                  <c:v>-1.1447089286828591</c:v>
                </c:pt>
                <c:pt idx="159">
                  <c:v>-1.1447089286828591</c:v>
                </c:pt>
                <c:pt idx="160">
                  <c:v>-1.1447089286828591</c:v>
                </c:pt>
                <c:pt idx="161">
                  <c:v>-1.1447089286828591</c:v>
                </c:pt>
                <c:pt idx="162">
                  <c:v>-1.1447089286828591</c:v>
                </c:pt>
                <c:pt idx="163">
                  <c:v>-1.1447089286828591</c:v>
                </c:pt>
                <c:pt idx="164">
                  <c:v>-1.1447089286828591</c:v>
                </c:pt>
                <c:pt idx="165">
                  <c:v>-1.1447089286828591</c:v>
                </c:pt>
                <c:pt idx="166">
                  <c:v>-1.1447089286828591</c:v>
                </c:pt>
                <c:pt idx="167">
                  <c:v>-1.1447089286828591</c:v>
                </c:pt>
                <c:pt idx="168">
                  <c:v>-1.1447089286828591</c:v>
                </c:pt>
                <c:pt idx="169">
                  <c:v>-1.1447089286828591</c:v>
                </c:pt>
                <c:pt idx="170">
                  <c:v>-1.1447089286828591</c:v>
                </c:pt>
                <c:pt idx="171">
                  <c:v>-1.1447089286828591</c:v>
                </c:pt>
                <c:pt idx="172">
                  <c:v>-1.1447089286828591</c:v>
                </c:pt>
                <c:pt idx="173">
                  <c:v>-1.1447089286828591</c:v>
                </c:pt>
                <c:pt idx="174">
                  <c:v>-1.1447089286828591</c:v>
                </c:pt>
                <c:pt idx="175">
                  <c:v>-1.1447089286828591</c:v>
                </c:pt>
                <c:pt idx="176">
                  <c:v>-1.1447089286828591</c:v>
                </c:pt>
                <c:pt idx="177">
                  <c:v>-1.1447089286828591</c:v>
                </c:pt>
                <c:pt idx="178">
                  <c:v>-1.1447089286828591</c:v>
                </c:pt>
                <c:pt idx="179">
                  <c:v>-1.1447089286828591</c:v>
                </c:pt>
                <c:pt idx="180">
                  <c:v>-1.1447089286828591</c:v>
                </c:pt>
                <c:pt idx="181">
                  <c:v>-1.1447089286828591</c:v>
                </c:pt>
                <c:pt idx="182">
                  <c:v>-1.1447089286828591</c:v>
                </c:pt>
                <c:pt idx="183">
                  <c:v>-1.1447089286828591</c:v>
                </c:pt>
                <c:pt idx="184">
                  <c:v>-1.1447089286828591</c:v>
                </c:pt>
                <c:pt idx="185">
                  <c:v>-1.1447089286828591</c:v>
                </c:pt>
                <c:pt idx="186">
                  <c:v>-1.1447089286828591</c:v>
                </c:pt>
                <c:pt idx="187">
                  <c:v>-1.1447089286828591</c:v>
                </c:pt>
                <c:pt idx="188">
                  <c:v>-1.1447089286828591</c:v>
                </c:pt>
                <c:pt idx="189">
                  <c:v>-1.1447089286828591</c:v>
                </c:pt>
                <c:pt idx="190">
                  <c:v>-1.1447089286828591</c:v>
                </c:pt>
                <c:pt idx="191">
                  <c:v>-1.1447089286828591</c:v>
                </c:pt>
                <c:pt idx="192">
                  <c:v>-1.1447089286828591</c:v>
                </c:pt>
                <c:pt idx="193">
                  <c:v>-1.1447089286828591</c:v>
                </c:pt>
                <c:pt idx="194">
                  <c:v>-1.1447089286828591</c:v>
                </c:pt>
                <c:pt idx="195">
                  <c:v>-1.1447089286828591</c:v>
                </c:pt>
                <c:pt idx="196">
                  <c:v>-1.1447089286828591</c:v>
                </c:pt>
                <c:pt idx="197">
                  <c:v>-1.1447089286828591</c:v>
                </c:pt>
                <c:pt idx="198">
                  <c:v>-1.1447089286828591</c:v>
                </c:pt>
                <c:pt idx="199">
                  <c:v>-1.1447089286828591</c:v>
                </c:pt>
                <c:pt idx="200">
                  <c:v>-1.1447089286828591</c:v>
                </c:pt>
                <c:pt idx="201">
                  <c:v>-1.1447089286828591</c:v>
                </c:pt>
                <c:pt idx="202">
                  <c:v>-1.1447089286828591</c:v>
                </c:pt>
                <c:pt idx="203">
                  <c:v>-1.1447089286828591</c:v>
                </c:pt>
                <c:pt idx="204">
                  <c:v>-1.1447089286828591</c:v>
                </c:pt>
                <c:pt idx="205">
                  <c:v>-1.1447089286828591</c:v>
                </c:pt>
                <c:pt idx="206">
                  <c:v>-1.1447089286828591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Results!$W$4:$W$210</c:f>
              <c:numCache>
                <c:formatCode>0.00</c:formatCode>
                <c:ptCount val="207"/>
                <c:pt idx="0">
                  <c:v>-6.1447089286828591</c:v>
                </c:pt>
                <c:pt idx="1">
                  <c:v>-6.1447089286828591</c:v>
                </c:pt>
                <c:pt idx="2">
                  <c:v>-6.1447089286828591</c:v>
                </c:pt>
                <c:pt idx="3">
                  <c:v>-6.1447089286828591</c:v>
                </c:pt>
                <c:pt idx="4">
                  <c:v>-6.1447089286828591</c:v>
                </c:pt>
                <c:pt idx="5">
                  <c:v>-6.1447089286828591</c:v>
                </c:pt>
                <c:pt idx="6">
                  <c:v>-6.1447089286828591</c:v>
                </c:pt>
                <c:pt idx="7">
                  <c:v>-6.1447089286828591</c:v>
                </c:pt>
                <c:pt idx="8">
                  <c:v>-6.1447089286828591</c:v>
                </c:pt>
                <c:pt idx="9">
                  <c:v>-6.1447089286828591</c:v>
                </c:pt>
                <c:pt idx="10">
                  <c:v>-6.1447089286828591</c:v>
                </c:pt>
                <c:pt idx="11">
                  <c:v>-6.1447089286828591</c:v>
                </c:pt>
                <c:pt idx="12">
                  <c:v>-6.1447089286828591</c:v>
                </c:pt>
                <c:pt idx="13">
                  <c:v>-6.1447089286828591</c:v>
                </c:pt>
                <c:pt idx="14">
                  <c:v>-6.1447089286828591</c:v>
                </c:pt>
                <c:pt idx="15">
                  <c:v>-6.1447089286828591</c:v>
                </c:pt>
                <c:pt idx="16">
                  <c:v>-6.1447089286828591</c:v>
                </c:pt>
                <c:pt idx="17">
                  <c:v>-6.1447089286828591</c:v>
                </c:pt>
                <c:pt idx="18">
                  <c:v>-6.1447089286828591</c:v>
                </c:pt>
                <c:pt idx="19">
                  <c:v>-6.1447089286828591</c:v>
                </c:pt>
                <c:pt idx="20">
                  <c:v>-6.1447089286828591</c:v>
                </c:pt>
                <c:pt idx="21">
                  <c:v>-6.1447089286828591</c:v>
                </c:pt>
                <c:pt idx="22">
                  <c:v>-6.1447089286828591</c:v>
                </c:pt>
                <c:pt idx="23">
                  <c:v>-6.1447089286828591</c:v>
                </c:pt>
                <c:pt idx="24">
                  <c:v>-6.1447089286828591</c:v>
                </c:pt>
                <c:pt idx="25">
                  <c:v>-6.1447089286828591</c:v>
                </c:pt>
                <c:pt idx="26">
                  <c:v>-6.1447089286828591</c:v>
                </c:pt>
                <c:pt idx="27">
                  <c:v>-6.1447089286828591</c:v>
                </c:pt>
                <c:pt idx="28">
                  <c:v>-6.1447089286828591</c:v>
                </c:pt>
                <c:pt idx="29">
                  <c:v>-6.1447089286828591</c:v>
                </c:pt>
                <c:pt idx="30">
                  <c:v>-6.1447089286828591</c:v>
                </c:pt>
                <c:pt idx="31">
                  <c:v>-6.1447089286828591</c:v>
                </c:pt>
                <c:pt idx="32">
                  <c:v>-6.1447089286828591</c:v>
                </c:pt>
                <c:pt idx="33">
                  <c:v>-6.1447089286828591</c:v>
                </c:pt>
                <c:pt idx="34">
                  <c:v>-6.1447089286828591</c:v>
                </c:pt>
                <c:pt idx="35">
                  <c:v>-6.1447089286828591</c:v>
                </c:pt>
                <c:pt idx="36">
                  <c:v>-6.1447089286828591</c:v>
                </c:pt>
                <c:pt idx="37">
                  <c:v>-6.1447089286828591</c:v>
                </c:pt>
                <c:pt idx="38">
                  <c:v>-6.1447089286828591</c:v>
                </c:pt>
                <c:pt idx="39">
                  <c:v>-6.1447089286828591</c:v>
                </c:pt>
                <c:pt idx="40">
                  <c:v>-6.1447089286828591</c:v>
                </c:pt>
                <c:pt idx="41">
                  <c:v>-6.1447089286828591</c:v>
                </c:pt>
                <c:pt idx="42">
                  <c:v>-6.1447089286828591</c:v>
                </c:pt>
                <c:pt idx="43">
                  <c:v>-6.1447089286828591</c:v>
                </c:pt>
                <c:pt idx="44">
                  <c:v>-6.1447089286828591</c:v>
                </c:pt>
                <c:pt idx="45">
                  <c:v>-6.1447089286828591</c:v>
                </c:pt>
                <c:pt idx="46">
                  <c:v>-6.1447089286828591</c:v>
                </c:pt>
                <c:pt idx="47">
                  <c:v>-6.1447089286828591</c:v>
                </c:pt>
                <c:pt idx="48">
                  <c:v>-6.1447089286828591</c:v>
                </c:pt>
                <c:pt idx="49">
                  <c:v>-6.1447089286828591</c:v>
                </c:pt>
                <c:pt idx="50">
                  <c:v>-6.1447089286828591</c:v>
                </c:pt>
                <c:pt idx="51">
                  <c:v>-6.1447089286828591</c:v>
                </c:pt>
                <c:pt idx="52">
                  <c:v>-6.1447089286828591</c:v>
                </c:pt>
                <c:pt idx="53">
                  <c:v>-6.1447089286828591</c:v>
                </c:pt>
                <c:pt idx="54">
                  <c:v>-6.1447089286828591</c:v>
                </c:pt>
                <c:pt idx="55">
                  <c:v>-6.1447089286828591</c:v>
                </c:pt>
                <c:pt idx="56">
                  <c:v>-6.1447089286828591</c:v>
                </c:pt>
                <c:pt idx="57">
                  <c:v>-6.1447089286828591</c:v>
                </c:pt>
                <c:pt idx="58">
                  <c:v>-6.1447089286828591</c:v>
                </c:pt>
                <c:pt idx="59">
                  <c:v>-6.1447089286828591</c:v>
                </c:pt>
                <c:pt idx="60">
                  <c:v>-6.1447089286828591</c:v>
                </c:pt>
                <c:pt idx="61">
                  <c:v>-6.1447089286828591</c:v>
                </c:pt>
                <c:pt idx="62">
                  <c:v>-6.1447089286828591</c:v>
                </c:pt>
                <c:pt idx="63">
                  <c:v>-6.1447089286828591</c:v>
                </c:pt>
                <c:pt idx="64">
                  <c:v>-6.1447089286828591</c:v>
                </c:pt>
                <c:pt idx="65">
                  <c:v>-6.1447089286828591</c:v>
                </c:pt>
                <c:pt idx="66">
                  <c:v>-6.1447089286828591</c:v>
                </c:pt>
                <c:pt idx="67">
                  <c:v>-6.1447089286828591</c:v>
                </c:pt>
                <c:pt idx="68">
                  <c:v>-6.1447089286828591</c:v>
                </c:pt>
                <c:pt idx="69">
                  <c:v>-6.1447089286828591</c:v>
                </c:pt>
                <c:pt idx="70">
                  <c:v>-6.1447089286828591</c:v>
                </c:pt>
                <c:pt idx="71">
                  <c:v>-6.1447089286828591</c:v>
                </c:pt>
                <c:pt idx="72">
                  <c:v>-6.1447089286828591</c:v>
                </c:pt>
                <c:pt idx="73">
                  <c:v>-6.1447089286828591</c:v>
                </c:pt>
                <c:pt idx="74">
                  <c:v>-6.1447089286828591</c:v>
                </c:pt>
                <c:pt idx="75">
                  <c:v>-6.1447089286828591</c:v>
                </c:pt>
                <c:pt idx="76">
                  <c:v>-6.1447089286828591</c:v>
                </c:pt>
                <c:pt idx="77">
                  <c:v>-6.1447089286828591</c:v>
                </c:pt>
                <c:pt idx="78">
                  <c:v>-6.1447089286828591</c:v>
                </c:pt>
                <c:pt idx="79">
                  <c:v>-6.1447089286828591</c:v>
                </c:pt>
                <c:pt idx="80">
                  <c:v>-6.1447089286828591</c:v>
                </c:pt>
                <c:pt idx="81">
                  <c:v>-6.1447089286828591</c:v>
                </c:pt>
                <c:pt idx="82">
                  <c:v>-6.1447089286828591</c:v>
                </c:pt>
                <c:pt idx="83">
                  <c:v>-6.1447089286828591</c:v>
                </c:pt>
                <c:pt idx="84">
                  <c:v>-6.1447089286828591</c:v>
                </c:pt>
                <c:pt idx="85">
                  <c:v>-6.1447089286828591</c:v>
                </c:pt>
                <c:pt idx="86">
                  <c:v>-6.1447089286828591</c:v>
                </c:pt>
                <c:pt idx="87">
                  <c:v>-6.1447089286828591</c:v>
                </c:pt>
                <c:pt idx="88">
                  <c:v>-6.1447089286828591</c:v>
                </c:pt>
                <c:pt idx="89">
                  <c:v>-6.1447089286828591</c:v>
                </c:pt>
                <c:pt idx="90">
                  <c:v>-6.1447089286828591</c:v>
                </c:pt>
                <c:pt idx="91">
                  <c:v>-6.1447089286828591</c:v>
                </c:pt>
                <c:pt idx="92">
                  <c:v>-6.1447089286828591</c:v>
                </c:pt>
                <c:pt idx="93">
                  <c:v>-6.1447089286828591</c:v>
                </c:pt>
                <c:pt idx="94">
                  <c:v>-6.1447089286828591</c:v>
                </c:pt>
                <c:pt idx="95">
                  <c:v>-6.1447089286828591</c:v>
                </c:pt>
                <c:pt idx="96">
                  <c:v>-6.1447089286828591</c:v>
                </c:pt>
                <c:pt idx="97">
                  <c:v>-6.1447089286828591</c:v>
                </c:pt>
                <c:pt idx="98">
                  <c:v>-6.1447089286828591</c:v>
                </c:pt>
                <c:pt idx="99">
                  <c:v>-6.1447089286828591</c:v>
                </c:pt>
                <c:pt idx="100">
                  <c:v>-6.1447089286828591</c:v>
                </c:pt>
                <c:pt idx="101">
                  <c:v>-6.1447089286828591</c:v>
                </c:pt>
                <c:pt idx="102">
                  <c:v>-6.1447089286828591</c:v>
                </c:pt>
                <c:pt idx="103">
                  <c:v>-6.1447089286828591</c:v>
                </c:pt>
                <c:pt idx="104">
                  <c:v>-6.1447089286828591</c:v>
                </c:pt>
                <c:pt idx="105">
                  <c:v>-6.1447089286828591</c:v>
                </c:pt>
                <c:pt idx="106">
                  <c:v>-6.1447089286828591</c:v>
                </c:pt>
                <c:pt idx="107">
                  <c:v>-6.1447089286828591</c:v>
                </c:pt>
                <c:pt idx="108">
                  <c:v>-6.1447089286828591</c:v>
                </c:pt>
                <c:pt idx="109">
                  <c:v>-6.1447089286828591</c:v>
                </c:pt>
                <c:pt idx="110">
                  <c:v>-6.1447089286828591</c:v>
                </c:pt>
                <c:pt idx="111">
                  <c:v>-6.1447089286828591</c:v>
                </c:pt>
                <c:pt idx="112">
                  <c:v>-6.1447089286828591</c:v>
                </c:pt>
                <c:pt idx="113">
                  <c:v>-6.1447089286828591</c:v>
                </c:pt>
                <c:pt idx="114">
                  <c:v>-6.1447089286828591</c:v>
                </c:pt>
                <c:pt idx="115">
                  <c:v>-6.1447089286828591</c:v>
                </c:pt>
                <c:pt idx="116">
                  <c:v>-6.1447089286828591</c:v>
                </c:pt>
                <c:pt idx="117">
                  <c:v>-6.1447089286828591</c:v>
                </c:pt>
                <c:pt idx="118">
                  <c:v>-6.1447089286828591</c:v>
                </c:pt>
                <c:pt idx="119">
                  <c:v>-6.1447089286828591</c:v>
                </c:pt>
                <c:pt idx="120">
                  <c:v>-6.1447089286828591</c:v>
                </c:pt>
                <c:pt idx="121">
                  <c:v>-6.1447089286828591</c:v>
                </c:pt>
                <c:pt idx="122">
                  <c:v>-6.1447089286828591</c:v>
                </c:pt>
                <c:pt idx="123">
                  <c:v>-6.1447089286828591</c:v>
                </c:pt>
                <c:pt idx="124">
                  <c:v>-6.1447089286828591</c:v>
                </c:pt>
                <c:pt idx="125">
                  <c:v>-6.1447089286828591</c:v>
                </c:pt>
                <c:pt idx="126">
                  <c:v>-6.1447089286828591</c:v>
                </c:pt>
                <c:pt idx="127">
                  <c:v>-6.1447089286828591</c:v>
                </c:pt>
                <c:pt idx="128">
                  <c:v>-6.1447089286828591</c:v>
                </c:pt>
                <c:pt idx="129">
                  <c:v>-6.1447089286828591</c:v>
                </c:pt>
                <c:pt idx="130">
                  <c:v>-6.1447089286828591</c:v>
                </c:pt>
                <c:pt idx="131">
                  <c:v>-6.1447089286828591</c:v>
                </c:pt>
                <c:pt idx="132">
                  <c:v>-6.1447089286828591</c:v>
                </c:pt>
                <c:pt idx="133">
                  <c:v>-6.1447089286828591</c:v>
                </c:pt>
                <c:pt idx="134">
                  <c:v>-6.1447089286828591</c:v>
                </c:pt>
                <c:pt idx="135">
                  <c:v>-6.1447089286828591</c:v>
                </c:pt>
                <c:pt idx="136">
                  <c:v>-6.1447089286828591</c:v>
                </c:pt>
                <c:pt idx="137">
                  <c:v>-6.1447089286828591</c:v>
                </c:pt>
                <c:pt idx="138">
                  <c:v>-6.1447089286828591</c:v>
                </c:pt>
                <c:pt idx="139">
                  <c:v>-6.1447089286828591</c:v>
                </c:pt>
                <c:pt idx="140">
                  <c:v>-6.1447089286828591</c:v>
                </c:pt>
                <c:pt idx="141">
                  <c:v>-6.1447089286828591</c:v>
                </c:pt>
                <c:pt idx="142">
                  <c:v>-6.1447089286828591</c:v>
                </c:pt>
                <c:pt idx="143">
                  <c:v>-6.1447089286828591</c:v>
                </c:pt>
                <c:pt idx="144">
                  <c:v>-6.1447089286828591</c:v>
                </c:pt>
                <c:pt idx="145">
                  <c:v>-6.1447089286828591</c:v>
                </c:pt>
                <c:pt idx="146">
                  <c:v>-6.1447089286828591</c:v>
                </c:pt>
                <c:pt idx="147">
                  <c:v>-6.1447089286828591</c:v>
                </c:pt>
                <c:pt idx="148">
                  <c:v>-6.1447089286828591</c:v>
                </c:pt>
                <c:pt idx="149">
                  <c:v>-6.1447089286828591</c:v>
                </c:pt>
                <c:pt idx="150">
                  <c:v>-6.1447089286828591</c:v>
                </c:pt>
                <c:pt idx="151">
                  <c:v>-6.1447089286828591</c:v>
                </c:pt>
                <c:pt idx="152">
                  <c:v>-6.1447089286828591</c:v>
                </c:pt>
                <c:pt idx="153">
                  <c:v>-6.1447089286828591</c:v>
                </c:pt>
                <c:pt idx="154">
                  <c:v>-6.1447089286828591</c:v>
                </c:pt>
                <c:pt idx="155">
                  <c:v>-6.1447089286828591</c:v>
                </c:pt>
                <c:pt idx="156">
                  <c:v>-6.1447089286828591</c:v>
                </c:pt>
                <c:pt idx="157">
                  <c:v>-6.1447089286828591</c:v>
                </c:pt>
                <c:pt idx="158">
                  <c:v>-6.1447089286828591</c:v>
                </c:pt>
                <c:pt idx="159">
                  <c:v>-6.1447089286828591</c:v>
                </c:pt>
                <c:pt idx="160">
                  <c:v>-6.1447089286828591</c:v>
                </c:pt>
                <c:pt idx="161">
                  <c:v>-6.1447089286828591</c:v>
                </c:pt>
                <c:pt idx="162">
                  <c:v>-6.1447089286828591</c:v>
                </c:pt>
                <c:pt idx="163">
                  <c:v>-6.1447089286828591</c:v>
                </c:pt>
                <c:pt idx="164">
                  <c:v>-6.1447089286828591</c:v>
                </c:pt>
                <c:pt idx="165">
                  <c:v>-6.1447089286828591</c:v>
                </c:pt>
                <c:pt idx="166">
                  <c:v>-6.1447089286828591</c:v>
                </c:pt>
                <c:pt idx="167">
                  <c:v>-6.1447089286828591</c:v>
                </c:pt>
                <c:pt idx="168">
                  <c:v>-6.1447089286828591</c:v>
                </c:pt>
                <c:pt idx="169">
                  <c:v>-6.1447089286828591</c:v>
                </c:pt>
                <c:pt idx="170">
                  <c:v>-6.1447089286828591</c:v>
                </c:pt>
                <c:pt idx="171">
                  <c:v>-6.1447089286828591</c:v>
                </c:pt>
                <c:pt idx="172">
                  <c:v>-6.1447089286828591</c:v>
                </c:pt>
                <c:pt idx="173">
                  <c:v>-6.1447089286828591</c:v>
                </c:pt>
                <c:pt idx="174">
                  <c:v>-6.1447089286828591</c:v>
                </c:pt>
                <c:pt idx="175">
                  <c:v>-6.1447089286828591</c:v>
                </c:pt>
                <c:pt idx="176">
                  <c:v>-6.1447089286828591</c:v>
                </c:pt>
                <c:pt idx="177">
                  <c:v>-6.1447089286828591</c:v>
                </c:pt>
                <c:pt idx="178">
                  <c:v>-6.1447089286828591</c:v>
                </c:pt>
                <c:pt idx="179">
                  <c:v>-6.1447089286828591</c:v>
                </c:pt>
                <c:pt idx="180">
                  <c:v>-6.1447089286828591</c:v>
                </c:pt>
                <c:pt idx="181">
                  <c:v>-6.1447089286828591</c:v>
                </c:pt>
                <c:pt idx="182">
                  <c:v>-6.1447089286828591</c:v>
                </c:pt>
                <c:pt idx="183">
                  <c:v>-6.1447089286828591</c:v>
                </c:pt>
                <c:pt idx="184">
                  <c:v>-6.1447089286828591</c:v>
                </c:pt>
                <c:pt idx="185">
                  <c:v>-6.1447089286828591</c:v>
                </c:pt>
                <c:pt idx="186">
                  <c:v>-6.1447089286828591</c:v>
                </c:pt>
                <c:pt idx="187">
                  <c:v>-6.1447089286828591</c:v>
                </c:pt>
                <c:pt idx="188">
                  <c:v>-6.1447089286828591</c:v>
                </c:pt>
                <c:pt idx="189">
                  <c:v>-6.1447089286828591</c:v>
                </c:pt>
                <c:pt idx="190">
                  <c:v>-6.1447089286828591</c:v>
                </c:pt>
                <c:pt idx="191">
                  <c:v>-6.1447089286828591</c:v>
                </c:pt>
                <c:pt idx="192">
                  <c:v>-6.1447089286828591</c:v>
                </c:pt>
                <c:pt idx="193">
                  <c:v>-6.1447089286828591</c:v>
                </c:pt>
                <c:pt idx="194">
                  <c:v>-6.1447089286828591</c:v>
                </c:pt>
                <c:pt idx="195">
                  <c:v>-6.1447089286828591</c:v>
                </c:pt>
                <c:pt idx="196">
                  <c:v>-6.1447089286828591</c:v>
                </c:pt>
                <c:pt idx="197">
                  <c:v>-6.1447089286828591</c:v>
                </c:pt>
                <c:pt idx="198">
                  <c:v>-6.1447089286828591</c:v>
                </c:pt>
                <c:pt idx="199">
                  <c:v>-6.1447089286828591</c:v>
                </c:pt>
                <c:pt idx="200">
                  <c:v>-6.1447089286828591</c:v>
                </c:pt>
                <c:pt idx="201">
                  <c:v>-6.1447089286828591</c:v>
                </c:pt>
                <c:pt idx="202">
                  <c:v>-6.1447089286828591</c:v>
                </c:pt>
                <c:pt idx="203">
                  <c:v>-6.1447089286828591</c:v>
                </c:pt>
                <c:pt idx="204">
                  <c:v>-6.1447089286828591</c:v>
                </c:pt>
                <c:pt idx="205">
                  <c:v>-6.1447089286828591</c:v>
                </c:pt>
                <c:pt idx="206">
                  <c:v>-6.1447089286828591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Results!$X$4:$X$210</c:f>
              <c:numCache>
                <c:formatCode>0.00</c:formatCode>
                <c:ptCount val="207"/>
                <c:pt idx="0">
                  <c:v>3.8552910713171409</c:v>
                </c:pt>
                <c:pt idx="1">
                  <c:v>3.8552910713171409</c:v>
                </c:pt>
                <c:pt idx="2">
                  <c:v>3.8552910713171409</c:v>
                </c:pt>
                <c:pt idx="3">
                  <c:v>3.8552910713171409</c:v>
                </c:pt>
                <c:pt idx="4">
                  <c:v>3.8552910713171409</c:v>
                </c:pt>
                <c:pt idx="5">
                  <c:v>3.8552910713171409</c:v>
                </c:pt>
                <c:pt idx="6">
                  <c:v>3.8552910713171409</c:v>
                </c:pt>
                <c:pt idx="7">
                  <c:v>3.8552910713171409</c:v>
                </c:pt>
                <c:pt idx="8">
                  <c:v>3.8552910713171409</c:v>
                </c:pt>
                <c:pt idx="9">
                  <c:v>3.8552910713171409</c:v>
                </c:pt>
                <c:pt idx="10">
                  <c:v>3.8552910713171409</c:v>
                </c:pt>
                <c:pt idx="11">
                  <c:v>3.8552910713171409</c:v>
                </c:pt>
                <c:pt idx="12">
                  <c:v>3.8552910713171409</c:v>
                </c:pt>
                <c:pt idx="13">
                  <c:v>3.8552910713171409</c:v>
                </c:pt>
                <c:pt idx="14">
                  <c:v>3.8552910713171409</c:v>
                </c:pt>
                <c:pt idx="15">
                  <c:v>3.8552910713171409</c:v>
                </c:pt>
                <c:pt idx="16">
                  <c:v>3.8552910713171409</c:v>
                </c:pt>
                <c:pt idx="17">
                  <c:v>3.8552910713171409</c:v>
                </c:pt>
                <c:pt idx="18">
                  <c:v>3.8552910713171409</c:v>
                </c:pt>
                <c:pt idx="19">
                  <c:v>3.8552910713171409</c:v>
                </c:pt>
                <c:pt idx="20">
                  <c:v>3.8552910713171409</c:v>
                </c:pt>
                <c:pt idx="21">
                  <c:v>3.8552910713171409</c:v>
                </c:pt>
                <c:pt idx="22">
                  <c:v>3.8552910713171409</c:v>
                </c:pt>
                <c:pt idx="23">
                  <c:v>3.8552910713171409</c:v>
                </c:pt>
                <c:pt idx="24">
                  <c:v>3.8552910713171409</c:v>
                </c:pt>
                <c:pt idx="25">
                  <c:v>3.8552910713171409</c:v>
                </c:pt>
                <c:pt idx="26">
                  <c:v>3.8552910713171409</c:v>
                </c:pt>
                <c:pt idx="27">
                  <c:v>3.8552910713171409</c:v>
                </c:pt>
                <c:pt idx="28">
                  <c:v>3.8552910713171409</c:v>
                </c:pt>
                <c:pt idx="29">
                  <c:v>3.8552910713171409</c:v>
                </c:pt>
                <c:pt idx="30">
                  <c:v>3.8552910713171409</c:v>
                </c:pt>
                <c:pt idx="31">
                  <c:v>3.8552910713171409</c:v>
                </c:pt>
                <c:pt idx="32">
                  <c:v>3.8552910713171409</c:v>
                </c:pt>
                <c:pt idx="33">
                  <c:v>3.8552910713171409</c:v>
                </c:pt>
                <c:pt idx="34">
                  <c:v>3.8552910713171409</c:v>
                </c:pt>
                <c:pt idx="35">
                  <c:v>3.8552910713171409</c:v>
                </c:pt>
                <c:pt idx="36">
                  <c:v>3.8552910713171409</c:v>
                </c:pt>
                <c:pt idx="37">
                  <c:v>3.8552910713171409</c:v>
                </c:pt>
                <c:pt idx="38">
                  <c:v>3.8552910713171409</c:v>
                </c:pt>
                <c:pt idx="39">
                  <c:v>3.8552910713171409</c:v>
                </c:pt>
                <c:pt idx="40">
                  <c:v>3.8552910713171409</c:v>
                </c:pt>
                <c:pt idx="41">
                  <c:v>3.8552910713171409</c:v>
                </c:pt>
                <c:pt idx="42">
                  <c:v>3.8552910713171409</c:v>
                </c:pt>
                <c:pt idx="43">
                  <c:v>3.8552910713171409</c:v>
                </c:pt>
                <c:pt idx="44">
                  <c:v>3.8552910713171409</c:v>
                </c:pt>
                <c:pt idx="45">
                  <c:v>3.8552910713171409</c:v>
                </c:pt>
                <c:pt idx="46">
                  <c:v>3.8552910713171409</c:v>
                </c:pt>
                <c:pt idx="47">
                  <c:v>3.8552910713171409</c:v>
                </c:pt>
                <c:pt idx="48">
                  <c:v>3.8552910713171409</c:v>
                </c:pt>
                <c:pt idx="49">
                  <c:v>3.8552910713171409</c:v>
                </c:pt>
                <c:pt idx="50">
                  <c:v>3.8552910713171409</c:v>
                </c:pt>
                <c:pt idx="51">
                  <c:v>3.8552910713171409</c:v>
                </c:pt>
                <c:pt idx="52">
                  <c:v>3.8552910713171409</c:v>
                </c:pt>
                <c:pt idx="53">
                  <c:v>3.8552910713171409</c:v>
                </c:pt>
                <c:pt idx="54">
                  <c:v>3.8552910713171409</c:v>
                </c:pt>
                <c:pt idx="55">
                  <c:v>3.8552910713171409</c:v>
                </c:pt>
                <c:pt idx="56">
                  <c:v>3.8552910713171409</c:v>
                </c:pt>
                <c:pt idx="57">
                  <c:v>3.8552910713171409</c:v>
                </c:pt>
                <c:pt idx="58">
                  <c:v>3.8552910713171409</c:v>
                </c:pt>
                <c:pt idx="59">
                  <c:v>3.8552910713171409</c:v>
                </c:pt>
                <c:pt idx="60">
                  <c:v>3.8552910713171409</c:v>
                </c:pt>
                <c:pt idx="61">
                  <c:v>3.8552910713171409</c:v>
                </c:pt>
                <c:pt idx="62">
                  <c:v>3.8552910713171409</c:v>
                </c:pt>
                <c:pt idx="63">
                  <c:v>3.8552910713171409</c:v>
                </c:pt>
                <c:pt idx="64">
                  <c:v>3.8552910713171409</c:v>
                </c:pt>
                <c:pt idx="65">
                  <c:v>3.8552910713171409</c:v>
                </c:pt>
                <c:pt idx="66">
                  <c:v>3.8552910713171409</c:v>
                </c:pt>
                <c:pt idx="67">
                  <c:v>3.8552910713171409</c:v>
                </c:pt>
                <c:pt idx="68">
                  <c:v>3.8552910713171409</c:v>
                </c:pt>
                <c:pt idx="69">
                  <c:v>3.8552910713171409</c:v>
                </c:pt>
                <c:pt idx="70">
                  <c:v>3.8552910713171409</c:v>
                </c:pt>
                <c:pt idx="71">
                  <c:v>3.8552910713171409</c:v>
                </c:pt>
                <c:pt idx="72">
                  <c:v>3.8552910713171409</c:v>
                </c:pt>
                <c:pt idx="73">
                  <c:v>3.8552910713171409</c:v>
                </c:pt>
                <c:pt idx="74">
                  <c:v>3.8552910713171409</c:v>
                </c:pt>
                <c:pt idx="75">
                  <c:v>3.8552910713171409</c:v>
                </c:pt>
                <c:pt idx="76">
                  <c:v>3.8552910713171409</c:v>
                </c:pt>
                <c:pt idx="77">
                  <c:v>3.8552910713171409</c:v>
                </c:pt>
                <c:pt idx="78">
                  <c:v>3.8552910713171409</c:v>
                </c:pt>
                <c:pt idx="79">
                  <c:v>3.8552910713171409</c:v>
                </c:pt>
                <c:pt idx="80">
                  <c:v>3.8552910713171409</c:v>
                </c:pt>
                <c:pt idx="81">
                  <c:v>3.8552910713171409</c:v>
                </c:pt>
                <c:pt idx="82">
                  <c:v>3.8552910713171409</c:v>
                </c:pt>
                <c:pt idx="83">
                  <c:v>3.8552910713171409</c:v>
                </c:pt>
                <c:pt idx="84">
                  <c:v>3.8552910713171409</c:v>
                </c:pt>
                <c:pt idx="85">
                  <c:v>3.8552910713171409</c:v>
                </c:pt>
                <c:pt idx="86">
                  <c:v>3.8552910713171409</c:v>
                </c:pt>
                <c:pt idx="87">
                  <c:v>3.8552910713171409</c:v>
                </c:pt>
                <c:pt idx="88">
                  <c:v>3.8552910713171409</c:v>
                </c:pt>
                <c:pt idx="89">
                  <c:v>3.8552910713171409</c:v>
                </c:pt>
                <c:pt idx="90">
                  <c:v>3.8552910713171409</c:v>
                </c:pt>
                <c:pt idx="91">
                  <c:v>3.8552910713171409</c:v>
                </c:pt>
                <c:pt idx="92">
                  <c:v>3.8552910713171409</c:v>
                </c:pt>
                <c:pt idx="93">
                  <c:v>3.8552910713171409</c:v>
                </c:pt>
                <c:pt idx="94">
                  <c:v>3.8552910713171409</c:v>
                </c:pt>
                <c:pt idx="95">
                  <c:v>3.8552910713171409</c:v>
                </c:pt>
                <c:pt idx="96">
                  <c:v>3.8552910713171409</c:v>
                </c:pt>
                <c:pt idx="97">
                  <c:v>3.8552910713171409</c:v>
                </c:pt>
                <c:pt idx="98">
                  <c:v>3.8552910713171409</c:v>
                </c:pt>
                <c:pt idx="99">
                  <c:v>3.8552910713171409</c:v>
                </c:pt>
                <c:pt idx="100">
                  <c:v>3.8552910713171409</c:v>
                </c:pt>
                <c:pt idx="101">
                  <c:v>3.8552910713171409</c:v>
                </c:pt>
                <c:pt idx="102">
                  <c:v>3.8552910713171409</c:v>
                </c:pt>
                <c:pt idx="103">
                  <c:v>3.8552910713171409</c:v>
                </c:pt>
                <c:pt idx="104">
                  <c:v>3.8552910713171409</c:v>
                </c:pt>
                <c:pt idx="105">
                  <c:v>3.8552910713171409</c:v>
                </c:pt>
                <c:pt idx="106">
                  <c:v>3.8552910713171409</c:v>
                </c:pt>
                <c:pt idx="107">
                  <c:v>3.8552910713171409</c:v>
                </c:pt>
                <c:pt idx="108">
                  <c:v>3.8552910713171409</c:v>
                </c:pt>
                <c:pt idx="109">
                  <c:v>3.8552910713171409</c:v>
                </c:pt>
                <c:pt idx="110">
                  <c:v>3.8552910713171409</c:v>
                </c:pt>
                <c:pt idx="111">
                  <c:v>3.8552910713171409</c:v>
                </c:pt>
                <c:pt idx="112">
                  <c:v>3.8552910713171409</c:v>
                </c:pt>
                <c:pt idx="113">
                  <c:v>3.8552910713171409</c:v>
                </c:pt>
                <c:pt idx="114">
                  <c:v>3.8552910713171409</c:v>
                </c:pt>
                <c:pt idx="115">
                  <c:v>3.8552910713171409</c:v>
                </c:pt>
                <c:pt idx="116">
                  <c:v>3.8552910713171409</c:v>
                </c:pt>
                <c:pt idx="117">
                  <c:v>3.8552910713171409</c:v>
                </c:pt>
                <c:pt idx="118">
                  <c:v>3.8552910713171409</c:v>
                </c:pt>
                <c:pt idx="119">
                  <c:v>3.8552910713171409</c:v>
                </c:pt>
                <c:pt idx="120">
                  <c:v>3.8552910713171409</c:v>
                </c:pt>
                <c:pt idx="121">
                  <c:v>3.8552910713171409</c:v>
                </c:pt>
                <c:pt idx="122">
                  <c:v>3.8552910713171409</c:v>
                </c:pt>
                <c:pt idx="123">
                  <c:v>3.8552910713171409</c:v>
                </c:pt>
                <c:pt idx="124">
                  <c:v>3.8552910713171409</c:v>
                </c:pt>
                <c:pt idx="125">
                  <c:v>3.8552910713171409</c:v>
                </c:pt>
                <c:pt idx="126">
                  <c:v>3.8552910713171409</c:v>
                </c:pt>
                <c:pt idx="127">
                  <c:v>3.8552910713171409</c:v>
                </c:pt>
                <c:pt idx="128">
                  <c:v>3.8552910713171409</c:v>
                </c:pt>
                <c:pt idx="129">
                  <c:v>3.8552910713171409</c:v>
                </c:pt>
                <c:pt idx="130">
                  <c:v>3.8552910713171409</c:v>
                </c:pt>
                <c:pt idx="131">
                  <c:v>3.8552910713171409</c:v>
                </c:pt>
                <c:pt idx="132">
                  <c:v>3.8552910713171409</c:v>
                </c:pt>
                <c:pt idx="133">
                  <c:v>3.8552910713171409</c:v>
                </c:pt>
                <c:pt idx="134">
                  <c:v>3.8552910713171409</c:v>
                </c:pt>
                <c:pt idx="135">
                  <c:v>3.8552910713171409</c:v>
                </c:pt>
                <c:pt idx="136">
                  <c:v>3.8552910713171409</c:v>
                </c:pt>
                <c:pt idx="137">
                  <c:v>3.8552910713171409</c:v>
                </c:pt>
                <c:pt idx="138">
                  <c:v>3.8552910713171409</c:v>
                </c:pt>
                <c:pt idx="139">
                  <c:v>3.8552910713171409</c:v>
                </c:pt>
                <c:pt idx="140">
                  <c:v>3.8552910713171409</c:v>
                </c:pt>
                <c:pt idx="141">
                  <c:v>3.8552910713171409</c:v>
                </c:pt>
                <c:pt idx="142">
                  <c:v>3.8552910713171409</c:v>
                </c:pt>
                <c:pt idx="143">
                  <c:v>3.8552910713171409</c:v>
                </c:pt>
                <c:pt idx="144">
                  <c:v>3.8552910713171409</c:v>
                </c:pt>
                <c:pt idx="145">
                  <c:v>3.8552910713171409</c:v>
                </c:pt>
                <c:pt idx="146">
                  <c:v>3.8552910713171409</c:v>
                </c:pt>
                <c:pt idx="147">
                  <c:v>3.8552910713171409</c:v>
                </c:pt>
                <c:pt idx="148">
                  <c:v>3.8552910713171409</c:v>
                </c:pt>
                <c:pt idx="149">
                  <c:v>3.8552910713171409</c:v>
                </c:pt>
                <c:pt idx="150">
                  <c:v>3.8552910713171409</c:v>
                </c:pt>
                <c:pt idx="151">
                  <c:v>3.8552910713171409</c:v>
                </c:pt>
                <c:pt idx="152">
                  <c:v>3.8552910713171409</c:v>
                </c:pt>
                <c:pt idx="153">
                  <c:v>3.8552910713171409</c:v>
                </c:pt>
                <c:pt idx="154">
                  <c:v>3.8552910713171409</c:v>
                </c:pt>
                <c:pt idx="155">
                  <c:v>3.8552910713171409</c:v>
                </c:pt>
                <c:pt idx="156">
                  <c:v>3.8552910713171409</c:v>
                </c:pt>
                <c:pt idx="157">
                  <c:v>3.8552910713171409</c:v>
                </c:pt>
                <c:pt idx="158">
                  <c:v>3.8552910713171409</c:v>
                </c:pt>
                <c:pt idx="159">
                  <c:v>3.8552910713171409</c:v>
                </c:pt>
                <c:pt idx="160">
                  <c:v>3.8552910713171409</c:v>
                </c:pt>
                <c:pt idx="161">
                  <c:v>3.8552910713171409</c:v>
                </c:pt>
                <c:pt idx="162">
                  <c:v>3.8552910713171409</c:v>
                </c:pt>
                <c:pt idx="163">
                  <c:v>3.8552910713171409</c:v>
                </c:pt>
                <c:pt idx="164">
                  <c:v>3.8552910713171409</c:v>
                </c:pt>
                <c:pt idx="165">
                  <c:v>3.8552910713171409</c:v>
                </c:pt>
                <c:pt idx="166">
                  <c:v>3.8552910713171409</c:v>
                </c:pt>
                <c:pt idx="167">
                  <c:v>3.8552910713171409</c:v>
                </c:pt>
                <c:pt idx="168">
                  <c:v>3.8552910713171409</c:v>
                </c:pt>
                <c:pt idx="169">
                  <c:v>3.8552910713171409</c:v>
                </c:pt>
                <c:pt idx="170">
                  <c:v>3.8552910713171409</c:v>
                </c:pt>
                <c:pt idx="171">
                  <c:v>3.8552910713171409</c:v>
                </c:pt>
                <c:pt idx="172">
                  <c:v>3.8552910713171409</c:v>
                </c:pt>
                <c:pt idx="173">
                  <c:v>3.8552910713171409</c:v>
                </c:pt>
                <c:pt idx="174">
                  <c:v>3.8552910713171409</c:v>
                </c:pt>
                <c:pt idx="175">
                  <c:v>3.8552910713171409</c:v>
                </c:pt>
                <c:pt idx="176">
                  <c:v>3.8552910713171409</c:v>
                </c:pt>
                <c:pt idx="177">
                  <c:v>3.8552910713171409</c:v>
                </c:pt>
                <c:pt idx="178">
                  <c:v>3.8552910713171409</c:v>
                </c:pt>
                <c:pt idx="179">
                  <c:v>3.8552910713171409</c:v>
                </c:pt>
                <c:pt idx="180">
                  <c:v>3.8552910713171409</c:v>
                </c:pt>
                <c:pt idx="181">
                  <c:v>3.8552910713171409</c:v>
                </c:pt>
                <c:pt idx="182">
                  <c:v>3.8552910713171409</c:v>
                </c:pt>
                <c:pt idx="183">
                  <c:v>3.8552910713171409</c:v>
                </c:pt>
                <c:pt idx="184">
                  <c:v>3.8552910713171409</c:v>
                </c:pt>
                <c:pt idx="185">
                  <c:v>3.8552910713171409</c:v>
                </c:pt>
                <c:pt idx="186">
                  <c:v>3.8552910713171409</c:v>
                </c:pt>
                <c:pt idx="187">
                  <c:v>3.8552910713171409</c:v>
                </c:pt>
                <c:pt idx="188">
                  <c:v>3.8552910713171409</c:v>
                </c:pt>
                <c:pt idx="189">
                  <c:v>3.8552910713171409</c:v>
                </c:pt>
                <c:pt idx="190">
                  <c:v>3.8552910713171409</c:v>
                </c:pt>
                <c:pt idx="191">
                  <c:v>3.8552910713171409</c:v>
                </c:pt>
                <c:pt idx="192">
                  <c:v>3.8552910713171409</c:v>
                </c:pt>
                <c:pt idx="193">
                  <c:v>3.8552910713171409</c:v>
                </c:pt>
                <c:pt idx="194">
                  <c:v>3.8552910713171409</c:v>
                </c:pt>
                <c:pt idx="195">
                  <c:v>3.8552910713171409</c:v>
                </c:pt>
                <c:pt idx="196">
                  <c:v>3.8552910713171409</c:v>
                </c:pt>
                <c:pt idx="197">
                  <c:v>3.8552910713171409</c:v>
                </c:pt>
                <c:pt idx="198">
                  <c:v>3.8552910713171409</c:v>
                </c:pt>
                <c:pt idx="199">
                  <c:v>3.8552910713171409</c:v>
                </c:pt>
                <c:pt idx="200">
                  <c:v>3.8552910713171409</c:v>
                </c:pt>
                <c:pt idx="201">
                  <c:v>3.8552910713171409</c:v>
                </c:pt>
                <c:pt idx="202">
                  <c:v>3.8552910713171409</c:v>
                </c:pt>
                <c:pt idx="203">
                  <c:v>3.8552910713171409</c:v>
                </c:pt>
                <c:pt idx="204">
                  <c:v>3.8552910713171409</c:v>
                </c:pt>
                <c:pt idx="205">
                  <c:v>3.8552910713171409</c:v>
                </c:pt>
                <c:pt idx="206">
                  <c:v>3.8552910713171409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</c:dPt>
          <c:dPt>
            <c:idx val="45"/>
            <c:bubble3D val="0"/>
          </c:dPt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Results!$Y$4:$Y$210</c:f>
              <c:numCache>
                <c:formatCode>0.00</c:formatCode>
                <c:ptCount val="207"/>
                <c:pt idx="0">
                  <c:v>-9.3631642899177656</c:v>
                </c:pt>
                <c:pt idx="1">
                  <c:v>-9.3631642899177656</c:v>
                </c:pt>
                <c:pt idx="2">
                  <c:v>-9.3631642899177656</c:v>
                </c:pt>
                <c:pt idx="3">
                  <c:v>-9.3631642899177656</c:v>
                </c:pt>
                <c:pt idx="4">
                  <c:v>-9.3631642899177656</c:v>
                </c:pt>
                <c:pt idx="5">
                  <c:v>-9.3631642899177656</c:v>
                </c:pt>
                <c:pt idx="6">
                  <c:v>-9.3631642899177656</c:v>
                </c:pt>
                <c:pt idx="7">
                  <c:v>-9.3631642899177656</c:v>
                </c:pt>
                <c:pt idx="8">
                  <c:v>-9.3631642899177656</c:v>
                </c:pt>
                <c:pt idx="9">
                  <c:v>-9.3631642899177656</c:v>
                </c:pt>
                <c:pt idx="10">
                  <c:v>-9.3631642899177656</c:v>
                </c:pt>
                <c:pt idx="11">
                  <c:v>-9.3631642899177656</c:v>
                </c:pt>
                <c:pt idx="12">
                  <c:v>-9.3631642899177656</c:v>
                </c:pt>
                <c:pt idx="13">
                  <c:v>-9.3631642899177656</c:v>
                </c:pt>
                <c:pt idx="14">
                  <c:v>-9.3631642899177656</c:v>
                </c:pt>
                <c:pt idx="15">
                  <c:v>-9.3631642899177656</c:v>
                </c:pt>
                <c:pt idx="16">
                  <c:v>-9.3631642899177656</c:v>
                </c:pt>
                <c:pt idx="17">
                  <c:v>-9.3631642899177656</c:v>
                </c:pt>
                <c:pt idx="18">
                  <c:v>-9.3631642899177656</c:v>
                </c:pt>
                <c:pt idx="19">
                  <c:v>-9.3631642899177656</c:v>
                </c:pt>
                <c:pt idx="20">
                  <c:v>-9.3631642899177656</c:v>
                </c:pt>
                <c:pt idx="21">
                  <c:v>-9.3631642899177656</c:v>
                </c:pt>
                <c:pt idx="22">
                  <c:v>-9.3631642899177656</c:v>
                </c:pt>
                <c:pt idx="23">
                  <c:v>-9.3631642899177656</c:v>
                </c:pt>
                <c:pt idx="24">
                  <c:v>-9.3631642899177656</c:v>
                </c:pt>
                <c:pt idx="25">
                  <c:v>-9.3631642899177656</c:v>
                </c:pt>
                <c:pt idx="26">
                  <c:v>-9.3631642899177656</c:v>
                </c:pt>
                <c:pt idx="27">
                  <c:v>-9.3631642899177656</c:v>
                </c:pt>
                <c:pt idx="28">
                  <c:v>-9.3631642899177656</c:v>
                </c:pt>
                <c:pt idx="29">
                  <c:v>-9.3631642899177656</c:v>
                </c:pt>
                <c:pt idx="30">
                  <c:v>-9.3631642899177656</c:v>
                </c:pt>
                <c:pt idx="31">
                  <c:v>-9.3631642899177656</c:v>
                </c:pt>
                <c:pt idx="32">
                  <c:v>-9.3631642899177656</c:v>
                </c:pt>
                <c:pt idx="33">
                  <c:v>-9.3631642899177656</c:v>
                </c:pt>
                <c:pt idx="34">
                  <c:v>-9.3631642899177656</c:v>
                </c:pt>
                <c:pt idx="35">
                  <c:v>-9.3631642899177656</c:v>
                </c:pt>
                <c:pt idx="36">
                  <c:v>-9.3631642899177656</c:v>
                </c:pt>
                <c:pt idx="37">
                  <c:v>-9.3631642899177656</c:v>
                </c:pt>
                <c:pt idx="38">
                  <c:v>-9.3631642899177656</c:v>
                </c:pt>
                <c:pt idx="39">
                  <c:v>-9.3631642899177656</c:v>
                </c:pt>
                <c:pt idx="40">
                  <c:v>-9.3631642899177656</c:v>
                </c:pt>
                <c:pt idx="41">
                  <c:v>-9.3631642899177656</c:v>
                </c:pt>
                <c:pt idx="42">
                  <c:v>-9.3631642899177656</c:v>
                </c:pt>
                <c:pt idx="43">
                  <c:v>-9.3631642899177656</c:v>
                </c:pt>
                <c:pt idx="44">
                  <c:v>-9.3631642899177656</c:v>
                </c:pt>
                <c:pt idx="45">
                  <c:v>-9.3631642899177656</c:v>
                </c:pt>
                <c:pt idx="46">
                  <c:v>-9.3631642899177656</c:v>
                </c:pt>
                <c:pt idx="47">
                  <c:v>-9.3631642899177656</c:v>
                </c:pt>
                <c:pt idx="48">
                  <c:v>-9.3631642899177656</c:v>
                </c:pt>
                <c:pt idx="49">
                  <c:v>-9.3631642899177656</c:v>
                </c:pt>
                <c:pt idx="50">
                  <c:v>-9.3631642899177656</c:v>
                </c:pt>
                <c:pt idx="51">
                  <c:v>-9.3631642899177656</c:v>
                </c:pt>
                <c:pt idx="52">
                  <c:v>-9.3631642899177656</c:v>
                </c:pt>
                <c:pt idx="53">
                  <c:v>-9.3631642899177656</c:v>
                </c:pt>
                <c:pt idx="54">
                  <c:v>-9.3631642899177656</c:v>
                </c:pt>
                <c:pt idx="55">
                  <c:v>-9.3631642899177656</c:v>
                </c:pt>
                <c:pt idx="56">
                  <c:v>-9.3631642899177656</c:v>
                </c:pt>
                <c:pt idx="57">
                  <c:v>-9.3631642899177656</c:v>
                </c:pt>
                <c:pt idx="58">
                  <c:v>-9.3631642899177656</c:v>
                </c:pt>
                <c:pt idx="59">
                  <c:v>-9.3631642899177656</c:v>
                </c:pt>
                <c:pt idx="60">
                  <c:v>-9.3631642899177656</c:v>
                </c:pt>
                <c:pt idx="61">
                  <c:v>-9.3631642899177656</c:v>
                </c:pt>
                <c:pt idx="62">
                  <c:v>-9.3631642899177656</c:v>
                </c:pt>
                <c:pt idx="63">
                  <c:v>-9.3631642899177656</c:v>
                </c:pt>
                <c:pt idx="64">
                  <c:v>-9.3631642899177656</c:v>
                </c:pt>
                <c:pt idx="65">
                  <c:v>-9.3631642899177656</c:v>
                </c:pt>
                <c:pt idx="66">
                  <c:v>-9.3631642899177656</c:v>
                </c:pt>
                <c:pt idx="67">
                  <c:v>-9.3631642899177656</c:v>
                </c:pt>
                <c:pt idx="68">
                  <c:v>-9.3631642899177656</c:v>
                </c:pt>
                <c:pt idx="69">
                  <c:v>-9.3631642899177656</c:v>
                </c:pt>
                <c:pt idx="70">
                  <c:v>-9.3631642899177656</c:v>
                </c:pt>
                <c:pt idx="71">
                  <c:v>-9.3631642899177656</c:v>
                </c:pt>
                <c:pt idx="72">
                  <c:v>-9.3631642899177656</c:v>
                </c:pt>
                <c:pt idx="73">
                  <c:v>-9.3631642899177656</c:v>
                </c:pt>
                <c:pt idx="74">
                  <c:v>-9.3631642899177656</c:v>
                </c:pt>
                <c:pt idx="75">
                  <c:v>-9.3631642899177656</c:v>
                </c:pt>
                <c:pt idx="76">
                  <c:v>-9.3631642899177656</c:v>
                </c:pt>
                <c:pt idx="77">
                  <c:v>-9.3631642899177656</c:v>
                </c:pt>
                <c:pt idx="78">
                  <c:v>-9.3631642899177656</c:v>
                </c:pt>
                <c:pt idx="79">
                  <c:v>-9.3631642899177656</c:v>
                </c:pt>
                <c:pt idx="80">
                  <c:v>-9.3631642899177656</c:v>
                </c:pt>
                <c:pt idx="81">
                  <c:v>-9.3631642899177656</c:v>
                </c:pt>
                <c:pt idx="82">
                  <c:v>-9.3631642899177656</c:v>
                </c:pt>
                <c:pt idx="83">
                  <c:v>-9.3631642899177656</c:v>
                </c:pt>
                <c:pt idx="84">
                  <c:v>-9.3631642899177656</c:v>
                </c:pt>
                <c:pt idx="85">
                  <c:v>-9.3631642899177656</c:v>
                </c:pt>
                <c:pt idx="86">
                  <c:v>-9.3631642899177656</c:v>
                </c:pt>
                <c:pt idx="87">
                  <c:v>-9.3631642899177656</c:v>
                </c:pt>
                <c:pt idx="88">
                  <c:v>-9.3631642899177656</c:v>
                </c:pt>
                <c:pt idx="89">
                  <c:v>-9.3631642899177656</c:v>
                </c:pt>
                <c:pt idx="90">
                  <c:v>-9.3631642899177656</c:v>
                </c:pt>
                <c:pt idx="91">
                  <c:v>-9.3631642899177656</c:v>
                </c:pt>
                <c:pt idx="92">
                  <c:v>-9.3631642899177656</c:v>
                </c:pt>
                <c:pt idx="93">
                  <c:v>-9.3631642899177656</c:v>
                </c:pt>
                <c:pt idx="94">
                  <c:v>-9.3631642899177656</c:v>
                </c:pt>
                <c:pt idx="95">
                  <c:v>-9.3631642899177656</c:v>
                </c:pt>
                <c:pt idx="96">
                  <c:v>-9.3631642899177656</c:v>
                </c:pt>
                <c:pt idx="97">
                  <c:v>-9.3631642899177656</c:v>
                </c:pt>
                <c:pt idx="98">
                  <c:v>-9.3631642899177656</c:v>
                </c:pt>
                <c:pt idx="99">
                  <c:v>-9.3631642899177656</c:v>
                </c:pt>
                <c:pt idx="100">
                  <c:v>-9.3631642899177656</c:v>
                </c:pt>
                <c:pt idx="101">
                  <c:v>-9.3631642899177656</c:v>
                </c:pt>
                <c:pt idx="102">
                  <c:v>-9.3631642899177656</c:v>
                </c:pt>
                <c:pt idx="103">
                  <c:v>-9.3631642899177656</c:v>
                </c:pt>
                <c:pt idx="104">
                  <c:v>-9.3631642899177656</c:v>
                </c:pt>
                <c:pt idx="105">
                  <c:v>-9.3631642899177656</c:v>
                </c:pt>
                <c:pt idx="106">
                  <c:v>-9.3631642899177656</c:v>
                </c:pt>
                <c:pt idx="107">
                  <c:v>-9.3631642899177656</c:v>
                </c:pt>
                <c:pt idx="108">
                  <c:v>-9.3631642899177656</c:v>
                </c:pt>
                <c:pt idx="109">
                  <c:v>-9.3631642899177656</c:v>
                </c:pt>
                <c:pt idx="110">
                  <c:v>-9.3631642899177656</c:v>
                </c:pt>
                <c:pt idx="111">
                  <c:v>-9.3631642899177656</c:v>
                </c:pt>
                <c:pt idx="112">
                  <c:v>-9.3631642899177656</c:v>
                </c:pt>
                <c:pt idx="113">
                  <c:v>-9.3631642899177656</c:v>
                </c:pt>
                <c:pt idx="114">
                  <c:v>-9.3631642899177656</c:v>
                </c:pt>
                <c:pt idx="115">
                  <c:v>-9.3631642899177656</c:v>
                </c:pt>
                <c:pt idx="116">
                  <c:v>-9.3631642899177656</c:v>
                </c:pt>
                <c:pt idx="117">
                  <c:v>-9.3631642899177656</c:v>
                </c:pt>
                <c:pt idx="118">
                  <c:v>-9.3631642899177656</c:v>
                </c:pt>
                <c:pt idx="119">
                  <c:v>-9.3631642899177656</c:v>
                </c:pt>
                <c:pt idx="120">
                  <c:v>-9.3631642899177656</c:v>
                </c:pt>
                <c:pt idx="121">
                  <c:v>-9.3631642899177656</c:v>
                </c:pt>
                <c:pt idx="122">
                  <c:v>-9.3631642899177656</c:v>
                </c:pt>
                <c:pt idx="123">
                  <c:v>-9.3631642899177656</c:v>
                </c:pt>
                <c:pt idx="124">
                  <c:v>-9.3631642899177656</c:v>
                </c:pt>
                <c:pt idx="125">
                  <c:v>-9.3631642899177656</c:v>
                </c:pt>
                <c:pt idx="126">
                  <c:v>-9.3631642899177656</c:v>
                </c:pt>
                <c:pt idx="127">
                  <c:v>-9.3631642899177656</c:v>
                </c:pt>
                <c:pt idx="128">
                  <c:v>-9.3631642899177656</c:v>
                </c:pt>
                <c:pt idx="129">
                  <c:v>-9.3631642899177656</c:v>
                </c:pt>
                <c:pt idx="130">
                  <c:v>-9.3631642899177656</c:v>
                </c:pt>
                <c:pt idx="131">
                  <c:v>-9.3631642899177656</c:v>
                </c:pt>
                <c:pt idx="132">
                  <c:v>-9.3631642899177656</c:v>
                </c:pt>
                <c:pt idx="133">
                  <c:v>-9.3631642899177656</c:v>
                </c:pt>
                <c:pt idx="134">
                  <c:v>-9.3631642899177656</c:v>
                </c:pt>
                <c:pt idx="135">
                  <c:v>-9.3631642899177656</c:v>
                </c:pt>
                <c:pt idx="136">
                  <c:v>-9.3631642899177656</c:v>
                </c:pt>
                <c:pt idx="137">
                  <c:v>-9.3631642899177656</c:v>
                </c:pt>
                <c:pt idx="138">
                  <c:v>-9.3631642899177656</c:v>
                </c:pt>
                <c:pt idx="139">
                  <c:v>-9.3631642899177656</c:v>
                </c:pt>
                <c:pt idx="140">
                  <c:v>-9.3631642899177656</c:v>
                </c:pt>
                <c:pt idx="141">
                  <c:v>-9.3631642899177656</c:v>
                </c:pt>
                <c:pt idx="142">
                  <c:v>-9.3631642899177656</c:v>
                </c:pt>
                <c:pt idx="143">
                  <c:v>-9.3631642899177656</c:v>
                </c:pt>
                <c:pt idx="144">
                  <c:v>-9.3631642899177656</c:v>
                </c:pt>
                <c:pt idx="145">
                  <c:v>-9.3631642899177656</c:v>
                </c:pt>
                <c:pt idx="146">
                  <c:v>-9.3631642899177656</c:v>
                </c:pt>
                <c:pt idx="147">
                  <c:v>-9.3631642899177656</c:v>
                </c:pt>
                <c:pt idx="148">
                  <c:v>-9.3631642899177656</c:v>
                </c:pt>
                <c:pt idx="149">
                  <c:v>-9.3631642899177656</c:v>
                </c:pt>
                <c:pt idx="150">
                  <c:v>-9.3631642899177656</c:v>
                </c:pt>
                <c:pt idx="151">
                  <c:v>-9.3631642899177656</c:v>
                </c:pt>
                <c:pt idx="152">
                  <c:v>-9.3631642899177656</c:v>
                </c:pt>
                <c:pt idx="153">
                  <c:v>-9.3631642899177656</c:v>
                </c:pt>
                <c:pt idx="154">
                  <c:v>-9.3631642899177656</c:v>
                </c:pt>
                <c:pt idx="155">
                  <c:v>-9.3631642899177656</c:v>
                </c:pt>
                <c:pt idx="156">
                  <c:v>-9.3631642899177656</c:v>
                </c:pt>
                <c:pt idx="157">
                  <c:v>-9.3631642899177656</c:v>
                </c:pt>
                <c:pt idx="158">
                  <c:v>-9.3631642899177656</c:v>
                </c:pt>
                <c:pt idx="159">
                  <c:v>-9.3631642899177656</c:v>
                </c:pt>
                <c:pt idx="160">
                  <c:v>-9.3631642899177656</c:v>
                </c:pt>
                <c:pt idx="161">
                  <c:v>-9.3631642899177656</c:v>
                </c:pt>
                <c:pt idx="162">
                  <c:v>-9.3631642899177656</c:v>
                </c:pt>
                <c:pt idx="163">
                  <c:v>-9.3631642899177656</c:v>
                </c:pt>
                <c:pt idx="164">
                  <c:v>-9.3631642899177656</c:v>
                </c:pt>
                <c:pt idx="165">
                  <c:v>-9.3631642899177656</c:v>
                </c:pt>
                <c:pt idx="166">
                  <c:v>-9.3631642899177656</c:v>
                </c:pt>
                <c:pt idx="167">
                  <c:v>-9.3631642899177656</c:v>
                </c:pt>
                <c:pt idx="168">
                  <c:v>-9.3631642899177656</c:v>
                </c:pt>
                <c:pt idx="169">
                  <c:v>-9.3631642899177656</c:v>
                </c:pt>
                <c:pt idx="170">
                  <c:v>-9.3631642899177656</c:v>
                </c:pt>
                <c:pt idx="171">
                  <c:v>-9.3631642899177656</c:v>
                </c:pt>
                <c:pt idx="172">
                  <c:v>-9.3631642899177656</c:v>
                </c:pt>
                <c:pt idx="173">
                  <c:v>-9.3631642899177656</c:v>
                </c:pt>
                <c:pt idx="174">
                  <c:v>-9.3631642899177656</c:v>
                </c:pt>
                <c:pt idx="175">
                  <c:v>-9.3631642899177656</c:v>
                </c:pt>
                <c:pt idx="176">
                  <c:v>-9.3631642899177656</c:v>
                </c:pt>
                <c:pt idx="177">
                  <c:v>-9.3631642899177656</c:v>
                </c:pt>
                <c:pt idx="178">
                  <c:v>-9.3631642899177656</c:v>
                </c:pt>
                <c:pt idx="179">
                  <c:v>-9.3631642899177656</c:v>
                </c:pt>
                <c:pt idx="180">
                  <c:v>-9.3631642899177656</c:v>
                </c:pt>
                <c:pt idx="181">
                  <c:v>-9.3631642899177656</c:v>
                </c:pt>
                <c:pt idx="182">
                  <c:v>-9.3631642899177656</c:v>
                </c:pt>
                <c:pt idx="183">
                  <c:v>-9.3631642899177656</c:v>
                </c:pt>
                <c:pt idx="184">
                  <c:v>-9.3631642899177656</c:v>
                </c:pt>
                <c:pt idx="185">
                  <c:v>-9.3631642899177656</c:v>
                </c:pt>
                <c:pt idx="186">
                  <c:v>-9.3631642899177656</c:v>
                </c:pt>
                <c:pt idx="187">
                  <c:v>-9.3631642899177656</c:v>
                </c:pt>
                <c:pt idx="188">
                  <c:v>-9.3631642899177656</c:v>
                </c:pt>
                <c:pt idx="189">
                  <c:v>-9.3631642899177656</c:v>
                </c:pt>
                <c:pt idx="190">
                  <c:v>-9.3631642899177656</c:v>
                </c:pt>
                <c:pt idx="191">
                  <c:v>-9.3631642899177656</c:v>
                </c:pt>
                <c:pt idx="192">
                  <c:v>-9.3631642899177656</c:v>
                </c:pt>
                <c:pt idx="193">
                  <c:v>-9.3631642899177656</c:v>
                </c:pt>
                <c:pt idx="194">
                  <c:v>-9.3631642899177656</c:v>
                </c:pt>
                <c:pt idx="195">
                  <c:v>-9.3631642899177656</c:v>
                </c:pt>
                <c:pt idx="196">
                  <c:v>-9.3631642899177656</c:v>
                </c:pt>
                <c:pt idx="197">
                  <c:v>-9.3631642899177656</c:v>
                </c:pt>
                <c:pt idx="198">
                  <c:v>-9.3631642899177656</c:v>
                </c:pt>
                <c:pt idx="199">
                  <c:v>-9.3631642899177656</c:v>
                </c:pt>
                <c:pt idx="200">
                  <c:v>-9.3631642899177656</c:v>
                </c:pt>
                <c:pt idx="201">
                  <c:v>-9.3631642899177656</c:v>
                </c:pt>
                <c:pt idx="202">
                  <c:v>-9.3631642899177656</c:v>
                </c:pt>
                <c:pt idx="203">
                  <c:v>-9.3631642899177656</c:v>
                </c:pt>
                <c:pt idx="204">
                  <c:v>-9.3631642899177656</c:v>
                </c:pt>
                <c:pt idx="205">
                  <c:v>-9.3631642899177656</c:v>
                </c:pt>
                <c:pt idx="206">
                  <c:v>-9.3631642899177656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</c:dPt>
          <c:dPt>
            <c:idx val="34"/>
            <c:bubble3D val="0"/>
          </c:dPt>
          <c:dPt>
            <c:idx val="40"/>
            <c:bubble3D val="0"/>
          </c:dPt>
          <c:dPt>
            <c:idx val="45"/>
            <c:bubble3D val="0"/>
          </c:dPt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Results!$Z$4:$Z$210</c:f>
              <c:numCache>
                <c:formatCode>0.00</c:formatCode>
                <c:ptCount val="207"/>
                <c:pt idx="0">
                  <c:v>7.0737464325520465</c:v>
                </c:pt>
                <c:pt idx="1">
                  <c:v>7.0737464325520465</c:v>
                </c:pt>
                <c:pt idx="2">
                  <c:v>7.0737464325520465</c:v>
                </c:pt>
                <c:pt idx="3">
                  <c:v>7.0737464325520465</c:v>
                </c:pt>
                <c:pt idx="4">
                  <c:v>7.0737464325520465</c:v>
                </c:pt>
                <c:pt idx="5">
                  <c:v>7.0737464325520465</c:v>
                </c:pt>
                <c:pt idx="6">
                  <c:v>7.0737464325520465</c:v>
                </c:pt>
                <c:pt idx="7">
                  <c:v>7.0737464325520465</c:v>
                </c:pt>
                <c:pt idx="8">
                  <c:v>7.0737464325520465</c:v>
                </c:pt>
                <c:pt idx="9">
                  <c:v>7.0737464325520465</c:v>
                </c:pt>
                <c:pt idx="10">
                  <c:v>7.0737464325520465</c:v>
                </c:pt>
                <c:pt idx="11">
                  <c:v>7.0737464325520465</c:v>
                </c:pt>
                <c:pt idx="12">
                  <c:v>7.0737464325520465</c:v>
                </c:pt>
                <c:pt idx="13">
                  <c:v>7.0737464325520465</c:v>
                </c:pt>
                <c:pt idx="14">
                  <c:v>7.0737464325520465</c:v>
                </c:pt>
                <c:pt idx="15">
                  <c:v>7.0737464325520465</c:v>
                </c:pt>
                <c:pt idx="16">
                  <c:v>7.0737464325520465</c:v>
                </c:pt>
                <c:pt idx="17">
                  <c:v>7.0737464325520465</c:v>
                </c:pt>
                <c:pt idx="18">
                  <c:v>7.0737464325520465</c:v>
                </c:pt>
                <c:pt idx="19">
                  <c:v>7.0737464325520465</c:v>
                </c:pt>
                <c:pt idx="20">
                  <c:v>7.0737464325520465</c:v>
                </c:pt>
                <c:pt idx="21">
                  <c:v>7.0737464325520465</c:v>
                </c:pt>
                <c:pt idx="22">
                  <c:v>7.0737464325520465</c:v>
                </c:pt>
                <c:pt idx="23">
                  <c:v>7.0737464325520465</c:v>
                </c:pt>
                <c:pt idx="24">
                  <c:v>7.0737464325520465</c:v>
                </c:pt>
                <c:pt idx="25">
                  <c:v>7.0737464325520465</c:v>
                </c:pt>
                <c:pt idx="26">
                  <c:v>7.0737464325520465</c:v>
                </c:pt>
                <c:pt idx="27">
                  <c:v>7.0737464325520465</c:v>
                </c:pt>
                <c:pt idx="28">
                  <c:v>7.0737464325520465</c:v>
                </c:pt>
                <c:pt idx="29">
                  <c:v>7.0737464325520465</c:v>
                </c:pt>
                <c:pt idx="30">
                  <c:v>7.0737464325520465</c:v>
                </c:pt>
                <c:pt idx="31">
                  <c:v>7.0737464325520465</c:v>
                </c:pt>
                <c:pt idx="32">
                  <c:v>7.0737464325520465</c:v>
                </c:pt>
                <c:pt idx="33">
                  <c:v>7.0737464325520465</c:v>
                </c:pt>
                <c:pt idx="34">
                  <c:v>7.0737464325520465</c:v>
                </c:pt>
                <c:pt idx="35">
                  <c:v>7.0737464325520465</c:v>
                </c:pt>
                <c:pt idx="36">
                  <c:v>7.0737464325520465</c:v>
                </c:pt>
                <c:pt idx="37">
                  <c:v>7.0737464325520465</c:v>
                </c:pt>
                <c:pt idx="38">
                  <c:v>7.0737464325520465</c:v>
                </c:pt>
                <c:pt idx="39">
                  <c:v>7.0737464325520465</c:v>
                </c:pt>
                <c:pt idx="40">
                  <c:v>7.0737464325520465</c:v>
                </c:pt>
                <c:pt idx="41">
                  <c:v>7.0737464325520465</c:v>
                </c:pt>
                <c:pt idx="42">
                  <c:v>7.0737464325520465</c:v>
                </c:pt>
                <c:pt idx="43">
                  <c:v>7.0737464325520465</c:v>
                </c:pt>
                <c:pt idx="44">
                  <c:v>7.0737464325520465</c:v>
                </c:pt>
                <c:pt idx="45">
                  <c:v>7.0737464325520465</c:v>
                </c:pt>
                <c:pt idx="46">
                  <c:v>7.0737464325520465</c:v>
                </c:pt>
                <c:pt idx="47">
                  <c:v>7.0737464325520465</c:v>
                </c:pt>
                <c:pt idx="48">
                  <c:v>7.0737464325520465</c:v>
                </c:pt>
                <c:pt idx="49">
                  <c:v>7.0737464325520465</c:v>
                </c:pt>
                <c:pt idx="50">
                  <c:v>7.0737464325520465</c:v>
                </c:pt>
                <c:pt idx="51">
                  <c:v>7.0737464325520465</c:v>
                </c:pt>
                <c:pt idx="52">
                  <c:v>7.0737464325520465</c:v>
                </c:pt>
                <c:pt idx="53">
                  <c:v>7.0737464325520465</c:v>
                </c:pt>
                <c:pt idx="54">
                  <c:v>7.0737464325520465</c:v>
                </c:pt>
                <c:pt idx="55">
                  <c:v>7.0737464325520465</c:v>
                </c:pt>
                <c:pt idx="56">
                  <c:v>7.0737464325520465</c:v>
                </c:pt>
                <c:pt idx="57">
                  <c:v>7.0737464325520465</c:v>
                </c:pt>
                <c:pt idx="58">
                  <c:v>7.0737464325520465</c:v>
                </c:pt>
                <c:pt idx="59">
                  <c:v>7.0737464325520465</c:v>
                </c:pt>
                <c:pt idx="60">
                  <c:v>7.0737464325520465</c:v>
                </c:pt>
                <c:pt idx="61">
                  <c:v>7.0737464325520465</c:v>
                </c:pt>
                <c:pt idx="62">
                  <c:v>7.0737464325520465</c:v>
                </c:pt>
                <c:pt idx="63">
                  <c:v>7.0737464325520465</c:v>
                </c:pt>
                <c:pt idx="64">
                  <c:v>7.0737464325520465</c:v>
                </c:pt>
                <c:pt idx="65">
                  <c:v>7.0737464325520465</c:v>
                </c:pt>
                <c:pt idx="66">
                  <c:v>7.0737464325520465</c:v>
                </c:pt>
                <c:pt idx="67">
                  <c:v>7.0737464325520465</c:v>
                </c:pt>
                <c:pt idx="68">
                  <c:v>7.0737464325520465</c:v>
                </c:pt>
                <c:pt idx="69">
                  <c:v>7.0737464325520465</c:v>
                </c:pt>
                <c:pt idx="70">
                  <c:v>7.0737464325520465</c:v>
                </c:pt>
                <c:pt idx="71">
                  <c:v>7.0737464325520465</c:v>
                </c:pt>
                <c:pt idx="72">
                  <c:v>7.0737464325520465</c:v>
                </c:pt>
                <c:pt idx="73">
                  <c:v>7.0737464325520465</c:v>
                </c:pt>
                <c:pt idx="74">
                  <c:v>7.0737464325520465</c:v>
                </c:pt>
                <c:pt idx="75">
                  <c:v>7.0737464325520465</c:v>
                </c:pt>
                <c:pt idx="76">
                  <c:v>7.0737464325520465</c:v>
                </c:pt>
                <c:pt idx="77">
                  <c:v>7.0737464325520465</c:v>
                </c:pt>
                <c:pt idx="78">
                  <c:v>7.0737464325520465</c:v>
                </c:pt>
                <c:pt idx="79">
                  <c:v>7.0737464325520465</c:v>
                </c:pt>
                <c:pt idx="80">
                  <c:v>7.0737464325520465</c:v>
                </c:pt>
                <c:pt idx="81">
                  <c:v>7.0737464325520465</c:v>
                </c:pt>
                <c:pt idx="82">
                  <c:v>7.0737464325520465</c:v>
                </c:pt>
                <c:pt idx="83">
                  <c:v>7.0737464325520465</c:v>
                </c:pt>
                <c:pt idx="84">
                  <c:v>7.0737464325520465</c:v>
                </c:pt>
                <c:pt idx="85">
                  <c:v>7.0737464325520465</c:v>
                </c:pt>
                <c:pt idx="86">
                  <c:v>7.0737464325520465</c:v>
                </c:pt>
                <c:pt idx="87">
                  <c:v>7.0737464325520465</c:v>
                </c:pt>
                <c:pt idx="88">
                  <c:v>7.0737464325520465</c:v>
                </c:pt>
                <c:pt idx="89">
                  <c:v>7.0737464325520465</c:v>
                </c:pt>
                <c:pt idx="90">
                  <c:v>7.0737464325520465</c:v>
                </c:pt>
                <c:pt idx="91">
                  <c:v>7.0737464325520465</c:v>
                </c:pt>
                <c:pt idx="92">
                  <c:v>7.0737464325520465</c:v>
                </c:pt>
                <c:pt idx="93">
                  <c:v>7.0737464325520465</c:v>
                </c:pt>
                <c:pt idx="94">
                  <c:v>7.0737464325520465</c:v>
                </c:pt>
                <c:pt idx="95">
                  <c:v>7.0737464325520465</c:v>
                </c:pt>
                <c:pt idx="96">
                  <c:v>7.0737464325520465</c:v>
                </c:pt>
                <c:pt idx="97">
                  <c:v>7.0737464325520465</c:v>
                </c:pt>
                <c:pt idx="98">
                  <c:v>7.0737464325520465</c:v>
                </c:pt>
                <c:pt idx="99">
                  <c:v>7.0737464325520465</c:v>
                </c:pt>
                <c:pt idx="100">
                  <c:v>7.0737464325520465</c:v>
                </c:pt>
                <c:pt idx="101">
                  <c:v>7.0737464325520465</c:v>
                </c:pt>
                <c:pt idx="102">
                  <c:v>7.0737464325520465</c:v>
                </c:pt>
                <c:pt idx="103">
                  <c:v>7.0737464325520465</c:v>
                </c:pt>
                <c:pt idx="104">
                  <c:v>7.0737464325520465</c:v>
                </c:pt>
                <c:pt idx="105">
                  <c:v>7.0737464325520465</c:v>
                </c:pt>
                <c:pt idx="106">
                  <c:v>7.0737464325520465</c:v>
                </c:pt>
                <c:pt idx="107">
                  <c:v>7.0737464325520465</c:v>
                </c:pt>
                <c:pt idx="108">
                  <c:v>7.0737464325520465</c:v>
                </c:pt>
                <c:pt idx="109">
                  <c:v>7.0737464325520465</c:v>
                </c:pt>
                <c:pt idx="110">
                  <c:v>7.0737464325520465</c:v>
                </c:pt>
                <c:pt idx="111">
                  <c:v>7.0737464325520465</c:v>
                </c:pt>
                <c:pt idx="112">
                  <c:v>7.0737464325520465</c:v>
                </c:pt>
                <c:pt idx="113">
                  <c:v>7.0737464325520465</c:v>
                </c:pt>
                <c:pt idx="114">
                  <c:v>7.0737464325520465</c:v>
                </c:pt>
                <c:pt idx="115">
                  <c:v>7.0737464325520465</c:v>
                </c:pt>
                <c:pt idx="116">
                  <c:v>7.0737464325520465</c:v>
                </c:pt>
                <c:pt idx="117">
                  <c:v>7.0737464325520465</c:v>
                </c:pt>
                <c:pt idx="118">
                  <c:v>7.0737464325520465</c:v>
                </c:pt>
                <c:pt idx="119">
                  <c:v>7.0737464325520465</c:v>
                </c:pt>
                <c:pt idx="120">
                  <c:v>7.0737464325520465</c:v>
                </c:pt>
                <c:pt idx="121">
                  <c:v>7.0737464325520465</c:v>
                </c:pt>
                <c:pt idx="122">
                  <c:v>7.0737464325520465</c:v>
                </c:pt>
                <c:pt idx="123">
                  <c:v>7.0737464325520465</c:v>
                </c:pt>
                <c:pt idx="124">
                  <c:v>7.0737464325520465</c:v>
                </c:pt>
                <c:pt idx="125">
                  <c:v>7.0737464325520465</c:v>
                </c:pt>
                <c:pt idx="126">
                  <c:v>7.0737464325520465</c:v>
                </c:pt>
                <c:pt idx="127">
                  <c:v>7.0737464325520465</c:v>
                </c:pt>
                <c:pt idx="128">
                  <c:v>7.0737464325520465</c:v>
                </c:pt>
                <c:pt idx="129">
                  <c:v>7.0737464325520465</c:v>
                </c:pt>
                <c:pt idx="130">
                  <c:v>7.0737464325520465</c:v>
                </c:pt>
                <c:pt idx="131">
                  <c:v>7.0737464325520465</c:v>
                </c:pt>
                <c:pt idx="132">
                  <c:v>7.0737464325520465</c:v>
                </c:pt>
                <c:pt idx="133">
                  <c:v>7.0737464325520465</c:v>
                </c:pt>
                <c:pt idx="134">
                  <c:v>7.0737464325520465</c:v>
                </c:pt>
                <c:pt idx="135">
                  <c:v>7.0737464325520465</c:v>
                </c:pt>
                <c:pt idx="136">
                  <c:v>7.0737464325520465</c:v>
                </c:pt>
                <c:pt idx="137">
                  <c:v>7.0737464325520465</c:v>
                </c:pt>
                <c:pt idx="138">
                  <c:v>7.0737464325520465</c:v>
                </c:pt>
                <c:pt idx="139">
                  <c:v>7.0737464325520465</c:v>
                </c:pt>
                <c:pt idx="140">
                  <c:v>7.0737464325520465</c:v>
                </c:pt>
                <c:pt idx="141">
                  <c:v>7.0737464325520465</c:v>
                </c:pt>
                <c:pt idx="142">
                  <c:v>7.0737464325520465</c:v>
                </c:pt>
                <c:pt idx="143">
                  <c:v>7.0737464325520465</c:v>
                </c:pt>
                <c:pt idx="144">
                  <c:v>7.0737464325520465</c:v>
                </c:pt>
                <c:pt idx="145">
                  <c:v>7.0737464325520465</c:v>
                </c:pt>
                <c:pt idx="146">
                  <c:v>7.0737464325520465</c:v>
                </c:pt>
                <c:pt idx="147">
                  <c:v>7.0737464325520465</c:v>
                </c:pt>
                <c:pt idx="148">
                  <c:v>7.0737464325520465</c:v>
                </c:pt>
                <c:pt idx="149">
                  <c:v>7.0737464325520465</c:v>
                </c:pt>
                <c:pt idx="150">
                  <c:v>7.0737464325520465</c:v>
                </c:pt>
                <c:pt idx="151">
                  <c:v>7.0737464325520465</c:v>
                </c:pt>
                <c:pt idx="152">
                  <c:v>7.0737464325520465</c:v>
                </c:pt>
                <c:pt idx="153">
                  <c:v>7.0737464325520465</c:v>
                </c:pt>
                <c:pt idx="154">
                  <c:v>7.0737464325520465</c:v>
                </c:pt>
                <c:pt idx="155">
                  <c:v>7.0737464325520465</c:v>
                </c:pt>
                <c:pt idx="156">
                  <c:v>7.0737464325520465</c:v>
                </c:pt>
                <c:pt idx="157">
                  <c:v>7.0737464325520465</c:v>
                </c:pt>
                <c:pt idx="158">
                  <c:v>7.0737464325520465</c:v>
                </c:pt>
                <c:pt idx="159">
                  <c:v>7.0737464325520465</c:v>
                </c:pt>
                <c:pt idx="160">
                  <c:v>7.0737464325520465</c:v>
                </c:pt>
                <c:pt idx="161">
                  <c:v>7.0737464325520465</c:v>
                </c:pt>
                <c:pt idx="162">
                  <c:v>7.0737464325520465</c:v>
                </c:pt>
                <c:pt idx="163">
                  <c:v>7.0737464325520465</c:v>
                </c:pt>
                <c:pt idx="164">
                  <c:v>7.0737464325520465</c:v>
                </c:pt>
                <c:pt idx="165">
                  <c:v>7.0737464325520465</c:v>
                </c:pt>
                <c:pt idx="166">
                  <c:v>7.0737464325520465</c:v>
                </c:pt>
                <c:pt idx="167">
                  <c:v>7.0737464325520465</c:v>
                </c:pt>
                <c:pt idx="168">
                  <c:v>7.0737464325520465</c:v>
                </c:pt>
                <c:pt idx="169">
                  <c:v>7.0737464325520465</c:v>
                </c:pt>
                <c:pt idx="170">
                  <c:v>7.0737464325520465</c:v>
                </c:pt>
                <c:pt idx="171">
                  <c:v>7.0737464325520465</c:v>
                </c:pt>
                <c:pt idx="172">
                  <c:v>7.0737464325520465</c:v>
                </c:pt>
                <c:pt idx="173">
                  <c:v>7.0737464325520465</c:v>
                </c:pt>
                <c:pt idx="174">
                  <c:v>7.0737464325520465</c:v>
                </c:pt>
                <c:pt idx="175">
                  <c:v>7.0737464325520465</c:v>
                </c:pt>
                <c:pt idx="176">
                  <c:v>7.0737464325520465</c:v>
                </c:pt>
                <c:pt idx="177">
                  <c:v>7.0737464325520465</c:v>
                </c:pt>
                <c:pt idx="178">
                  <c:v>7.0737464325520465</c:v>
                </c:pt>
                <c:pt idx="179">
                  <c:v>7.0737464325520465</c:v>
                </c:pt>
                <c:pt idx="180">
                  <c:v>7.0737464325520465</c:v>
                </c:pt>
                <c:pt idx="181">
                  <c:v>7.0737464325520465</c:v>
                </c:pt>
                <c:pt idx="182">
                  <c:v>7.0737464325520465</c:v>
                </c:pt>
                <c:pt idx="183">
                  <c:v>7.0737464325520465</c:v>
                </c:pt>
                <c:pt idx="184">
                  <c:v>7.0737464325520465</c:v>
                </c:pt>
                <c:pt idx="185">
                  <c:v>7.0737464325520465</c:v>
                </c:pt>
                <c:pt idx="186">
                  <c:v>7.0737464325520465</c:v>
                </c:pt>
                <c:pt idx="187">
                  <c:v>7.0737464325520465</c:v>
                </c:pt>
                <c:pt idx="188">
                  <c:v>7.0737464325520465</c:v>
                </c:pt>
                <c:pt idx="189">
                  <c:v>7.0737464325520465</c:v>
                </c:pt>
                <c:pt idx="190">
                  <c:v>7.0737464325520465</c:v>
                </c:pt>
                <c:pt idx="191">
                  <c:v>7.0737464325520465</c:v>
                </c:pt>
                <c:pt idx="192">
                  <c:v>7.0737464325520465</c:v>
                </c:pt>
                <c:pt idx="193">
                  <c:v>7.0737464325520465</c:v>
                </c:pt>
                <c:pt idx="194">
                  <c:v>7.0737464325520465</c:v>
                </c:pt>
                <c:pt idx="195">
                  <c:v>7.0737464325520465</c:v>
                </c:pt>
                <c:pt idx="196">
                  <c:v>7.0737464325520465</c:v>
                </c:pt>
                <c:pt idx="197">
                  <c:v>7.0737464325520465</c:v>
                </c:pt>
                <c:pt idx="198">
                  <c:v>7.0737464325520465</c:v>
                </c:pt>
                <c:pt idx="199">
                  <c:v>7.0737464325520465</c:v>
                </c:pt>
                <c:pt idx="200">
                  <c:v>7.0737464325520465</c:v>
                </c:pt>
                <c:pt idx="201">
                  <c:v>7.0737464325520465</c:v>
                </c:pt>
                <c:pt idx="202">
                  <c:v>7.0737464325520465</c:v>
                </c:pt>
                <c:pt idx="203">
                  <c:v>7.0737464325520465</c:v>
                </c:pt>
                <c:pt idx="204">
                  <c:v>7.0737464325520465</c:v>
                </c:pt>
                <c:pt idx="205">
                  <c:v>7.0737464325520465</c:v>
                </c:pt>
                <c:pt idx="206">
                  <c:v>7.0737464325520465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6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Results!$R$4:$R$210</c:f>
              <c:numCache>
                <c:formatCode>0.00</c:formatCode>
                <c:ptCount val="207"/>
                <c:pt idx="9">
                  <c:v>-31.081081081081081</c:v>
                </c:pt>
                <c:pt idx="10">
                  <c:v>2.9850746268656665</c:v>
                </c:pt>
                <c:pt idx="11">
                  <c:v>6.94444444444445</c:v>
                </c:pt>
                <c:pt idx="12">
                  <c:v>3.2258064516129057</c:v>
                </c:pt>
                <c:pt idx="13">
                  <c:v>-7.8651685393258344</c:v>
                </c:pt>
                <c:pt idx="14">
                  <c:v>4.1095890410958971</c:v>
                </c:pt>
                <c:pt idx="15">
                  <c:v>1.5238095238095277</c:v>
                </c:pt>
                <c:pt idx="16">
                  <c:v>1.2453300124533013</c:v>
                </c:pt>
                <c:pt idx="17">
                  <c:v>1.304543409806574</c:v>
                </c:pt>
                <c:pt idx="18">
                  <c:v>3.738317757009356</c:v>
                </c:pt>
                <c:pt idx="19">
                  <c:v>2.4590163934426221</c:v>
                </c:pt>
                <c:pt idx="20">
                  <c:v>2.9197080291970754</c:v>
                </c:pt>
                <c:pt idx="21">
                  <c:v>-1.6393442622950862</c:v>
                </c:pt>
                <c:pt idx="22">
                  <c:v>3.3707865168539319</c:v>
                </c:pt>
                <c:pt idx="23">
                  <c:v>0</c:v>
                </c:pt>
                <c:pt idx="24">
                  <c:v>5.5662188099808061</c:v>
                </c:pt>
                <c:pt idx="25">
                  <c:v>-1.1111111111111085</c:v>
                </c:pt>
                <c:pt idx="26">
                  <c:v>0</c:v>
                </c:pt>
                <c:pt idx="27">
                  <c:v>-99.130434782608702</c:v>
                </c:pt>
                <c:pt idx="28">
                  <c:v>-100</c:v>
                </c:pt>
                <c:pt idx="29">
                  <c:v>-82.142857142857139</c:v>
                </c:pt>
                <c:pt idx="30">
                  <c:v>-78.205128205128204</c:v>
                </c:pt>
                <c:pt idx="31">
                  <c:v>-87.362637362637358</c:v>
                </c:pt>
                <c:pt idx="32">
                  <c:v>-62.551440329218103</c:v>
                </c:pt>
                <c:pt idx="33">
                  <c:v>-87.572815533980574</c:v>
                </c:pt>
                <c:pt idx="34">
                  <c:v>-78.648974668275045</c:v>
                </c:pt>
                <c:pt idx="35">
                  <c:v>-62.714156898106395</c:v>
                </c:pt>
                <c:pt idx="36">
                  <c:v>3.0120481927710872</c:v>
                </c:pt>
                <c:pt idx="37">
                  <c:v>3.1249999999999947</c:v>
                </c:pt>
                <c:pt idx="38">
                  <c:v>-0.72463768115941585</c:v>
                </c:pt>
                <c:pt idx="39">
                  <c:v>-1.4492753623188444</c:v>
                </c:pt>
                <c:pt idx="40">
                  <c:v>1.6574585635359014</c:v>
                </c:pt>
                <c:pt idx="41">
                  <c:v>-4.424778761061936</c:v>
                </c:pt>
                <c:pt idx="42">
                  <c:v>-7.6635514018691575</c:v>
                </c:pt>
                <c:pt idx="43">
                  <c:v>-0.74257425742574668</c:v>
                </c:pt>
                <c:pt idx="44">
                  <c:v>0</c:v>
                </c:pt>
                <c:pt idx="45">
                  <c:v>-31.111111111111118</c:v>
                </c:pt>
                <c:pt idx="46">
                  <c:v>3.6764705882352979</c:v>
                </c:pt>
                <c:pt idx="47">
                  <c:v>-76.190476190476204</c:v>
                </c:pt>
                <c:pt idx="48">
                  <c:v>-52.800000000000004</c:v>
                </c:pt>
                <c:pt idx="49">
                  <c:v>-34.177215189873429</c:v>
                </c:pt>
                <c:pt idx="50">
                  <c:v>-10.729613733905587</c:v>
                </c:pt>
                <c:pt idx="51">
                  <c:v>-6.5693430656934284</c:v>
                </c:pt>
                <c:pt idx="52">
                  <c:v>0.47449584816132578</c:v>
                </c:pt>
                <c:pt idx="53">
                  <c:v>-0.48867170146601063</c:v>
                </c:pt>
                <c:pt idx="54">
                  <c:v>11.764705882352928</c:v>
                </c:pt>
                <c:pt idx="55">
                  <c:v>30.468749999999989</c:v>
                </c:pt>
                <c:pt idx="56">
                  <c:v>-8.0000000000000071</c:v>
                </c:pt>
                <c:pt idx="57">
                  <c:v>4.8780487804878039</c:v>
                </c:pt>
                <c:pt idx="58">
                  <c:v>1.0256410256410193</c:v>
                </c:pt>
                <c:pt idx="59">
                  <c:v>-1.5444015444015484</c:v>
                </c:pt>
                <c:pt idx="60">
                  <c:v>0.97656250000000089</c:v>
                </c:pt>
                <c:pt idx="61">
                  <c:v>1.7391304347826066</c:v>
                </c:pt>
                <c:pt idx="62">
                  <c:v>-8.9445438282650155E-2</c:v>
                </c:pt>
                <c:pt idx="66">
                  <c:v>-5.223880597014932</c:v>
                </c:pt>
                <c:pt idx="67">
                  <c:v>-1.5384615384615468</c:v>
                </c:pt>
                <c:pt idx="68">
                  <c:v>-7.0796460176991038</c:v>
                </c:pt>
                <c:pt idx="69">
                  <c:v>0</c:v>
                </c:pt>
                <c:pt idx="70">
                  <c:v>-3.3623910336239029</c:v>
                </c:pt>
                <c:pt idx="71">
                  <c:v>-0.1359927470534881</c:v>
                </c:pt>
                <c:pt idx="72">
                  <c:v>5.4054054054054035</c:v>
                </c:pt>
                <c:pt idx="73">
                  <c:v>-1.6393442622950862</c:v>
                </c:pt>
                <c:pt idx="74">
                  <c:v>3.9370078740157513</c:v>
                </c:pt>
                <c:pt idx="75">
                  <c:v>10.344827586206909</c:v>
                </c:pt>
                <c:pt idx="76">
                  <c:v>2.0618556701030983</c:v>
                </c:pt>
                <c:pt idx="77">
                  <c:v>5.6034482758620801</c:v>
                </c:pt>
                <c:pt idx="78">
                  <c:v>7.2289156626506141</c:v>
                </c:pt>
                <c:pt idx="79">
                  <c:v>7.4481074481074412</c:v>
                </c:pt>
                <c:pt idx="80">
                  <c:v>3.3050468959356936</c:v>
                </c:pt>
                <c:pt idx="81">
                  <c:v>1.7391304347826133</c:v>
                </c:pt>
                <c:pt idx="82">
                  <c:v>5.9322033898305166</c:v>
                </c:pt>
                <c:pt idx="83">
                  <c:v>0.68027210884354505</c:v>
                </c:pt>
                <c:pt idx="84">
                  <c:v>1.6129032258064557</c:v>
                </c:pt>
                <c:pt idx="85">
                  <c:v>4.8192771084337265</c:v>
                </c:pt>
                <c:pt idx="86">
                  <c:v>-2.1459227467811175</c:v>
                </c:pt>
                <c:pt idx="87">
                  <c:v>0.78895463510847641</c:v>
                </c:pt>
                <c:pt idx="88">
                  <c:v>1.322115384615389</c:v>
                </c:pt>
                <c:pt idx="89">
                  <c:v>8.7834870443556423E-2</c:v>
                </c:pt>
                <c:pt idx="90">
                  <c:v>26.086956521739125</c:v>
                </c:pt>
                <c:pt idx="91">
                  <c:v>7.9365079365079287</c:v>
                </c:pt>
                <c:pt idx="92">
                  <c:v>1.3793103448275779</c:v>
                </c:pt>
                <c:pt idx="93">
                  <c:v>0</c:v>
                </c:pt>
                <c:pt idx="94">
                  <c:v>0</c:v>
                </c:pt>
                <c:pt idx="95">
                  <c:v>2.6086956521739126</c:v>
                </c:pt>
                <c:pt idx="96">
                  <c:v>1.6293279022403302</c:v>
                </c:pt>
                <c:pt idx="97">
                  <c:v>4.8984468339307128</c:v>
                </c:pt>
                <c:pt idx="98">
                  <c:v>3.4358047016274846</c:v>
                </c:pt>
                <c:pt idx="108">
                  <c:v>-23.214285714285712</c:v>
                </c:pt>
                <c:pt idx="109">
                  <c:v>-24.21875</c:v>
                </c:pt>
                <c:pt idx="110">
                  <c:v>-48.872180451127825</c:v>
                </c:pt>
                <c:pt idx="111">
                  <c:v>-25.373134328358208</c:v>
                </c:pt>
                <c:pt idx="112">
                  <c:v>-19.902912621359221</c:v>
                </c:pt>
                <c:pt idx="113">
                  <c:v>-14.049586776859504</c:v>
                </c:pt>
                <c:pt idx="114">
                  <c:v>4.8096192384769525</c:v>
                </c:pt>
                <c:pt idx="115">
                  <c:v>3.3792240300375567</c:v>
                </c:pt>
                <c:pt idx="116">
                  <c:v>1.5810276679841861</c:v>
                </c:pt>
                <c:pt idx="117">
                  <c:v>-32.283464566929133</c:v>
                </c:pt>
                <c:pt idx="118">
                  <c:v>-12.977099236641221</c:v>
                </c:pt>
                <c:pt idx="119">
                  <c:v>-10.569105691056917</c:v>
                </c:pt>
                <c:pt idx="120">
                  <c:v>8.7719298245613953</c:v>
                </c:pt>
                <c:pt idx="121">
                  <c:v>-26.797385620915033</c:v>
                </c:pt>
                <c:pt idx="122">
                  <c:v>-5.8035714285714244</c:v>
                </c:pt>
                <c:pt idx="123">
                  <c:v>4.2424242424242378</c:v>
                </c:pt>
                <c:pt idx="124">
                  <c:v>18.159806295399513</c:v>
                </c:pt>
                <c:pt idx="125">
                  <c:v>11.433675748101837</c:v>
                </c:pt>
                <c:pt idx="162">
                  <c:v>-25.210084033613452</c:v>
                </c:pt>
                <c:pt idx="163">
                  <c:v>-60.714285714285708</c:v>
                </c:pt>
                <c:pt idx="164">
                  <c:v>-11.016949152542367</c:v>
                </c:pt>
                <c:pt idx="165">
                  <c:v>-6.3380281690140938</c:v>
                </c:pt>
                <c:pt idx="167">
                  <c:v>-11.063829787234049</c:v>
                </c:pt>
                <c:pt idx="168">
                  <c:v>-4.0404040404040433</c:v>
                </c:pt>
                <c:pt idx="169">
                  <c:v>-0.49261083743842071</c:v>
                </c:pt>
                <c:pt idx="170">
                  <c:v>-4.1292639138240519</c:v>
                </c:pt>
                <c:pt idx="180">
                  <c:v>11.627906976744184</c:v>
                </c:pt>
                <c:pt idx="182">
                  <c:v>27.192982456140353</c:v>
                </c:pt>
                <c:pt idx="183">
                  <c:v>22.727272727272734</c:v>
                </c:pt>
                <c:pt idx="184">
                  <c:v>13.407821229050276</c:v>
                </c:pt>
                <c:pt idx="185">
                  <c:v>6.640625</c:v>
                </c:pt>
                <c:pt idx="186">
                  <c:v>2.339181286549707</c:v>
                </c:pt>
                <c:pt idx="187">
                  <c:v>3.292682926829261</c:v>
                </c:pt>
                <c:pt idx="188">
                  <c:v>0.57880676758681904</c:v>
                </c:pt>
                <c:pt idx="189">
                  <c:v>-1.5625000000000042</c:v>
                </c:pt>
                <c:pt idx="190">
                  <c:v>-1.4084507042253558</c:v>
                </c:pt>
                <c:pt idx="191">
                  <c:v>-7.6335877862595494</c:v>
                </c:pt>
                <c:pt idx="192">
                  <c:v>3.0534351145038117</c:v>
                </c:pt>
                <c:pt idx="193">
                  <c:v>-4.6874999999999902</c:v>
                </c:pt>
                <c:pt idx="194">
                  <c:v>-13.247863247863256</c:v>
                </c:pt>
                <c:pt idx="195">
                  <c:v>-34.749034749034749</c:v>
                </c:pt>
                <c:pt idx="196">
                  <c:v>-1.351351351351356</c:v>
                </c:pt>
                <c:pt idx="197">
                  <c:v>-0.54347826086956819</c:v>
                </c:pt>
              </c:numCache>
            </c:numRef>
          </c:val>
          <c:smooth val="0"/>
        </c:ser>
        <c:ser>
          <c:idx val="1"/>
          <c:order val="1"/>
          <c:tx>
            <c:v>Median (0.00 %)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Results!$AA$4:$AA$210</c:f>
              <c:numCache>
                <c:formatCode>0.00</c:formatCode>
                <c:ptCount val="2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Results!$AB$4:$AB$210</c:f>
              <c:numCache>
                <c:formatCode>0.00</c:formatCode>
                <c:ptCount val="207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-5</c:v>
                </c:pt>
                <c:pt idx="6">
                  <c:v>-5</c:v>
                </c:pt>
                <c:pt idx="7">
                  <c:v>-5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  <c:pt idx="11">
                  <c:v>-5</c:v>
                </c:pt>
                <c:pt idx="12">
                  <c:v>-5</c:v>
                </c:pt>
                <c:pt idx="13">
                  <c:v>-5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  <c:pt idx="19">
                  <c:v>-5</c:v>
                </c:pt>
                <c:pt idx="20">
                  <c:v>-5</c:v>
                </c:pt>
                <c:pt idx="21">
                  <c:v>-5</c:v>
                </c:pt>
                <c:pt idx="22">
                  <c:v>-5</c:v>
                </c:pt>
                <c:pt idx="23">
                  <c:v>-5</c:v>
                </c:pt>
                <c:pt idx="24">
                  <c:v>-5</c:v>
                </c:pt>
                <c:pt idx="25">
                  <c:v>-5</c:v>
                </c:pt>
                <c:pt idx="26">
                  <c:v>-5</c:v>
                </c:pt>
                <c:pt idx="27">
                  <c:v>-5</c:v>
                </c:pt>
                <c:pt idx="28">
                  <c:v>-5</c:v>
                </c:pt>
                <c:pt idx="29">
                  <c:v>-5</c:v>
                </c:pt>
                <c:pt idx="30">
                  <c:v>-5</c:v>
                </c:pt>
                <c:pt idx="31">
                  <c:v>-5</c:v>
                </c:pt>
                <c:pt idx="32">
                  <c:v>-5</c:v>
                </c:pt>
                <c:pt idx="33">
                  <c:v>-5</c:v>
                </c:pt>
                <c:pt idx="34">
                  <c:v>-5</c:v>
                </c:pt>
                <c:pt idx="35">
                  <c:v>-5</c:v>
                </c:pt>
                <c:pt idx="36">
                  <c:v>-5</c:v>
                </c:pt>
                <c:pt idx="37">
                  <c:v>-5</c:v>
                </c:pt>
                <c:pt idx="38">
                  <c:v>-5</c:v>
                </c:pt>
                <c:pt idx="39">
                  <c:v>-5</c:v>
                </c:pt>
                <c:pt idx="40">
                  <c:v>-5</c:v>
                </c:pt>
                <c:pt idx="41">
                  <c:v>-5</c:v>
                </c:pt>
                <c:pt idx="42">
                  <c:v>-5</c:v>
                </c:pt>
                <c:pt idx="43">
                  <c:v>-5</c:v>
                </c:pt>
                <c:pt idx="44">
                  <c:v>-5</c:v>
                </c:pt>
                <c:pt idx="45">
                  <c:v>-5</c:v>
                </c:pt>
                <c:pt idx="46">
                  <c:v>-5</c:v>
                </c:pt>
                <c:pt idx="47">
                  <c:v>-5</c:v>
                </c:pt>
                <c:pt idx="48">
                  <c:v>-5</c:v>
                </c:pt>
                <c:pt idx="49">
                  <c:v>-5</c:v>
                </c:pt>
                <c:pt idx="50">
                  <c:v>-5</c:v>
                </c:pt>
                <c:pt idx="51">
                  <c:v>-5</c:v>
                </c:pt>
                <c:pt idx="52">
                  <c:v>-5</c:v>
                </c:pt>
                <c:pt idx="53">
                  <c:v>-5</c:v>
                </c:pt>
                <c:pt idx="54">
                  <c:v>-5</c:v>
                </c:pt>
                <c:pt idx="55">
                  <c:v>-5</c:v>
                </c:pt>
                <c:pt idx="56">
                  <c:v>-5</c:v>
                </c:pt>
                <c:pt idx="57">
                  <c:v>-5</c:v>
                </c:pt>
                <c:pt idx="58">
                  <c:v>-5</c:v>
                </c:pt>
                <c:pt idx="59">
                  <c:v>-5</c:v>
                </c:pt>
                <c:pt idx="60">
                  <c:v>-5</c:v>
                </c:pt>
                <c:pt idx="61">
                  <c:v>-5</c:v>
                </c:pt>
                <c:pt idx="62">
                  <c:v>-5</c:v>
                </c:pt>
                <c:pt idx="63">
                  <c:v>-5</c:v>
                </c:pt>
                <c:pt idx="64">
                  <c:v>-5</c:v>
                </c:pt>
                <c:pt idx="65">
                  <c:v>-5</c:v>
                </c:pt>
                <c:pt idx="66">
                  <c:v>-5</c:v>
                </c:pt>
                <c:pt idx="67">
                  <c:v>-5</c:v>
                </c:pt>
                <c:pt idx="68">
                  <c:v>-5</c:v>
                </c:pt>
                <c:pt idx="69">
                  <c:v>-5</c:v>
                </c:pt>
                <c:pt idx="70">
                  <c:v>-5</c:v>
                </c:pt>
                <c:pt idx="71">
                  <c:v>-5</c:v>
                </c:pt>
                <c:pt idx="72">
                  <c:v>-5</c:v>
                </c:pt>
                <c:pt idx="73">
                  <c:v>-5</c:v>
                </c:pt>
                <c:pt idx="74">
                  <c:v>-5</c:v>
                </c:pt>
                <c:pt idx="75">
                  <c:v>-5</c:v>
                </c:pt>
                <c:pt idx="76">
                  <c:v>-5</c:v>
                </c:pt>
                <c:pt idx="77">
                  <c:v>-5</c:v>
                </c:pt>
                <c:pt idx="78">
                  <c:v>-5</c:v>
                </c:pt>
                <c:pt idx="79">
                  <c:v>-5</c:v>
                </c:pt>
                <c:pt idx="80">
                  <c:v>-5</c:v>
                </c:pt>
                <c:pt idx="81">
                  <c:v>-5</c:v>
                </c:pt>
                <c:pt idx="82">
                  <c:v>-5</c:v>
                </c:pt>
                <c:pt idx="83">
                  <c:v>-5</c:v>
                </c:pt>
                <c:pt idx="84">
                  <c:v>-5</c:v>
                </c:pt>
                <c:pt idx="85">
                  <c:v>-5</c:v>
                </c:pt>
                <c:pt idx="86">
                  <c:v>-5</c:v>
                </c:pt>
                <c:pt idx="87">
                  <c:v>-5</c:v>
                </c:pt>
                <c:pt idx="88">
                  <c:v>-5</c:v>
                </c:pt>
                <c:pt idx="89">
                  <c:v>-5</c:v>
                </c:pt>
                <c:pt idx="90">
                  <c:v>-5</c:v>
                </c:pt>
                <c:pt idx="91">
                  <c:v>-5</c:v>
                </c:pt>
                <c:pt idx="92">
                  <c:v>-5</c:v>
                </c:pt>
                <c:pt idx="93">
                  <c:v>-5</c:v>
                </c:pt>
                <c:pt idx="94">
                  <c:v>-5</c:v>
                </c:pt>
                <c:pt idx="95">
                  <c:v>-5</c:v>
                </c:pt>
                <c:pt idx="96">
                  <c:v>-5</c:v>
                </c:pt>
                <c:pt idx="97">
                  <c:v>-5</c:v>
                </c:pt>
                <c:pt idx="98">
                  <c:v>-5</c:v>
                </c:pt>
                <c:pt idx="99">
                  <c:v>-5</c:v>
                </c:pt>
                <c:pt idx="100">
                  <c:v>-5</c:v>
                </c:pt>
                <c:pt idx="101">
                  <c:v>-5</c:v>
                </c:pt>
                <c:pt idx="102">
                  <c:v>-5</c:v>
                </c:pt>
                <c:pt idx="103">
                  <c:v>-5</c:v>
                </c:pt>
                <c:pt idx="104">
                  <c:v>-5</c:v>
                </c:pt>
                <c:pt idx="105">
                  <c:v>-5</c:v>
                </c:pt>
                <c:pt idx="106">
                  <c:v>-5</c:v>
                </c:pt>
                <c:pt idx="107">
                  <c:v>-5</c:v>
                </c:pt>
                <c:pt idx="108">
                  <c:v>-5</c:v>
                </c:pt>
                <c:pt idx="109">
                  <c:v>-5</c:v>
                </c:pt>
                <c:pt idx="110">
                  <c:v>-5</c:v>
                </c:pt>
                <c:pt idx="111">
                  <c:v>-5</c:v>
                </c:pt>
                <c:pt idx="112">
                  <c:v>-5</c:v>
                </c:pt>
                <c:pt idx="113">
                  <c:v>-5</c:v>
                </c:pt>
                <c:pt idx="114">
                  <c:v>-5</c:v>
                </c:pt>
                <c:pt idx="115">
                  <c:v>-5</c:v>
                </c:pt>
                <c:pt idx="116">
                  <c:v>-5</c:v>
                </c:pt>
                <c:pt idx="117">
                  <c:v>-5</c:v>
                </c:pt>
                <c:pt idx="118">
                  <c:v>-5</c:v>
                </c:pt>
                <c:pt idx="119">
                  <c:v>-5</c:v>
                </c:pt>
                <c:pt idx="120">
                  <c:v>-5</c:v>
                </c:pt>
                <c:pt idx="121">
                  <c:v>-5</c:v>
                </c:pt>
                <c:pt idx="122">
                  <c:v>-5</c:v>
                </c:pt>
                <c:pt idx="123">
                  <c:v>-5</c:v>
                </c:pt>
                <c:pt idx="124">
                  <c:v>-5</c:v>
                </c:pt>
                <c:pt idx="125">
                  <c:v>-5</c:v>
                </c:pt>
                <c:pt idx="126">
                  <c:v>-5</c:v>
                </c:pt>
                <c:pt idx="127">
                  <c:v>-5</c:v>
                </c:pt>
                <c:pt idx="128">
                  <c:v>-5</c:v>
                </c:pt>
                <c:pt idx="129">
                  <c:v>-5</c:v>
                </c:pt>
                <c:pt idx="130">
                  <c:v>-5</c:v>
                </c:pt>
                <c:pt idx="131">
                  <c:v>-5</c:v>
                </c:pt>
                <c:pt idx="132">
                  <c:v>-5</c:v>
                </c:pt>
                <c:pt idx="133">
                  <c:v>-5</c:v>
                </c:pt>
                <c:pt idx="134">
                  <c:v>-5</c:v>
                </c:pt>
                <c:pt idx="135">
                  <c:v>-5</c:v>
                </c:pt>
                <c:pt idx="136">
                  <c:v>-5</c:v>
                </c:pt>
                <c:pt idx="137">
                  <c:v>-5</c:v>
                </c:pt>
                <c:pt idx="138">
                  <c:v>-5</c:v>
                </c:pt>
                <c:pt idx="139">
                  <c:v>-5</c:v>
                </c:pt>
                <c:pt idx="140">
                  <c:v>-5</c:v>
                </c:pt>
                <c:pt idx="141">
                  <c:v>-5</c:v>
                </c:pt>
                <c:pt idx="142">
                  <c:v>-5</c:v>
                </c:pt>
                <c:pt idx="143">
                  <c:v>-5</c:v>
                </c:pt>
                <c:pt idx="144">
                  <c:v>-5</c:v>
                </c:pt>
                <c:pt idx="145">
                  <c:v>-5</c:v>
                </c:pt>
                <c:pt idx="146">
                  <c:v>-5</c:v>
                </c:pt>
                <c:pt idx="147">
                  <c:v>-5</c:v>
                </c:pt>
                <c:pt idx="148">
                  <c:v>-5</c:v>
                </c:pt>
                <c:pt idx="149">
                  <c:v>-5</c:v>
                </c:pt>
                <c:pt idx="150">
                  <c:v>-5</c:v>
                </c:pt>
                <c:pt idx="151">
                  <c:v>-5</c:v>
                </c:pt>
                <c:pt idx="152">
                  <c:v>-5</c:v>
                </c:pt>
                <c:pt idx="153">
                  <c:v>-5</c:v>
                </c:pt>
                <c:pt idx="154">
                  <c:v>-5</c:v>
                </c:pt>
                <c:pt idx="155">
                  <c:v>-5</c:v>
                </c:pt>
                <c:pt idx="156">
                  <c:v>-5</c:v>
                </c:pt>
                <c:pt idx="157">
                  <c:v>-5</c:v>
                </c:pt>
                <c:pt idx="158">
                  <c:v>-5</c:v>
                </c:pt>
                <c:pt idx="159">
                  <c:v>-5</c:v>
                </c:pt>
                <c:pt idx="160">
                  <c:v>-5</c:v>
                </c:pt>
                <c:pt idx="161">
                  <c:v>-5</c:v>
                </c:pt>
                <c:pt idx="162">
                  <c:v>-5</c:v>
                </c:pt>
                <c:pt idx="163">
                  <c:v>-5</c:v>
                </c:pt>
                <c:pt idx="164">
                  <c:v>-5</c:v>
                </c:pt>
                <c:pt idx="165">
                  <c:v>-5</c:v>
                </c:pt>
                <c:pt idx="166">
                  <c:v>-5</c:v>
                </c:pt>
                <c:pt idx="167">
                  <c:v>-5</c:v>
                </c:pt>
                <c:pt idx="168">
                  <c:v>-5</c:v>
                </c:pt>
                <c:pt idx="169">
                  <c:v>-5</c:v>
                </c:pt>
                <c:pt idx="170">
                  <c:v>-5</c:v>
                </c:pt>
                <c:pt idx="171">
                  <c:v>-5</c:v>
                </c:pt>
                <c:pt idx="172">
                  <c:v>-5</c:v>
                </c:pt>
                <c:pt idx="173">
                  <c:v>-5</c:v>
                </c:pt>
                <c:pt idx="174">
                  <c:v>-5</c:v>
                </c:pt>
                <c:pt idx="175">
                  <c:v>-5</c:v>
                </c:pt>
                <c:pt idx="176">
                  <c:v>-5</c:v>
                </c:pt>
                <c:pt idx="177">
                  <c:v>-5</c:v>
                </c:pt>
                <c:pt idx="178">
                  <c:v>-5</c:v>
                </c:pt>
                <c:pt idx="179">
                  <c:v>-5</c:v>
                </c:pt>
                <c:pt idx="180">
                  <c:v>-5</c:v>
                </c:pt>
                <c:pt idx="181">
                  <c:v>-5</c:v>
                </c:pt>
                <c:pt idx="182">
                  <c:v>-5</c:v>
                </c:pt>
                <c:pt idx="183">
                  <c:v>-5</c:v>
                </c:pt>
                <c:pt idx="184">
                  <c:v>-5</c:v>
                </c:pt>
                <c:pt idx="185">
                  <c:v>-5</c:v>
                </c:pt>
                <c:pt idx="186">
                  <c:v>-5</c:v>
                </c:pt>
                <c:pt idx="187">
                  <c:v>-5</c:v>
                </c:pt>
                <c:pt idx="188">
                  <c:v>-5</c:v>
                </c:pt>
                <c:pt idx="189">
                  <c:v>-5</c:v>
                </c:pt>
                <c:pt idx="190">
                  <c:v>-5</c:v>
                </c:pt>
                <c:pt idx="191">
                  <c:v>-5</c:v>
                </c:pt>
                <c:pt idx="192">
                  <c:v>-5</c:v>
                </c:pt>
                <c:pt idx="193">
                  <c:v>-5</c:v>
                </c:pt>
                <c:pt idx="194">
                  <c:v>-5</c:v>
                </c:pt>
                <c:pt idx="195">
                  <c:v>-5</c:v>
                </c:pt>
                <c:pt idx="196">
                  <c:v>-5</c:v>
                </c:pt>
                <c:pt idx="197">
                  <c:v>-5</c:v>
                </c:pt>
                <c:pt idx="198">
                  <c:v>-5</c:v>
                </c:pt>
                <c:pt idx="199">
                  <c:v>-5</c:v>
                </c:pt>
                <c:pt idx="200">
                  <c:v>-5</c:v>
                </c:pt>
                <c:pt idx="201">
                  <c:v>-5</c:v>
                </c:pt>
                <c:pt idx="202">
                  <c:v>-5</c:v>
                </c:pt>
                <c:pt idx="203">
                  <c:v>-5</c:v>
                </c:pt>
                <c:pt idx="204">
                  <c:v>-5</c:v>
                </c:pt>
                <c:pt idx="205">
                  <c:v>-5</c:v>
                </c:pt>
                <c:pt idx="206">
                  <c:v>-5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Results!$AC$4:$AC$210</c:f>
              <c:numCache>
                <c:formatCode>0.00</c:formatCode>
                <c:ptCount val="20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5</c:v>
                </c:pt>
                <c:pt idx="164">
                  <c:v>5</c:v>
                </c:pt>
                <c:pt idx="165">
                  <c:v>5</c:v>
                </c:pt>
                <c:pt idx="166">
                  <c:v>5</c:v>
                </c:pt>
                <c:pt idx="167">
                  <c:v>5</c:v>
                </c:pt>
                <c:pt idx="168">
                  <c:v>5</c:v>
                </c:pt>
                <c:pt idx="169">
                  <c:v>5</c:v>
                </c:pt>
                <c:pt idx="170">
                  <c:v>5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5</c:v>
                </c:pt>
                <c:pt idx="183">
                  <c:v>5</c:v>
                </c:pt>
                <c:pt idx="184">
                  <c:v>5</c:v>
                </c:pt>
                <c:pt idx="185">
                  <c:v>5</c:v>
                </c:pt>
                <c:pt idx="186">
                  <c:v>5</c:v>
                </c:pt>
                <c:pt idx="187">
                  <c:v>5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5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5</c:v>
                </c:pt>
                <c:pt idx="197">
                  <c:v>5</c:v>
                </c:pt>
                <c:pt idx="198">
                  <c:v>5</c:v>
                </c:pt>
                <c:pt idx="199">
                  <c:v>5</c:v>
                </c:pt>
                <c:pt idx="200">
                  <c:v>5</c:v>
                </c:pt>
                <c:pt idx="201">
                  <c:v>5</c:v>
                </c:pt>
                <c:pt idx="202">
                  <c:v>5</c:v>
                </c:pt>
                <c:pt idx="203">
                  <c:v>5</c:v>
                </c:pt>
                <c:pt idx="204">
                  <c:v>5</c:v>
                </c:pt>
                <c:pt idx="205">
                  <c:v>5</c:v>
                </c:pt>
                <c:pt idx="206">
                  <c:v>5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Results!$AD$4:$AD$210</c:f>
              <c:numCache>
                <c:formatCode>0.00</c:formatCode>
                <c:ptCount val="207"/>
                <c:pt idx="0">
                  <c:v>-24.722135267503525</c:v>
                </c:pt>
                <c:pt idx="1">
                  <c:v>-24.722135267503525</c:v>
                </c:pt>
                <c:pt idx="2">
                  <c:v>-24.722135267503525</c:v>
                </c:pt>
                <c:pt idx="3">
                  <c:v>-24.722135267503525</c:v>
                </c:pt>
                <c:pt idx="4">
                  <c:v>-24.722135267503525</c:v>
                </c:pt>
                <c:pt idx="5">
                  <c:v>-24.722135267503525</c:v>
                </c:pt>
                <c:pt idx="6">
                  <c:v>-24.722135267503525</c:v>
                </c:pt>
                <c:pt idx="7">
                  <c:v>-24.722135267503525</c:v>
                </c:pt>
                <c:pt idx="8">
                  <c:v>-24.722135267503525</c:v>
                </c:pt>
                <c:pt idx="9">
                  <c:v>-24.722135267503525</c:v>
                </c:pt>
                <c:pt idx="10">
                  <c:v>-24.722135267503525</c:v>
                </c:pt>
                <c:pt idx="11">
                  <c:v>-24.722135267503525</c:v>
                </c:pt>
                <c:pt idx="12">
                  <c:v>-24.722135267503525</c:v>
                </c:pt>
                <c:pt idx="13">
                  <c:v>-24.722135267503525</c:v>
                </c:pt>
                <c:pt idx="14">
                  <c:v>-24.722135267503525</c:v>
                </c:pt>
                <c:pt idx="15">
                  <c:v>-24.722135267503525</c:v>
                </c:pt>
                <c:pt idx="16">
                  <c:v>-24.722135267503525</c:v>
                </c:pt>
                <c:pt idx="17">
                  <c:v>-24.722135267503525</c:v>
                </c:pt>
                <c:pt idx="18">
                  <c:v>-24.722135267503525</c:v>
                </c:pt>
                <c:pt idx="19">
                  <c:v>-24.722135267503525</c:v>
                </c:pt>
                <c:pt idx="20">
                  <c:v>-24.722135267503525</c:v>
                </c:pt>
                <c:pt idx="21">
                  <c:v>-24.722135267503525</c:v>
                </c:pt>
                <c:pt idx="22">
                  <c:v>-24.722135267503525</c:v>
                </c:pt>
                <c:pt idx="23">
                  <c:v>-24.722135267503525</c:v>
                </c:pt>
                <c:pt idx="24">
                  <c:v>-24.722135267503525</c:v>
                </c:pt>
                <c:pt idx="25">
                  <c:v>-24.722135267503525</c:v>
                </c:pt>
                <c:pt idx="26">
                  <c:v>-24.722135267503525</c:v>
                </c:pt>
                <c:pt idx="27">
                  <c:v>-24.722135267503525</c:v>
                </c:pt>
                <c:pt idx="28">
                  <c:v>-24.722135267503525</c:v>
                </c:pt>
                <c:pt idx="29">
                  <c:v>-24.722135267503525</c:v>
                </c:pt>
                <c:pt idx="30">
                  <c:v>-24.722135267503525</c:v>
                </c:pt>
                <c:pt idx="31">
                  <c:v>-24.722135267503525</c:v>
                </c:pt>
                <c:pt idx="32">
                  <c:v>-24.722135267503525</c:v>
                </c:pt>
                <c:pt idx="33">
                  <c:v>-24.722135267503525</c:v>
                </c:pt>
                <c:pt idx="34">
                  <c:v>-24.722135267503525</c:v>
                </c:pt>
                <c:pt idx="35">
                  <c:v>-24.722135267503525</c:v>
                </c:pt>
                <c:pt idx="36">
                  <c:v>-24.722135267503525</c:v>
                </c:pt>
                <c:pt idx="37">
                  <c:v>-24.722135267503525</c:v>
                </c:pt>
                <c:pt idx="38">
                  <c:v>-24.722135267503525</c:v>
                </c:pt>
                <c:pt idx="39">
                  <c:v>-24.722135267503525</c:v>
                </c:pt>
                <c:pt idx="40">
                  <c:v>-24.722135267503525</c:v>
                </c:pt>
                <c:pt idx="41">
                  <c:v>-24.722135267503525</c:v>
                </c:pt>
                <c:pt idx="42">
                  <c:v>-24.722135267503525</c:v>
                </c:pt>
                <c:pt idx="43">
                  <c:v>-24.722135267503525</c:v>
                </c:pt>
                <c:pt idx="44">
                  <c:v>-24.722135267503525</c:v>
                </c:pt>
                <c:pt idx="45">
                  <c:v>-24.722135267503525</c:v>
                </c:pt>
                <c:pt idx="46">
                  <c:v>-24.722135267503525</c:v>
                </c:pt>
                <c:pt idx="47">
                  <c:v>-24.722135267503525</c:v>
                </c:pt>
                <c:pt idx="48">
                  <c:v>-24.722135267503525</c:v>
                </c:pt>
                <c:pt idx="49">
                  <c:v>-24.722135267503525</c:v>
                </c:pt>
                <c:pt idx="50">
                  <c:v>-24.722135267503525</c:v>
                </c:pt>
                <c:pt idx="51">
                  <c:v>-24.722135267503525</c:v>
                </c:pt>
                <c:pt idx="52">
                  <c:v>-24.722135267503525</c:v>
                </c:pt>
                <c:pt idx="53">
                  <c:v>-24.722135267503525</c:v>
                </c:pt>
                <c:pt idx="54">
                  <c:v>-24.722135267503525</c:v>
                </c:pt>
                <c:pt idx="55">
                  <c:v>-24.722135267503525</c:v>
                </c:pt>
                <c:pt idx="56">
                  <c:v>-24.722135267503525</c:v>
                </c:pt>
                <c:pt idx="57">
                  <c:v>-24.722135267503525</c:v>
                </c:pt>
                <c:pt idx="58">
                  <c:v>-24.722135267503525</c:v>
                </c:pt>
                <c:pt idx="59">
                  <c:v>-24.722135267503525</c:v>
                </c:pt>
                <c:pt idx="60">
                  <c:v>-24.722135267503525</c:v>
                </c:pt>
                <c:pt idx="61">
                  <c:v>-24.722135267503525</c:v>
                </c:pt>
                <c:pt idx="62">
                  <c:v>-24.722135267503525</c:v>
                </c:pt>
                <c:pt idx="63">
                  <c:v>-24.722135267503525</c:v>
                </c:pt>
                <c:pt idx="64">
                  <c:v>-24.722135267503525</c:v>
                </c:pt>
                <c:pt idx="65">
                  <c:v>-24.722135267503525</c:v>
                </c:pt>
                <c:pt idx="66">
                  <c:v>-24.722135267503525</c:v>
                </c:pt>
                <c:pt idx="67">
                  <c:v>-24.722135267503525</c:v>
                </c:pt>
                <c:pt idx="68">
                  <c:v>-24.722135267503525</c:v>
                </c:pt>
                <c:pt idx="69">
                  <c:v>-24.722135267503525</c:v>
                </c:pt>
                <c:pt idx="70">
                  <c:v>-24.722135267503525</c:v>
                </c:pt>
                <c:pt idx="71">
                  <c:v>-24.722135267503525</c:v>
                </c:pt>
                <c:pt idx="72">
                  <c:v>-24.722135267503525</c:v>
                </c:pt>
                <c:pt idx="73">
                  <c:v>-24.722135267503525</c:v>
                </c:pt>
                <c:pt idx="74">
                  <c:v>-24.722135267503525</c:v>
                </c:pt>
                <c:pt idx="75">
                  <c:v>-24.722135267503525</c:v>
                </c:pt>
                <c:pt idx="76">
                  <c:v>-24.722135267503525</c:v>
                </c:pt>
                <c:pt idx="77">
                  <c:v>-24.722135267503525</c:v>
                </c:pt>
                <c:pt idx="78">
                  <c:v>-24.722135267503525</c:v>
                </c:pt>
                <c:pt idx="79">
                  <c:v>-24.722135267503525</c:v>
                </c:pt>
                <c:pt idx="80">
                  <c:v>-24.722135267503525</c:v>
                </c:pt>
                <c:pt idx="81">
                  <c:v>-24.722135267503525</c:v>
                </c:pt>
                <c:pt idx="82">
                  <c:v>-24.722135267503525</c:v>
                </c:pt>
                <c:pt idx="83">
                  <c:v>-24.722135267503525</c:v>
                </c:pt>
                <c:pt idx="84">
                  <c:v>-24.722135267503525</c:v>
                </c:pt>
                <c:pt idx="85">
                  <c:v>-24.722135267503525</c:v>
                </c:pt>
                <c:pt idx="86">
                  <c:v>-24.722135267503525</c:v>
                </c:pt>
                <c:pt idx="87">
                  <c:v>-24.722135267503525</c:v>
                </c:pt>
                <c:pt idx="88">
                  <c:v>-24.722135267503525</c:v>
                </c:pt>
                <c:pt idx="89">
                  <c:v>-24.722135267503525</c:v>
                </c:pt>
                <c:pt idx="90">
                  <c:v>-24.722135267503525</c:v>
                </c:pt>
                <c:pt idx="91">
                  <c:v>-24.722135267503525</c:v>
                </c:pt>
                <c:pt idx="92">
                  <c:v>-24.722135267503525</c:v>
                </c:pt>
                <c:pt idx="93">
                  <c:v>-24.722135267503525</c:v>
                </c:pt>
                <c:pt idx="94">
                  <c:v>-24.722135267503525</c:v>
                </c:pt>
                <c:pt idx="95">
                  <c:v>-24.722135267503525</c:v>
                </c:pt>
                <c:pt idx="96">
                  <c:v>-24.722135267503525</c:v>
                </c:pt>
                <c:pt idx="97">
                  <c:v>-24.722135267503525</c:v>
                </c:pt>
                <c:pt idx="98">
                  <c:v>-24.722135267503525</c:v>
                </c:pt>
                <c:pt idx="99">
                  <c:v>-24.722135267503525</c:v>
                </c:pt>
                <c:pt idx="100">
                  <c:v>-24.722135267503525</c:v>
                </c:pt>
                <c:pt idx="101">
                  <c:v>-24.722135267503525</c:v>
                </c:pt>
                <c:pt idx="102">
                  <c:v>-24.722135267503525</c:v>
                </c:pt>
                <c:pt idx="103">
                  <c:v>-24.722135267503525</c:v>
                </c:pt>
                <c:pt idx="104">
                  <c:v>-24.722135267503525</c:v>
                </c:pt>
                <c:pt idx="105">
                  <c:v>-24.722135267503525</c:v>
                </c:pt>
                <c:pt idx="106">
                  <c:v>-24.722135267503525</c:v>
                </c:pt>
                <c:pt idx="107">
                  <c:v>-24.722135267503525</c:v>
                </c:pt>
                <c:pt idx="108">
                  <c:v>-24.722135267503525</c:v>
                </c:pt>
                <c:pt idx="109">
                  <c:v>-24.722135267503525</c:v>
                </c:pt>
                <c:pt idx="110">
                  <c:v>-24.722135267503525</c:v>
                </c:pt>
                <c:pt idx="111">
                  <c:v>-24.722135267503525</c:v>
                </c:pt>
                <c:pt idx="112">
                  <c:v>-24.722135267503525</c:v>
                </c:pt>
                <c:pt idx="113">
                  <c:v>-24.722135267503525</c:v>
                </c:pt>
                <c:pt idx="114">
                  <c:v>-24.722135267503525</c:v>
                </c:pt>
                <c:pt idx="115">
                  <c:v>-24.722135267503525</c:v>
                </c:pt>
                <c:pt idx="116">
                  <c:v>-24.722135267503525</c:v>
                </c:pt>
                <c:pt idx="117">
                  <c:v>-24.722135267503525</c:v>
                </c:pt>
                <c:pt idx="118">
                  <c:v>-24.722135267503525</c:v>
                </c:pt>
                <c:pt idx="119">
                  <c:v>-24.722135267503525</c:v>
                </c:pt>
                <c:pt idx="120">
                  <c:v>-24.722135267503525</c:v>
                </c:pt>
                <c:pt idx="121">
                  <c:v>-24.722135267503525</c:v>
                </c:pt>
                <c:pt idx="122">
                  <c:v>-24.722135267503525</c:v>
                </c:pt>
                <c:pt idx="123">
                  <c:v>-24.722135267503525</c:v>
                </c:pt>
                <c:pt idx="124">
                  <c:v>-24.722135267503525</c:v>
                </c:pt>
                <c:pt idx="125">
                  <c:v>-24.722135267503525</c:v>
                </c:pt>
                <c:pt idx="126">
                  <c:v>-24.722135267503525</c:v>
                </c:pt>
                <c:pt idx="127">
                  <c:v>-24.722135267503525</c:v>
                </c:pt>
                <c:pt idx="128">
                  <c:v>-24.722135267503525</c:v>
                </c:pt>
                <c:pt idx="129">
                  <c:v>-24.722135267503525</c:v>
                </c:pt>
                <c:pt idx="130">
                  <c:v>-24.722135267503525</c:v>
                </c:pt>
                <c:pt idx="131">
                  <c:v>-24.722135267503525</c:v>
                </c:pt>
                <c:pt idx="132">
                  <c:v>-24.722135267503525</c:v>
                </c:pt>
                <c:pt idx="133">
                  <c:v>-24.722135267503525</c:v>
                </c:pt>
                <c:pt idx="134">
                  <c:v>-24.722135267503525</c:v>
                </c:pt>
                <c:pt idx="135">
                  <c:v>-24.722135267503525</c:v>
                </c:pt>
                <c:pt idx="136">
                  <c:v>-24.722135267503525</c:v>
                </c:pt>
                <c:pt idx="137">
                  <c:v>-24.722135267503525</c:v>
                </c:pt>
                <c:pt idx="138">
                  <c:v>-24.722135267503525</c:v>
                </c:pt>
                <c:pt idx="139">
                  <c:v>-24.722135267503525</c:v>
                </c:pt>
                <c:pt idx="140">
                  <c:v>-24.722135267503525</c:v>
                </c:pt>
                <c:pt idx="141">
                  <c:v>-24.722135267503525</c:v>
                </c:pt>
                <c:pt idx="142">
                  <c:v>-24.722135267503525</c:v>
                </c:pt>
                <c:pt idx="143">
                  <c:v>-24.722135267503525</c:v>
                </c:pt>
                <c:pt idx="144">
                  <c:v>-24.722135267503525</c:v>
                </c:pt>
                <c:pt idx="145">
                  <c:v>-24.722135267503525</c:v>
                </c:pt>
                <c:pt idx="146">
                  <c:v>-24.722135267503525</c:v>
                </c:pt>
                <c:pt idx="147">
                  <c:v>-24.722135267503525</c:v>
                </c:pt>
                <c:pt idx="148">
                  <c:v>-24.722135267503525</c:v>
                </c:pt>
                <c:pt idx="149">
                  <c:v>-24.722135267503525</c:v>
                </c:pt>
                <c:pt idx="150">
                  <c:v>-24.722135267503525</c:v>
                </c:pt>
                <c:pt idx="151">
                  <c:v>-24.722135267503525</c:v>
                </c:pt>
                <c:pt idx="152">
                  <c:v>-24.722135267503525</c:v>
                </c:pt>
                <c:pt idx="153">
                  <c:v>-24.722135267503525</c:v>
                </c:pt>
                <c:pt idx="154">
                  <c:v>-24.722135267503525</c:v>
                </c:pt>
                <c:pt idx="155">
                  <c:v>-24.722135267503525</c:v>
                </c:pt>
                <c:pt idx="156">
                  <c:v>-24.722135267503525</c:v>
                </c:pt>
                <c:pt idx="157">
                  <c:v>-24.722135267503525</c:v>
                </c:pt>
                <c:pt idx="158">
                  <c:v>-24.722135267503525</c:v>
                </c:pt>
                <c:pt idx="159">
                  <c:v>-24.722135267503525</c:v>
                </c:pt>
                <c:pt idx="160">
                  <c:v>-24.722135267503525</c:v>
                </c:pt>
                <c:pt idx="161">
                  <c:v>-24.722135267503525</c:v>
                </c:pt>
                <c:pt idx="162">
                  <c:v>-24.722135267503525</c:v>
                </c:pt>
                <c:pt idx="163">
                  <c:v>-24.722135267503525</c:v>
                </c:pt>
                <c:pt idx="164">
                  <c:v>-24.722135267503525</c:v>
                </c:pt>
                <c:pt idx="165">
                  <c:v>-24.722135267503525</c:v>
                </c:pt>
                <c:pt idx="166">
                  <c:v>-24.722135267503525</c:v>
                </c:pt>
                <c:pt idx="167">
                  <c:v>-24.722135267503525</c:v>
                </c:pt>
                <c:pt idx="168">
                  <c:v>-24.722135267503525</c:v>
                </c:pt>
                <c:pt idx="169">
                  <c:v>-24.722135267503525</c:v>
                </c:pt>
                <c:pt idx="170">
                  <c:v>-24.722135267503525</c:v>
                </c:pt>
                <c:pt idx="171">
                  <c:v>-24.722135267503525</c:v>
                </c:pt>
                <c:pt idx="172">
                  <c:v>-24.722135267503525</c:v>
                </c:pt>
                <c:pt idx="173">
                  <c:v>-24.722135267503525</c:v>
                </c:pt>
                <c:pt idx="174">
                  <c:v>-24.722135267503525</c:v>
                </c:pt>
                <c:pt idx="175">
                  <c:v>-24.722135267503525</c:v>
                </c:pt>
                <c:pt idx="176">
                  <c:v>-24.722135267503525</c:v>
                </c:pt>
                <c:pt idx="177">
                  <c:v>-24.722135267503525</c:v>
                </c:pt>
                <c:pt idx="178">
                  <c:v>-24.722135267503525</c:v>
                </c:pt>
                <c:pt idx="179">
                  <c:v>-24.722135267503525</c:v>
                </c:pt>
                <c:pt idx="180">
                  <c:v>-24.722135267503525</c:v>
                </c:pt>
                <c:pt idx="181">
                  <c:v>-24.722135267503525</c:v>
                </c:pt>
                <c:pt idx="182">
                  <c:v>-24.722135267503525</c:v>
                </c:pt>
                <c:pt idx="183">
                  <c:v>-24.722135267503525</c:v>
                </c:pt>
                <c:pt idx="184">
                  <c:v>-24.722135267503525</c:v>
                </c:pt>
                <c:pt idx="185">
                  <c:v>-24.722135267503525</c:v>
                </c:pt>
                <c:pt idx="186">
                  <c:v>-24.722135267503525</c:v>
                </c:pt>
                <c:pt idx="187">
                  <c:v>-24.722135267503525</c:v>
                </c:pt>
                <c:pt idx="188">
                  <c:v>-24.722135267503525</c:v>
                </c:pt>
                <c:pt idx="189">
                  <c:v>-24.722135267503525</c:v>
                </c:pt>
                <c:pt idx="190">
                  <c:v>-24.722135267503525</c:v>
                </c:pt>
                <c:pt idx="191">
                  <c:v>-24.722135267503525</c:v>
                </c:pt>
                <c:pt idx="192">
                  <c:v>-24.722135267503525</c:v>
                </c:pt>
                <c:pt idx="193">
                  <c:v>-24.722135267503525</c:v>
                </c:pt>
                <c:pt idx="194">
                  <c:v>-24.722135267503525</c:v>
                </c:pt>
                <c:pt idx="195">
                  <c:v>-24.722135267503525</c:v>
                </c:pt>
                <c:pt idx="196">
                  <c:v>-24.722135267503525</c:v>
                </c:pt>
                <c:pt idx="197">
                  <c:v>-24.722135267503525</c:v>
                </c:pt>
                <c:pt idx="198">
                  <c:v>-24.722135267503525</c:v>
                </c:pt>
                <c:pt idx="199">
                  <c:v>-24.722135267503525</c:v>
                </c:pt>
                <c:pt idx="200">
                  <c:v>-24.722135267503525</c:v>
                </c:pt>
                <c:pt idx="201">
                  <c:v>-24.722135267503525</c:v>
                </c:pt>
                <c:pt idx="202">
                  <c:v>-24.722135267503525</c:v>
                </c:pt>
                <c:pt idx="203">
                  <c:v>-24.722135267503525</c:v>
                </c:pt>
                <c:pt idx="204">
                  <c:v>-24.722135267503525</c:v>
                </c:pt>
                <c:pt idx="205">
                  <c:v>-24.722135267503525</c:v>
                </c:pt>
                <c:pt idx="206">
                  <c:v>-24.722135267503525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Results!$AE$4:$AE$210</c:f>
              <c:numCache>
                <c:formatCode>0.00</c:formatCode>
                <c:ptCount val="207"/>
                <c:pt idx="0">
                  <c:v>24.722135267503525</c:v>
                </c:pt>
                <c:pt idx="1">
                  <c:v>24.722135267503525</c:v>
                </c:pt>
                <c:pt idx="2">
                  <c:v>24.722135267503525</c:v>
                </c:pt>
                <c:pt idx="3">
                  <c:v>24.722135267503525</c:v>
                </c:pt>
                <c:pt idx="4">
                  <c:v>24.722135267503525</c:v>
                </c:pt>
                <c:pt idx="5">
                  <c:v>24.722135267503525</c:v>
                </c:pt>
                <c:pt idx="6">
                  <c:v>24.722135267503525</c:v>
                </c:pt>
                <c:pt idx="7">
                  <c:v>24.722135267503525</c:v>
                </c:pt>
                <c:pt idx="8">
                  <c:v>24.722135267503525</c:v>
                </c:pt>
                <c:pt idx="9">
                  <c:v>24.722135267503525</c:v>
                </c:pt>
                <c:pt idx="10">
                  <c:v>24.722135267503525</c:v>
                </c:pt>
                <c:pt idx="11">
                  <c:v>24.722135267503525</c:v>
                </c:pt>
                <c:pt idx="12">
                  <c:v>24.722135267503525</c:v>
                </c:pt>
                <c:pt idx="13">
                  <c:v>24.722135267503525</c:v>
                </c:pt>
                <c:pt idx="14">
                  <c:v>24.722135267503525</c:v>
                </c:pt>
                <c:pt idx="15">
                  <c:v>24.722135267503525</c:v>
                </c:pt>
                <c:pt idx="16">
                  <c:v>24.722135267503525</c:v>
                </c:pt>
                <c:pt idx="17">
                  <c:v>24.722135267503525</c:v>
                </c:pt>
                <c:pt idx="18">
                  <c:v>24.722135267503525</c:v>
                </c:pt>
                <c:pt idx="19">
                  <c:v>24.722135267503525</c:v>
                </c:pt>
                <c:pt idx="20">
                  <c:v>24.722135267503525</c:v>
                </c:pt>
                <c:pt idx="21">
                  <c:v>24.722135267503525</c:v>
                </c:pt>
                <c:pt idx="22">
                  <c:v>24.722135267503525</c:v>
                </c:pt>
                <c:pt idx="23">
                  <c:v>24.722135267503525</c:v>
                </c:pt>
                <c:pt idx="24">
                  <c:v>24.722135267503525</c:v>
                </c:pt>
                <c:pt idx="25">
                  <c:v>24.722135267503525</c:v>
                </c:pt>
                <c:pt idx="26">
                  <c:v>24.722135267503525</c:v>
                </c:pt>
                <c:pt idx="27">
                  <c:v>24.722135267503525</c:v>
                </c:pt>
                <c:pt idx="28">
                  <c:v>24.722135267503525</c:v>
                </c:pt>
                <c:pt idx="29">
                  <c:v>24.722135267503525</c:v>
                </c:pt>
                <c:pt idx="30">
                  <c:v>24.722135267503525</c:v>
                </c:pt>
                <c:pt idx="31">
                  <c:v>24.722135267503525</c:v>
                </c:pt>
                <c:pt idx="32">
                  <c:v>24.722135267503525</c:v>
                </c:pt>
                <c:pt idx="33">
                  <c:v>24.722135267503525</c:v>
                </c:pt>
                <c:pt idx="34">
                  <c:v>24.722135267503525</c:v>
                </c:pt>
                <c:pt idx="35">
                  <c:v>24.722135267503525</c:v>
                </c:pt>
                <c:pt idx="36">
                  <c:v>24.722135267503525</c:v>
                </c:pt>
                <c:pt idx="37">
                  <c:v>24.722135267503525</c:v>
                </c:pt>
                <c:pt idx="38">
                  <c:v>24.722135267503525</c:v>
                </c:pt>
                <c:pt idx="39">
                  <c:v>24.722135267503525</c:v>
                </c:pt>
                <c:pt idx="40">
                  <c:v>24.722135267503525</c:v>
                </c:pt>
                <c:pt idx="41">
                  <c:v>24.722135267503525</c:v>
                </c:pt>
                <c:pt idx="42">
                  <c:v>24.722135267503525</c:v>
                </c:pt>
                <c:pt idx="43">
                  <c:v>24.722135267503525</c:v>
                </c:pt>
                <c:pt idx="44">
                  <c:v>24.722135267503525</c:v>
                </c:pt>
                <c:pt idx="45">
                  <c:v>24.722135267503525</c:v>
                </c:pt>
                <c:pt idx="46">
                  <c:v>24.722135267503525</c:v>
                </c:pt>
                <c:pt idx="47">
                  <c:v>24.722135267503525</c:v>
                </c:pt>
                <c:pt idx="48">
                  <c:v>24.722135267503525</c:v>
                </c:pt>
                <c:pt idx="49">
                  <c:v>24.722135267503525</c:v>
                </c:pt>
                <c:pt idx="50">
                  <c:v>24.722135267503525</c:v>
                </c:pt>
                <c:pt idx="51">
                  <c:v>24.722135267503525</c:v>
                </c:pt>
                <c:pt idx="52">
                  <c:v>24.722135267503525</c:v>
                </c:pt>
                <c:pt idx="53">
                  <c:v>24.722135267503525</c:v>
                </c:pt>
                <c:pt idx="54">
                  <c:v>24.722135267503525</c:v>
                </c:pt>
                <c:pt idx="55">
                  <c:v>24.722135267503525</c:v>
                </c:pt>
                <c:pt idx="56">
                  <c:v>24.722135267503525</c:v>
                </c:pt>
                <c:pt idx="57">
                  <c:v>24.722135267503525</c:v>
                </c:pt>
                <c:pt idx="58">
                  <c:v>24.722135267503525</c:v>
                </c:pt>
                <c:pt idx="59">
                  <c:v>24.722135267503525</c:v>
                </c:pt>
                <c:pt idx="60">
                  <c:v>24.722135267503525</c:v>
                </c:pt>
                <c:pt idx="61">
                  <c:v>24.722135267503525</c:v>
                </c:pt>
                <c:pt idx="62">
                  <c:v>24.722135267503525</c:v>
                </c:pt>
                <c:pt idx="63">
                  <c:v>24.722135267503525</c:v>
                </c:pt>
                <c:pt idx="64">
                  <c:v>24.722135267503525</c:v>
                </c:pt>
                <c:pt idx="65">
                  <c:v>24.722135267503525</c:v>
                </c:pt>
                <c:pt idx="66">
                  <c:v>24.722135267503525</c:v>
                </c:pt>
                <c:pt idx="67">
                  <c:v>24.722135267503525</c:v>
                </c:pt>
                <c:pt idx="68">
                  <c:v>24.722135267503525</c:v>
                </c:pt>
                <c:pt idx="69">
                  <c:v>24.722135267503525</c:v>
                </c:pt>
                <c:pt idx="70">
                  <c:v>24.722135267503525</c:v>
                </c:pt>
                <c:pt idx="71">
                  <c:v>24.722135267503525</c:v>
                </c:pt>
                <c:pt idx="72">
                  <c:v>24.722135267503525</c:v>
                </c:pt>
                <c:pt idx="73">
                  <c:v>24.722135267503525</c:v>
                </c:pt>
                <c:pt idx="74">
                  <c:v>24.722135267503525</c:v>
                </c:pt>
                <c:pt idx="75">
                  <c:v>24.722135267503525</c:v>
                </c:pt>
                <c:pt idx="76">
                  <c:v>24.722135267503525</c:v>
                </c:pt>
                <c:pt idx="77">
                  <c:v>24.722135267503525</c:v>
                </c:pt>
                <c:pt idx="78">
                  <c:v>24.722135267503525</c:v>
                </c:pt>
                <c:pt idx="79">
                  <c:v>24.722135267503525</c:v>
                </c:pt>
                <c:pt idx="80">
                  <c:v>24.722135267503525</c:v>
                </c:pt>
                <c:pt idx="81">
                  <c:v>24.722135267503525</c:v>
                </c:pt>
                <c:pt idx="82">
                  <c:v>24.722135267503525</c:v>
                </c:pt>
                <c:pt idx="83">
                  <c:v>24.722135267503525</c:v>
                </c:pt>
                <c:pt idx="84">
                  <c:v>24.722135267503525</c:v>
                </c:pt>
                <c:pt idx="85">
                  <c:v>24.722135267503525</c:v>
                </c:pt>
                <c:pt idx="86">
                  <c:v>24.722135267503525</c:v>
                </c:pt>
                <c:pt idx="87">
                  <c:v>24.722135267503525</c:v>
                </c:pt>
                <c:pt idx="88">
                  <c:v>24.722135267503525</c:v>
                </c:pt>
                <c:pt idx="89">
                  <c:v>24.722135267503525</c:v>
                </c:pt>
                <c:pt idx="90">
                  <c:v>24.722135267503525</c:v>
                </c:pt>
                <c:pt idx="91">
                  <c:v>24.722135267503525</c:v>
                </c:pt>
                <c:pt idx="92">
                  <c:v>24.722135267503525</c:v>
                </c:pt>
                <c:pt idx="93">
                  <c:v>24.722135267503525</c:v>
                </c:pt>
                <c:pt idx="94">
                  <c:v>24.722135267503525</c:v>
                </c:pt>
                <c:pt idx="95">
                  <c:v>24.722135267503525</c:v>
                </c:pt>
                <c:pt idx="96">
                  <c:v>24.722135267503525</c:v>
                </c:pt>
                <c:pt idx="97">
                  <c:v>24.722135267503525</c:v>
                </c:pt>
                <c:pt idx="98">
                  <c:v>24.722135267503525</c:v>
                </c:pt>
                <c:pt idx="99">
                  <c:v>24.722135267503525</c:v>
                </c:pt>
                <c:pt idx="100">
                  <c:v>24.722135267503525</c:v>
                </c:pt>
                <c:pt idx="101">
                  <c:v>24.722135267503525</c:v>
                </c:pt>
                <c:pt idx="102">
                  <c:v>24.722135267503525</c:v>
                </c:pt>
                <c:pt idx="103">
                  <c:v>24.722135267503525</c:v>
                </c:pt>
                <c:pt idx="104">
                  <c:v>24.722135267503525</c:v>
                </c:pt>
                <c:pt idx="105">
                  <c:v>24.722135267503525</c:v>
                </c:pt>
                <c:pt idx="106">
                  <c:v>24.722135267503525</c:v>
                </c:pt>
                <c:pt idx="107">
                  <c:v>24.722135267503525</c:v>
                </c:pt>
                <c:pt idx="108">
                  <c:v>24.722135267503525</c:v>
                </c:pt>
                <c:pt idx="109">
                  <c:v>24.722135267503525</c:v>
                </c:pt>
                <c:pt idx="110">
                  <c:v>24.722135267503525</c:v>
                </c:pt>
                <c:pt idx="111">
                  <c:v>24.722135267503525</c:v>
                </c:pt>
                <c:pt idx="112">
                  <c:v>24.722135267503525</c:v>
                </c:pt>
                <c:pt idx="113">
                  <c:v>24.722135267503525</c:v>
                </c:pt>
                <c:pt idx="114">
                  <c:v>24.722135267503525</c:v>
                </c:pt>
                <c:pt idx="115">
                  <c:v>24.722135267503525</c:v>
                </c:pt>
                <c:pt idx="116">
                  <c:v>24.722135267503525</c:v>
                </c:pt>
                <c:pt idx="117">
                  <c:v>24.722135267503525</c:v>
                </c:pt>
                <c:pt idx="118">
                  <c:v>24.722135267503525</c:v>
                </c:pt>
                <c:pt idx="119">
                  <c:v>24.722135267503525</c:v>
                </c:pt>
                <c:pt idx="120">
                  <c:v>24.722135267503525</c:v>
                </c:pt>
                <c:pt idx="121">
                  <c:v>24.722135267503525</c:v>
                </c:pt>
                <c:pt idx="122">
                  <c:v>24.722135267503525</c:v>
                </c:pt>
                <c:pt idx="123">
                  <c:v>24.722135267503525</c:v>
                </c:pt>
                <c:pt idx="124">
                  <c:v>24.722135267503525</c:v>
                </c:pt>
                <c:pt idx="125">
                  <c:v>24.722135267503525</c:v>
                </c:pt>
                <c:pt idx="126">
                  <c:v>24.722135267503525</c:v>
                </c:pt>
                <c:pt idx="127">
                  <c:v>24.722135267503525</c:v>
                </c:pt>
                <c:pt idx="128">
                  <c:v>24.722135267503525</c:v>
                </c:pt>
                <c:pt idx="129">
                  <c:v>24.722135267503525</c:v>
                </c:pt>
                <c:pt idx="130">
                  <c:v>24.722135267503525</c:v>
                </c:pt>
                <c:pt idx="131">
                  <c:v>24.722135267503525</c:v>
                </c:pt>
                <c:pt idx="132">
                  <c:v>24.722135267503525</c:v>
                </c:pt>
                <c:pt idx="133">
                  <c:v>24.722135267503525</c:v>
                </c:pt>
                <c:pt idx="134">
                  <c:v>24.722135267503525</c:v>
                </c:pt>
                <c:pt idx="135">
                  <c:v>24.722135267503525</c:v>
                </c:pt>
                <c:pt idx="136">
                  <c:v>24.722135267503525</c:v>
                </c:pt>
                <c:pt idx="137">
                  <c:v>24.722135267503525</c:v>
                </c:pt>
                <c:pt idx="138">
                  <c:v>24.722135267503525</c:v>
                </c:pt>
                <c:pt idx="139">
                  <c:v>24.722135267503525</c:v>
                </c:pt>
                <c:pt idx="140">
                  <c:v>24.722135267503525</c:v>
                </c:pt>
                <c:pt idx="141">
                  <c:v>24.722135267503525</c:v>
                </c:pt>
                <c:pt idx="142">
                  <c:v>24.722135267503525</c:v>
                </c:pt>
                <c:pt idx="143">
                  <c:v>24.722135267503525</c:v>
                </c:pt>
                <c:pt idx="144">
                  <c:v>24.722135267503525</c:v>
                </c:pt>
                <c:pt idx="145">
                  <c:v>24.722135267503525</c:v>
                </c:pt>
                <c:pt idx="146">
                  <c:v>24.722135267503525</c:v>
                </c:pt>
                <c:pt idx="147">
                  <c:v>24.722135267503525</c:v>
                </c:pt>
                <c:pt idx="148">
                  <c:v>24.722135267503525</c:v>
                </c:pt>
                <c:pt idx="149">
                  <c:v>24.722135267503525</c:v>
                </c:pt>
                <c:pt idx="150">
                  <c:v>24.722135267503525</c:v>
                </c:pt>
                <c:pt idx="151">
                  <c:v>24.722135267503525</c:v>
                </c:pt>
                <c:pt idx="152">
                  <c:v>24.722135267503525</c:v>
                </c:pt>
                <c:pt idx="153">
                  <c:v>24.722135267503525</c:v>
                </c:pt>
                <c:pt idx="154">
                  <c:v>24.722135267503525</c:v>
                </c:pt>
                <c:pt idx="155">
                  <c:v>24.722135267503525</c:v>
                </c:pt>
                <c:pt idx="156">
                  <c:v>24.722135267503525</c:v>
                </c:pt>
                <c:pt idx="157">
                  <c:v>24.722135267503525</c:v>
                </c:pt>
                <c:pt idx="158">
                  <c:v>24.722135267503525</c:v>
                </c:pt>
                <c:pt idx="159">
                  <c:v>24.722135267503525</c:v>
                </c:pt>
                <c:pt idx="160">
                  <c:v>24.722135267503525</c:v>
                </c:pt>
                <c:pt idx="161">
                  <c:v>24.722135267503525</c:v>
                </c:pt>
                <c:pt idx="162">
                  <c:v>24.722135267503525</c:v>
                </c:pt>
                <c:pt idx="163">
                  <c:v>24.722135267503525</c:v>
                </c:pt>
                <c:pt idx="164">
                  <c:v>24.722135267503525</c:v>
                </c:pt>
                <c:pt idx="165">
                  <c:v>24.722135267503525</c:v>
                </c:pt>
                <c:pt idx="166">
                  <c:v>24.722135267503525</c:v>
                </c:pt>
                <c:pt idx="167">
                  <c:v>24.722135267503525</c:v>
                </c:pt>
                <c:pt idx="168">
                  <c:v>24.722135267503525</c:v>
                </c:pt>
                <c:pt idx="169">
                  <c:v>24.722135267503525</c:v>
                </c:pt>
                <c:pt idx="170">
                  <c:v>24.722135267503525</c:v>
                </c:pt>
                <c:pt idx="171">
                  <c:v>24.722135267503525</c:v>
                </c:pt>
                <c:pt idx="172">
                  <c:v>24.722135267503525</c:v>
                </c:pt>
                <c:pt idx="173">
                  <c:v>24.722135267503525</c:v>
                </c:pt>
                <c:pt idx="174">
                  <c:v>24.722135267503525</c:v>
                </c:pt>
                <c:pt idx="175">
                  <c:v>24.722135267503525</c:v>
                </c:pt>
                <c:pt idx="176">
                  <c:v>24.722135267503525</c:v>
                </c:pt>
                <c:pt idx="177">
                  <c:v>24.722135267503525</c:v>
                </c:pt>
                <c:pt idx="178">
                  <c:v>24.722135267503525</c:v>
                </c:pt>
                <c:pt idx="179">
                  <c:v>24.722135267503525</c:v>
                </c:pt>
                <c:pt idx="180">
                  <c:v>24.722135267503525</c:v>
                </c:pt>
                <c:pt idx="181">
                  <c:v>24.722135267503525</c:v>
                </c:pt>
                <c:pt idx="182">
                  <c:v>24.722135267503525</c:v>
                </c:pt>
                <c:pt idx="183">
                  <c:v>24.722135267503525</c:v>
                </c:pt>
                <c:pt idx="184">
                  <c:v>24.722135267503525</c:v>
                </c:pt>
                <c:pt idx="185">
                  <c:v>24.722135267503525</c:v>
                </c:pt>
                <c:pt idx="186">
                  <c:v>24.722135267503525</c:v>
                </c:pt>
                <c:pt idx="187">
                  <c:v>24.722135267503525</c:v>
                </c:pt>
                <c:pt idx="188">
                  <c:v>24.722135267503525</c:v>
                </c:pt>
                <c:pt idx="189">
                  <c:v>24.722135267503525</c:v>
                </c:pt>
                <c:pt idx="190">
                  <c:v>24.722135267503525</c:v>
                </c:pt>
                <c:pt idx="191">
                  <c:v>24.722135267503525</c:v>
                </c:pt>
                <c:pt idx="192">
                  <c:v>24.722135267503525</c:v>
                </c:pt>
                <c:pt idx="193">
                  <c:v>24.722135267503525</c:v>
                </c:pt>
                <c:pt idx="194">
                  <c:v>24.722135267503525</c:v>
                </c:pt>
                <c:pt idx="195">
                  <c:v>24.722135267503525</c:v>
                </c:pt>
                <c:pt idx="196">
                  <c:v>24.722135267503525</c:v>
                </c:pt>
                <c:pt idx="197">
                  <c:v>24.722135267503525</c:v>
                </c:pt>
                <c:pt idx="198">
                  <c:v>24.722135267503525</c:v>
                </c:pt>
                <c:pt idx="199">
                  <c:v>24.722135267503525</c:v>
                </c:pt>
                <c:pt idx="200">
                  <c:v>24.722135267503525</c:v>
                </c:pt>
                <c:pt idx="201">
                  <c:v>24.722135267503525</c:v>
                </c:pt>
                <c:pt idx="202">
                  <c:v>24.722135267503525</c:v>
                </c:pt>
                <c:pt idx="203">
                  <c:v>24.722135267503525</c:v>
                </c:pt>
                <c:pt idx="204">
                  <c:v>24.722135267503525</c:v>
                </c:pt>
                <c:pt idx="205">
                  <c:v>24.722135267503525</c:v>
                </c:pt>
                <c:pt idx="206">
                  <c:v>24.722135267503525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70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40"/>
          <c:min val="-7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2018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Results!$S$4:$S$210</c:f>
              <c:numCache>
                <c:formatCode>0.00</c:formatCode>
                <c:ptCount val="207"/>
                <c:pt idx="0">
                  <c:v>-8.0357142857142829</c:v>
                </c:pt>
                <c:pt idx="1">
                  <c:v>-18.987341772151904</c:v>
                </c:pt>
                <c:pt idx="2">
                  <c:v>-11.731843575418994</c:v>
                </c:pt>
                <c:pt idx="3">
                  <c:v>-4.290822407628136</c:v>
                </c:pt>
                <c:pt idx="4">
                  <c:v>-3.8746908491343746</c:v>
                </c:pt>
                <c:pt idx="5">
                  <c:v>-1.6078838174273815</c:v>
                </c:pt>
                <c:pt idx="6">
                  <c:v>-2.2036650429134919</c:v>
                </c:pt>
                <c:pt idx="7">
                  <c:v>-1.7384916748286117</c:v>
                </c:pt>
                <c:pt idx="8">
                  <c:v>-0.7122507122507189</c:v>
                </c:pt>
                <c:pt idx="9">
                  <c:v>-12.195121951219511</c:v>
                </c:pt>
                <c:pt idx="10">
                  <c:v>1.8237082066869401</c:v>
                </c:pt>
                <c:pt idx="11">
                  <c:v>1.9230769230769176</c:v>
                </c:pt>
                <c:pt idx="12">
                  <c:v>-0.9324009324009267</c:v>
                </c:pt>
                <c:pt idx="13">
                  <c:v>-1.940928270042191</c:v>
                </c:pt>
                <c:pt idx="14">
                  <c:v>-0.16059957173447256</c:v>
                </c:pt>
                <c:pt idx="15">
                  <c:v>4.5275133503598841</c:v>
                </c:pt>
                <c:pt idx="16">
                  <c:v>0.91652216992815971</c:v>
                </c:pt>
                <c:pt idx="17">
                  <c:v>1.3446761800219644</c:v>
                </c:pt>
                <c:pt idx="18">
                  <c:v>-2.5641025641025488</c:v>
                </c:pt>
                <c:pt idx="19">
                  <c:v>-1.812688821752255</c:v>
                </c:pt>
                <c:pt idx="20">
                  <c:v>-0.36166365280289114</c:v>
                </c:pt>
                <c:pt idx="21">
                  <c:v>-2.3631840796019885</c:v>
                </c:pt>
                <c:pt idx="22">
                  <c:v>-2.8215767634854774</c:v>
                </c:pt>
                <c:pt idx="23">
                  <c:v>-3.3146353901070911</c:v>
                </c:pt>
                <c:pt idx="24">
                  <c:v>-26.772388059701484</c:v>
                </c:pt>
                <c:pt idx="25">
                  <c:v>21.173563928350834</c:v>
                </c:pt>
                <c:pt idx="26">
                  <c:v>-7.5912963264420279</c:v>
                </c:pt>
                <c:pt idx="27">
                  <c:v>-24.463519313304722</c:v>
                </c:pt>
                <c:pt idx="28">
                  <c:v>-26.829268292682933</c:v>
                </c:pt>
                <c:pt idx="29">
                  <c:v>-14.634146341463417</c:v>
                </c:pt>
                <c:pt idx="30">
                  <c:v>-15.07840772014475</c:v>
                </c:pt>
                <c:pt idx="31">
                  <c:v>-18.77584780810588</c:v>
                </c:pt>
                <c:pt idx="32">
                  <c:v>-9.4786729857819854</c:v>
                </c:pt>
                <c:pt idx="33">
                  <c:v>-12.886373530692202</c:v>
                </c:pt>
                <c:pt idx="34">
                  <c:v>-9.0707419275326586</c:v>
                </c:pt>
                <c:pt idx="35">
                  <c:v>-3.584740188555148</c:v>
                </c:pt>
                <c:pt idx="36">
                  <c:v>1.9543973941368187</c:v>
                </c:pt>
                <c:pt idx="37">
                  <c:v>-0.29761904761903551</c:v>
                </c:pt>
                <c:pt idx="38">
                  <c:v>-3.1690140845070354</c:v>
                </c:pt>
                <c:pt idx="39">
                  <c:v>-2.3002421307506205</c:v>
                </c:pt>
                <c:pt idx="40">
                  <c:v>-1.2648221343873551</c:v>
                </c:pt>
                <c:pt idx="41">
                  <c:v>-1.6940179989412429</c:v>
                </c:pt>
                <c:pt idx="42">
                  <c:v>-2.2594921965991244</c:v>
                </c:pt>
                <c:pt idx="43">
                  <c:v>-0.82910530874890831</c:v>
                </c:pt>
                <c:pt idx="44">
                  <c:v>-1.1084416293546033</c:v>
                </c:pt>
                <c:pt idx="45">
                  <c:v>-14.661654135338337</c:v>
                </c:pt>
                <c:pt idx="46">
                  <c:v>3.5483870967741833</c:v>
                </c:pt>
                <c:pt idx="47">
                  <c:v>-22.540250447227191</c:v>
                </c:pt>
                <c:pt idx="48">
                  <c:v>-47.001223990208082</c:v>
                </c:pt>
                <c:pt idx="49">
                  <c:v>-6.1036789297658984</c:v>
                </c:pt>
                <c:pt idx="50">
                  <c:v>-1.9077901430842568</c:v>
                </c:pt>
                <c:pt idx="51">
                  <c:v>7.3351903435468797</c:v>
                </c:pt>
                <c:pt idx="52">
                  <c:v>5.0874210781933034</c:v>
                </c:pt>
                <c:pt idx="53">
                  <c:v>0.62445223488167478</c:v>
                </c:pt>
                <c:pt idx="54">
                  <c:v>8.1712062256809244</c:v>
                </c:pt>
                <c:pt idx="55">
                  <c:v>9.9697885196374756</c:v>
                </c:pt>
                <c:pt idx="56">
                  <c:v>-3.7174721189591109</c:v>
                </c:pt>
                <c:pt idx="57">
                  <c:v>-4.5848822800495768</c:v>
                </c:pt>
                <c:pt idx="58">
                  <c:v>-5.2152317880794694</c:v>
                </c:pt>
                <c:pt idx="59">
                  <c:v>-3.8751887267237097</c:v>
                </c:pt>
                <c:pt idx="60">
                  <c:v>12.79367294719702</c:v>
                </c:pt>
                <c:pt idx="61">
                  <c:v>7.3919449901768211</c:v>
                </c:pt>
                <c:pt idx="62">
                  <c:v>3.1964969896004383</c:v>
                </c:pt>
                <c:pt idx="63">
                  <c:v>-0.73529411764706709</c:v>
                </c:pt>
                <c:pt idx="64">
                  <c:v>-3.9867109634551596</c:v>
                </c:pt>
                <c:pt idx="65">
                  <c:v>1.1363636363636427</c:v>
                </c:pt>
                <c:pt idx="66">
                  <c:v>-3.0940594059405968</c:v>
                </c:pt>
                <c:pt idx="67">
                  <c:v>-1.7944535073409522</c:v>
                </c:pt>
                <c:pt idx="68">
                  <c:v>-1.994750656167978</c:v>
                </c:pt>
                <c:pt idx="69">
                  <c:v>-0.48757836080798483</c:v>
                </c:pt>
                <c:pt idx="70">
                  <c:v>-0.64476131432113859</c:v>
                </c:pt>
                <c:pt idx="71">
                  <c:v>3.7790854613191434E-2</c:v>
                </c:pt>
                <c:pt idx="72">
                  <c:v>2.0576131687242674</c:v>
                </c:pt>
                <c:pt idx="73">
                  <c:v>-1.3422818791946343</c:v>
                </c:pt>
                <c:pt idx="74">
                  <c:v>-0.53859964093357571</c:v>
                </c:pt>
                <c:pt idx="75">
                  <c:v>-0.24844720496895123</c:v>
                </c:pt>
                <c:pt idx="76">
                  <c:v>-0.64882400648824734</c:v>
                </c:pt>
                <c:pt idx="77">
                  <c:v>-0.96308186195827905</c:v>
                </c:pt>
                <c:pt idx="78">
                  <c:v>-0.86936090225564755</c:v>
                </c:pt>
                <c:pt idx="79">
                  <c:v>-0.34516765285994994</c:v>
                </c:pt>
                <c:pt idx="80">
                  <c:v>-0.39624382565272132</c:v>
                </c:pt>
                <c:pt idx="81">
                  <c:v>2.0661157024793408</c:v>
                </c:pt>
                <c:pt idx="82">
                  <c:v>6.752411575562693</c:v>
                </c:pt>
                <c:pt idx="83">
                  <c:v>-1.6216216216216179</c:v>
                </c:pt>
                <c:pt idx="84">
                  <c:v>-1.3941698352344787</c:v>
                </c:pt>
                <c:pt idx="85">
                  <c:v>-1.4321819713563548</c:v>
                </c:pt>
                <c:pt idx="86">
                  <c:v>-1.3749338974087739</c:v>
                </c:pt>
                <c:pt idx="87">
                  <c:v>-1.193540837818861</c:v>
                </c:pt>
                <c:pt idx="88">
                  <c:v>-0.12226433549335028</c:v>
                </c:pt>
                <c:pt idx="89">
                  <c:v>-0.29493691627069046</c:v>
                </c:pt>
                <c:pt idx="90">
                  <c:v>19.339622641509433</c:v>
                </c:pt>
                <c:pt idx="91">
                  <c:v>2.5210084033613587</c:v>
                </c:pt>
                <c:pt idx="92">
                  <c:v>-1.325478645066271</c:v>
                </c:pt>
                <c:pt idx="93">
                  <c:v>-2.2565320665083122</c:v>
                </c:pt>
                <c:pt idx="94">
                  <c:v>-3.2338308457711449</c:v>
                </c:pt>
                <c:pt idx="95">
                  <c:v>-2.2400000000000047</c:v>
                </c:pt>
                <c:pt idx="96">
                  <c:v>-0.25779235997187483</c:v>
                </c:pt>
                <c:pt idx="97">
                  <c:v>0.1599803101156741</c:v>
                </c:pt>
                <c:pt idx="98">
                  <c:v>-1.0970325270155229E-2</c:v>
                </c:pt>
                <c:pt idx="99">
                  <c:v>-16.104868913857683</c:v>
                </c:pt>
                <c:pt idx="100">
                  <c:v>-10.491803278688518</c:v>
                </c:pt>
                <c:pt idx="101">
                  <c:v>-2.0220588235294183</c:v>
                </c:pt>
                <c:pt idx="102">
                  <c:v>-3.2953105196451093</c:v>
                </c:pt>
                <c:pt idx="103">
                  <c:v>-3.7751004016064225</c:v>
                </c:pt>
                <c:pt idx="104">
                  <c:v>-2.5133689839572244</c:v>
                </c:pt>
                <c:pt idx="105">
                  <c:v>-3.9224629418472046</c:v>
                </c:pt>
                <c:pt idx="106">
                  <c:v>-2.7507092635993571</c:v>
                </c:pt>
                <c:pt idx="107">
                  <c:v>-0.7101737773712864</c:v>
                </c:pt>
                <c:pt idx="108">
                  <c:v>-4.9792531120331942</c:v>
                </c:pt>
                <c:pt idx="109">
                  <c:v>-19.417475728155352</c:v>
                </c:pt>
                <c:pt idx="110">
                  <c:v>-10.564663023679417</c:v>
                </c:pt>
                <c:pt idx="111">
                  <c:v>-8.0952380952380807</c:v>
                </c:pt>
                <c:pt idx="112">
                  <c:v>-4.3027888446215155</c:v>
                </c:pt>
                <c:pt idx="113">
                  <c:v>-4.3927648578811409</c:v>
                </c:pt>
                <c:pt idx="114">
                  <c:v>4.6882325363345877E-2</c:v>
                </c:pt>
                <c:pt idx="115">
                  <c:v>-0.26881720430107275</c:v>
                </c:pt>
                <c:pt idx="116">
                  <c:v>0.14739945251632638</c:v>
                </c:pt>
                <c:pt idx="117">
                  <c:v>4.1509433962264159</c:v>
                </c:pt>
                <c:pt idx="118">
                  <c:v>28.739002932551305</c:v>
                </c:pt>
                <c:pt idx="119">
                  <c:v>15.342960288808666</c:v>
                </c:pt>
                <c:pt idx="120">
                  <c:v>12.720403022670023</c:v>
                </c:pt>
                <c:pt idx="121">
                  <c:v>3.2883642495784153</c:v>
                </c:pt>
                <c:pt idx="122">
                  <c:v>9.2986184909670495</c:v>
                </c:pt>
                <c:pt idx="123">
                  <c:v>9.2221704704238388</c:v>
                </c:pt>
                <c:pt idx="124">
                  <c:v>10.426366086743439</c:v>
                </c:pt>
                <c:pt idx="125">
                  <c:v>12.933442892358258</c:v>
                </c:pt>
                <c:pt idx="126">
                  <c:v>20.220588235294109</c:v>
                </c:pt>
                <c:pt idx="127">
                  <c:v>45.714285714285744</c:v>
                </c:pt>
                <c:pt idx="128">
                  <c:v>-0.35842293906811057</c:v>
                </c:pt>
                <c:pt idx="129">
                  <c:v>11.004784688995198</c:v>
                </c:pt>
                <c:pt idx="130">
                  <c:v>6.2091503267973938</c:v>
                </c:pt>
                <c:pt idx="131">
                  <c:v>3.4250129735340029</c:v>
                </c:pt>
                <c:pt idx="132">
                  <c:v>1.9930475086906134</c:v>
                </c:pt>
                <c:pt idx="133">
                  <c:v>0.46907789161830815</c:v>
                </c:pt>
                <c:pt idx="134">
                  <c:v>0.85188979349761473</c:v>
                </c:pt>
                <c:pt idx="135">
                  <c:v>-32.74647887323944</c:v>
                </c:pt>
                <c:pt idx="136">
                  <c:v>-36.858006042296068</c:v>
                </c:pt>
                <c:pt idx="137">
                  <c:v>-28.13067150635208</c:v>
                </c:pt>
                <c:pt idx="138">
                  <c:v>-10.861423220973782</c:v>
                </c:pt>
                <c:pt idx="139">
                  <c:v>-11.352253756260424</c:v>
                </c:pt>
                <c:pt idx="140">
                  <c:v>-11.000523834468318</c:v>
                </c:pt>
                <c:pt idx="141">
                  <c:v>-5.7022409585089857</c:v>
                </c:pt>
                <c:pt idx="142">
                  <c:v>-6.0977102975388702</c:v>
                </c:pt>
                <c:pt idx="143">
                  <c:v>-1.9465252337470773</c:v>
                </c:pt>
                <c:pt idx="144">
                  <c:v>-6.6666666666666696</c:v>
                </c:pt>
                <c:pt idx="145">
                  <c:v>-8.333333333333325</c:v>
                </c:pt>
                <c:pt idx="146">
                  <c:v>4.6641791044776166</c:v>
                </c:pt>
                <c:pt idx="147">
                  <c:v>-3.9906103286384984</c:v>
                </c:pt>
                <c:pt idx="148">
                  <c:v>-3.194103194103195</c:v>
                </c:pt>
                <c:pt idx="149">
                  <c:v>-0.35443037974682456</c:v>
                </c:pt>
                <c:pt idx="150">
                  <c:v>-0.86732301922174904</c:v>
                </c:pt>
                <c:pt idx="151">
                  <c:v>-8.470474346563818E-2</c:v>
                </c:pt>
                <c:pt idx="152">
                  <c:v>0.21805031112056547</c:v>
                </c:pt>
                <c:pt idx="153">
                  <c:v>-18.978102189781019</c:v>
                </c:pt>
                <c:pt idx="154">
                  <c:v>-1.5873015873015885</c:v>
                </c:pt>
                <c:pt idx="155">
                  <c:v>-5.749128919860623</c:v>
                </c:pt>
                <c:pt idx="156">
                  <c:v>-1.4302741358760509</c:v>
                </c:pt>
                <c:pt idx="157">
                  <c:v>-2.9959514170040444</c:v>
                </c:pt>
                <c:pt idx="158">
                  <c:v>-2.290889717634522</c:v>
                </c:pt>
                <c:pt idx="159">
                  <c:v>-2.0990189368012868</c:v>
                </c:pt>
                <c:pt idx="160">
                  <c:v>-1.5811209439527987</c:v>
                </c:pt>
                <c:pt idx="161">
                  <c:v>-0.87785437311503556</c:v>
                </c:pt>
                <c:pt idx="162">
                  <c:v>-17.829457364341085</c:v>
                </c:pt>
                <c:pt idx="163">
                  <c:v>-31.629392971246013</c:v>
                </c:pt>
                <c:pt idx="164">
                  <c:v>-9.1726618705035854</c:v>
                </c:pt>
                <c:pt idx="165">
                  <c:v>-9.2831962397179844</c:v>
                </c:pt>
                <c:pt idx="167">
                  <c:v>-6.7708333333333401</c:v>
                </c:pt>
                <c:pt idx="168">
                  <c:v>-4.5547711227510863</c:v>
                </c:pt>
                <c:pt idx="169">
                  <c:v>-1.2196609342602902</c:v>
                </c:pt>
                <c:pt idx="170">
                  <c:v>-1.0560875512995946</c:v>
                </c:pt>
                <c:pt idx="171">
                  <c:v>91.63346613545815</c:v>
                </c:pt>
                <c:pt idx="172">
                  <c:v>94.217687074829897</c:v>
                </c:pt>
                <c:pt idx="173">
                  <c:v>31.397459165154267</c:v>
                </c:pt>
                <c:pt idx="174">
                  <c:v>28.415961305925041</c:v>
                </c:pt>
                <c:pt idx="175">
                  <c:v>18.939393939393945</c:v>
                </c:pt>
                <c:pt idx="176">
                  <c:v>9.7662337662337571</c:v>
                </c:pt>
                <c:pt idx="177">
                  <c:v>4.4224888261585606</c:v>
                </c:pt>
                <c:pt idx="178">
                  <c:v>2.2189349112426053</c:v>
                </c:pt>
                <c:pt idx="179">
                  <c:v>-3.9800725618671087</c:v>
                </c:pt>
                <c:pt idx="180">
                  <c:v>5.7915057915057968</c:v>
                </c:pt>
                <c:pt idx="182">
                  <c:v>5.8823529411764612</c:v>
                </c:pt>
                <c:pt idx="183">
                  <c:v>5.256241787122212</c:v>
                </c:pt>
                <c:pt idx="184">
                  <c:v>-0.58091286307053303</c:v>
                </c:pt>
                <c:pt idx="185">
                  <c:v>-1.7488076311605709</c:v>
                </c:pt>
                <c:pt idx="186">
                  <c:v>-0.85807050092765214</c:v>
                </c:pt>
                <c:pt idx="187">
                  <c:v>-0.61705541157594646</c:v>
                </c:pt>
                <c:pt idx="188">
                  <c:v>-0.35020519835841102</c:v>
                </c:pt>
                <c:pt idx="189">
                  <c:v>-2.2471910112359543</c:v>
                </c:pt>
                <c:pt idx="190">
                  <c:v>-3.4682080924855674</c:v>
                </c:pt>
                <c:pt idx="191">
                  <c:v>-4.4404973357016022</c:v>
                </c:pt>
                <c:pt idx="192">
                  <c:v>-2.3341523341523325</c:v>
                </c:pt>
                <c:pt idx="193">
                  <c:v>-2.607232968881406</c:v>
                </c:pt>
                <c:pt idx="194">
                  <c:v>-2.6245313336904204</c:v>
                </c:pt>
                <c:pt idx="195">
                  <c:v>-41.467975689574565</c:v>
                </c:pt>
                <c:pt idx="196">
                  <c:v>-0.19782393669634588</c:v>
                </c:pt>
                <c:pt idx="197">
                  <c:v>0.26855201139976581</c:v>
                </c:pt>
                <c:pt idx="198">
                  <c:v>-19.831223628691983</c:v>
                </c:pt>
                <c:pt idx="199">
                  <c:v>-12.337662337662342</c:v>
                </c:pt>
                <c:pt idx="200">
                  <c:v>-9.4405594405594435</c:v>
                </c:pt>
                <c:pt idx="201">
                  <c:v>-18.780487804878042</c:v>
                </c:pt>
                <c:pt idx="202">
                  <c:v>-5.5926544240400533</c:v>
                </c:pt>
                <c:pt idx="203">
                  <c:v>-10.837696335078533</c:v>
                </c:pt>
                <c:pt idx="204">
                  <c:v>-1.6496282527881028</c:v>
                </c:pt>
                <c:pt idx="205">
                  <c:v>-1.5424481737413569</c:v>
                </c:pt>
                <c:pt idx="206">
                  <c:v>-3.6723011286925442</c:v>
                </c:pt>
              </c:numCache>
            </c:numRef>
          </c:val>
          <c:smooth val="0"/>
        </c:ser>
        <c:ser>
          <c:idx val="1"/>
          <c:order val="1"/>
          <c:tx>
            <c:v>Median (-1.59 %)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Results!$AF$4:$AF$210</c:f>
              <c:numCache>
                <c:formatCode>0.00</c:formatCode>
                <c:ptCount val="207"/>
                <c:pt idx="0">
                  <c:v>-1.5873015873015885</c:v>
                </c:pt>
                <c:pt idx="1">
                  <c:v>-1.5873015873015885</c:v>
                </c:pt>
                <c:pt idx="2">
                  <c:v>-1.5873015873015885</c:v>
                </c:pt>
                <c:pt idx="3">
                  <c:v>-1.5873015873015885</c:v>
                </c:pt>
                <c:pt idx="4">
                  <c:v>-1.5873015873015885</c:v>
                </c:pt>
                <c:pt idx="5">
                  <c:v>-1.5873015873015885</c:v>
                </c:pt>
                <c:pt idx="6">
                  <c:v>-1.5873015873015885</c:v>
                </c:pt>
                <c:pt idx="7">
                  <c:v>-1.5873015873015885</c:v>
                </c:pt>
                <c:pt idx="8">
                  <c:v>-1.5873015873015885</c:v>
                </c:pt>
                <c:pt idx="9">
                  <c:v>-1.5873015873015885</c:v>
                </c:pt>
                <c:pt idx="10">
                  <c:v>-1.5873015873015885</c:v>
                </c:pt>
                <c:pt idx="11">
                  <c:v>-1.5873015873015885</c:v>
                </c:pt>
                <c:pt idx="12">
                  <c:v>-1.5873015873015885</c:v>
                </c:pt>
                <c:pt idx="13">
                  <c:v>-1.5873015873015885</c:v>
                </c:pt>
                <c:pt idx="14">
                  <c:v>-1.5873015873015885</c:v>
                </c:pt>
                <c:pt idx="15">
                  <c:v>-1.5873015873015885</c:v>
                </c:pt>
                <c:pt idx="16">
                  <c:v>-1.5873015873015885</c:v>
                </c:pt>
                <c:pt idx="17">
                  <c:v>-1.5873015873015885</c:v>
                </c:pt>
                <c:pt idx="18">
                  <c:v>-1.5873015873015885</c:v>
                </c:pt>
                <c:pt idx="19">
                  <c:v>-1.5873015873015885</c:v>
                </c:pt>
                <c:pt idx="20">
                  <c:v>-1.5873015873015885</c:v>
                </c:pt>
                <c:pt idx="21">
                  <c:v>-1.5873015873015885</c:v>
                </c:pt>
                <c:pt idx="22">
                  <c:v>-1.5873015873015885</c:v>
                </c:pt>
                <c:pt idx="23">
                  <c:v>-1.5873015873015885</c:v>
                </c:pt>
                <c:pt idx="24">
                  <c:v>-1.5873015873015885</c:v>
                </c:pt>
                <c:pt idx="25">
                  <c:v>-1.5873015873015885</c:v>
                </c:pt>
                <c:pt idx="26">
                  <c:v>-1.5873015873015885</c:v>
                </c:pt>
                <c:pt idx="27">
                  <c:v>-1.5873015873015885</c:v>
                </c:pt>
                <c:pt idx="28">
                  <c:v>-1.5873015873015885</c:v>
                </c:pt>
                <c:pt idx="29">
                  <c:v>-1.5873015873015885</c:v>
                </c:pt>
                <c:pt idx="30">
                  <c:v>-1.5873015873015885</c:v>
                </c:pt>
                <c:pt idx="31">
                  <c:v>-1.5873015873015885</c:v>
                </c:pt>
                <c:pt idx="32">
                  <c:v>-1.5873015873015885</c:v>
                </c:pt>
                <c:pt idx="33">
                  <c:v>-1.5873015873015885</c:v>
                </c:pt>
                <c:pt idx="34">
                  <c:v>-1.5873015873015885</c:v>
                </c:pt>
                <c:pt idx="35">
                  <c:v>-1.5873015873015885</c:v>
                </c:pt>
                <c:pt idx="36">
                  <c:v>-1.5873015873015885</c:v>
                </c:pt>
                <c:pt idx="37">
                  <c:v>-1.5873015873015885</c:v>
                </c:pt>
                <c:pt idx="38">
                  <c:v>-1.5873015873015885</c:v>
                </c:pt>
                <c:pt idx="39">
                  <c:v>-1.5873015873015885</c:v>
                </c:pt>
                <c:pt idx="40">
                  <c:v>-1.5873015873015885</c:v>
                </c:pt>
                <c:pt idx="41">
                  <c:v>-1.5873015873015885</c:v>
                </c:pt>
                <c:pt idx="42">
                  <c:v>-1.5873015873015885</c:v>
                </c:pt>
                <c:pt idx="43">
                  <c:v>-1.5873015873015885</c:v>
                </c:pt>
                <c:pt idx="44">
                  <c:v>-1.5873015873015885</c:v>
                </c:pt>
                <c:pt idx="45">
                  <c:v>-1.5873015873015885</c:v>
                </c:pt>
                <c:pt idx="46">
                  <c:v>-1.5873015873015885</c:v>
                </c:pt>
                <c:pt idx="47">
                  <c:v>-1.5873015873015885</c:v>
                </c:pt>
                <c:pt idx="48">
                  <c:v>-1.5873015873015885</c:v>
                </c:pt>
                <c:pt idx="49">
                  <c:v>-1.5873015873015885</c:v>
                </c:pt>
                <c:pt idx="50">
                  <c:v>-1.5873015873015885</c:v>
                </c:pt>
                <c:pt idx="51">
                  <c:v>-1.5873015873015885</c:v>
                </c:pt>
                <c:pt idx="52">
                  <c:v>-1.5873015873015885</c:v>
                </c:pt>
                <c:pt idx="53">
                  <c:v>-1.5873015873015885</c:v>
                </c:pt>
                <c:pt idx="54">
                  <c:v>-1.5873015873015885</c:v>
                </c:pt>
                <c:pt idx="55">
                  <c:v>-1.5873015873015885</c:v>
                </c:pt>
                <c:pt idx="56">
                  <c:v>-1.5873015873015885</c:v>
                </c:pt>
                <c:pt idx="57">
                  <c:v>-1.5873015873015885</c:v>
                </c:pt>
                <c:pt idx="58">
                  <c:v>-1.5873015873015885</c:v>
                </c:pt>
                <c:pt idx="59">
                  <c:v>-1.5873015873015885</c:v>
                </c:pt>
                <c:pt idx="60">
                  <c:v>-1.5873015873015885</c:v>
                </c:pt>
                <c:pt idx="61">
                  <c:v>-1.5873015873015885</c:v>
                </c:pt>
                <c:pt idx="62">
                  <c:v>-1.5873015873015885</c:v>
                </c:pt>
                <c:pt idx="63">
                  <c:v>-1.5873015873015885</c:v>
                </c:pt>
                <c:pt idx="64">
                  <c:v>-1.5873015873015885</c:v>
                </c:pt>
                <c:pt idx="65">
                  <c:v>-1.5873015873015885</c:v>
                </c:pt>
                <c:pt idx="66">
                  <c:v>-1.5873015873015885</c:v>
                </c:pt>
                <c:pt idx="67">
                  <c:v>-1.5873015873015885</c:v>
                </c:pt>
                <c:pt idx="68">
                  <c:v>-1.5873015873015885</c:v>
                </c:pt>
                <c:pt idx="69">
                  <c:v>-1.5873015873015885</c:v>
                </c:pt>
                <c:pt idx="70">
                  <c:v>-1.5873015873015885</c:v>
                </c:pt>
                <c:pt idx="71">
                  <c:v>-1.5873015873015885</c:v>
                </c:pt>
                <c:pt idx="72">
                  <c:v>-1.5873015873015885</c:v>
                </c:pt>
                <c:pt idx="73">
                  <c:v>-1.5873015873015885</c:v>
                </c:pt>
                <c:pt idx="74">
                  <c:v>-1.5873015873015885</c:v>
                </c:pt>
                <c:pt idx="75">
                  <c:v>-1.5873015873015885</c:v>
                </c:pt>
                <c:pt idx="76">
                  <c:v>-1.5873015873015885</c:v>
                </c:pt>
                <c:pt idx="77">
                  <c:v>-1.5873015873015885</c:v>
                </c:pt>
                <c:pt idx="78">
                  <c:v>-1.5873015873015885</c:v>
                </c:pt>
                <c:pt idx="79">
                  <c:v>-1.5873015873015885</c:v>
                </c:pt>
                <c:pt idx="80">
                  <c:v>-1.5873015873015885</c:v>
                </c:pt>
                <c:pt idx="81">
                  <c:v>-1.5873015873015885</c:v>
                </c:pt>
                <c:pt idx="82">
                  <c:v>-1.5873015873015885</c:v>
                </c:pt>
                <c:pt idx="83">
                  <c:v>-1.5873015873015885</c:v>
                </c:pt>
                <c:pt idx="84">
                  <c:v>-1.5873015873015885</c:v>
                </c:pt>
                <c:pt idx="85">
                  <c:v>-1.5873015873015885</c:v>
                </c:pt>
                <c:pt idx="86">
                  <c:v>-1.5873015873015885</c:v>
                </c:pt>
                <c:pt idx="87">
                  <c:v>-1.5873015873015885</c:v>
                </c:pt>
                <c:pt idx="88">
                  <c:v>-1.5873015873015885</c:v>
                </c:pt>
                <c:pt idx="89">
                  <c:v>-1.5873015873015885</c:v>
                </c:pt>
                <c:pt idx="90">
                  <c:v>-1.5873015873015885</c:v>
                </c:pt>
                <c:pt idx="91">
                  <c:v>-1.5873015873015885</c:v>
                </c:pt>
                <c:pt idx="92">
                  <c:v>-1.5873015873015885</c:v>
                </c:pt>
                <c:pt idx="93">
                  <c:v>-1.5873015873015885</c:v>
                </c:pt>
                <c:pt idx="94">
                  <c:v>-1.5873015873015885</c:v>
                </c:pt>
                <c:pt idx="95">
                  <c:v>-1.5873015873015885</c:v>
                </c:pt>
                <c:pt idx="96">
                  <c:v>-1.5873015873015885</c:v>
                </c:pt>
                <c:pt idx="97">
                  <c:v>-1.5873015873015885</c:v>
                </c:pt>
                <c:pt idx="98">
                  <c:v>-1.5873015873015885</c:v>
                </c:pt>
                <c:pt idx="99">
                  <c:v>-1.5873015873015885</c:v>
                </c:pt>
                <c:pt idx="100">
                  <c:v>-1.5873015873015885</c:v>
                </c:pt>
                <c:pt idx="101">
                  <c:v>-1.5873015873015885</c:v>
                </c:pt>
                <c:pt idx="102">
                  <c:v>-1.5873015873015885</c:v>
                </c:pt>
                <c:pt idx="103">
                  <c:v>-1.5873015873015885</c:v>
                </c:pt>
                <c:pt idx="104">
                  <c:v>-1.5873015873015885</c:v>
                </c:pt>
                <c:pt idx="105">
                  <c:v>-1.5873015873015885</c:v>
                </c:pt>
                <c:pt idx="106">
                  <c:v>-1.5873015873015885</c:v>
                </c:pt>
                <c:pt idx="107">
                  <c:v>-1.5873015873015885</c:v>
                </c:pt>
                <c:pt idx="108">
                  <c:v>-1.5873015873015885</c:v>
                </c:pt>
                <c:pt idx="109">
                  <c:v>-1.5873015873015885</c:v>
                </c:pt>
                <c:pt idx="110">
                  <c:v>-1.5873015873015885</c:v>
                </c:pt>
                <c:pt idx="111">
                  <c:v>-1.5873015873015885</c:v>
                </c:pt>
                <c:pt idx="112">
                  <c:v>-1.5873015873015885</c:v>
                </c:pt>
                <c:pt idx="113">
                  <c:v>-1.5873015873015885</c:v>
                </c:pt>
                <c:pt idx="114">
                  <c:v>-1.5873015873015885</c:v>
                </c:pt>
                <c:pt idx="115">
                  <c:v>-1.5873015873015885</c:v>
                </c:pt>
                <c:pt idx="116">
                  <c:v>-1.5873015873015885</c:v>
                </c:pt>
                <c:pt idx="117">
                  <c:v>-1.5873015873015885</c:v>
                </c:pt>
                <c:pt idx="118">
                  <c:v>-1.5873015873015885</c:v>
                </c:pt>
                <c:pt idx="119">
                  <c:v>-1.5873015873015885</c:v>
                </c:pt>
                <c:pt idx="120">
                  <c:v>-1.5873015873015885</c:v>
                </c:pt>
                <c:pt idx="121">
                  <c:v>-1.5873015873015885</c:v>
                </c:pt>
                <c:pt idx="122">
                  <c:v>-1.5873015873015885</c:v>
                </c:pt>
                <c:pt idx="123">
                  <c:v>-1.5873015873015885</c:v>
                </c:pt>
                <c:pt idx="124">
                  <c:v>-1.5873015873015885</c:v>
                </c:pt>
                <c:pt idx="125">
                  <c:v>-1.5873015873015885</c:v>
                </c:pt>
                <c:pt idx="126">
                  <c:v>-1.5873015873015885</c:v>
                </c:pt>
                <c:pt idx="127">
                  <c:v>-1.5873015873015885</c:v>
                </c:pt>
                <c:pt idx="128">
                  <c:v>-1.5873015873015885</c:v>
                </c:pt>
                <c:pt idx="129">
                  <c:v>-1.5873015873015885</c:v>
                </c:pt>
                <c:pt idx="130">
                  <c:v>-1.5873015873015885</c:v>
                </c:pt>
                <c:pt idx="131">
                  <c:v>-1.5873015873015885</c:v>
                </c:pt>
                <c:pt idx="132">
                  <c:v>-1.5873015873015885</c:v>
                </c:pt>
                <c:pt idx="133">
                  <c:v>-1.5873015873015885</c:v>
                </c:pt>
                <c:pt idx="134">
                  <c:v>-1.5873015873015885</c:v>
                </c:pt>
                <c:pt idx="135">
                  <c:v>-1.5873015873015885</c:v>
                </c:pt>
                <c:pt idx="136">
                  <c:v>-1.5873015873015885</c:v>
                </c:pt>
                <c:pt idx="137">
                  <c:v>-1.5873015873015885</c:v>
                </c:pt>
                <c:pt idx="138">
                  <c:v>-1.5873015873015885</c:v>
                </c:pt>
                <c:pt idx="139">
                  <c:v>-1.5873015873015885</c:v>
                </c:pt>
                <c:pt idx="140">
                  <c:v>-1.5873015873015885</c:v>
                </c:pt>
                <c:pt idx="141">
                  <c:v>-1.5873015873015885</c:v>
                </c:pt>
                <c:pt idx="142">
                  <c:v>-1.5873015873015885</c:v>
                </c:pt>
                <c:pt idx="143">
                  <c:v>-1.5873015873015885</c:v>
                </c:pt>
                <c:pt idx="144">
                  <c:v>-1.5873015873015885</c:v>
                </c:pt>
                <c:pt idx="145">
                  <c:v>-1.5873015873015885</c:v>
                </c:pt>
                <c:pt idx="146">
                  <c:v>-1.5873015873015885</c:v>
                </c:pt>
                <c:pt idx="147">
                  <c:v>-1.5873015873015885</c:v>
                </c:pt>
                <c:pt idx="148">
                  <c:v>-1.5873015873015885</c:v>
                </c:pt>
                <c:pt idx="149">
                  <c:v>-1.5873015873015885</c:v>
                </c:pt>
                <c:pt idx="150">
                  <c:v>-1.5873015873015885</c:v>
                </c:pt>
                <c:pt idx="151">
                  <c:v>-1.5873015873015885</c:v>
                </c:pt>
                <c:pt idx="152">
                  <c:v>-1.5873015873015885</c:v>
                </c:pt>
                <c:pt idx="153">
                  <c:v>-1.5873015873015885</c:v>
                </c:pt>
                <c:pt idx="154">
                  <c:v>-1.5873015873015885</c:v>
                </c:pt>
                <c:pt idx="155">
                  <c:v>-1.5873015873015885</c:v>
                </c:pt>
                <c:pt idx="156">
                  <c:v>-1.5873015873015885</c:v>
                </c:pt>
                <c:pt idx="157">
                  <c:v>-1.5873015873015885</c:v>
                </c:pt>
                <c:pt idx="158">
                  <c:v>-1.5873015873015885</c:v>
                </c:pt>
                <c:pt idx="159">
                  <c:v>-1.5873015873015885</c:v>
                </c:pt>
                <c:pt idx="160">
                  <c:v>-1.5873015873015885</c:v>
                </c:pt>
                <c:pt idx="161">
                  <c:v>-1.5873015873015885</c:v>
                </c:pt>
                <c:pt idx="162">
                  <c:v>-1.5873015873015885</c:v>
                </c:pt>
                <c:pt idx="163">
                  <c:v>-1.5873015873015885</c:v>
                </c:pt>
                <c:pt idx="164">
                  <c:v>-1.5873015873015885</c:v>
                </c:pt>
                <c:pt idx="165">
                  <c:v>-1.5873015873015885</c:v>
                </c:pt>
                <c:pt idx="166">
                  <c:v>-1.5873015873015885</c:v>
                </c:pt>
                <c:pt idx="167">
                  <c:v>-1.5873015873015885</c:v>
                </c:pt>
                <c:pt idx="168">
                  <c:v>-1.5873015873015885</c:v>
                </c:pt>
                <c:pt idx="169">
                  <c:v>-1.5873015873015885</c:v>
                </c:pt>
                <c:pt idx="170">
                  <c:v>-1.5873015873015885</c:v>
                </c:pt>
                <c:pt idx="171">
                  <c:v>-1.5873015873015885</c:v>
                </c:pt>
                <c:pt idx="172">
                  <c:v>-1.5873015873015885</c:v>
                </c:pt>
                <c:pt idx="173">
                  <c:v>-1.5873015873015885</c:v>
                </c:pt>
                <c:pt idx="174">
                  <c:v>-1.5873015873015885</c:v>
                </c:pt>
                <c:pt idx="175">
                  <c:v>-1.5873015873015885</c:v>
                </c:pt>
                <c:pt idx="176">
                  <c:v>-1.5873015873015885</c:v>
                </c:pt>
                <c:pt idx="177">
                  <c:v>-1.5873015873015885</c:v>
                </c:pt>
                <c:pt idx="178">
                  <c:v>-1.5873015873015885</c:v>
                </c:pt>
                <c:pt idx="179">
                  <c:v>-1.5873015873015885</c:v>
                </c:pt>
                <c:pt idx="180">
                  <c:v>-1.5873015873015885</c:v>
                </c:pt>
                <c:pt idx="181">
                  <c:v>-1.5873015873015885</c:v>
                </c:pt>
                <c:pt idx="182">
                  <c:v>-1.5873015873015885</c:v>
                </c:pt>
                <c:pt idx="183">
                  <c:v>-1.5873015873015885</c:v>
                </c:pt>
                <c:pt idx="184">
                  <c:v>-1.5873015873015885</c:v>
                </c:pt>
                <c:pt idx="185">
                  <c:v>-1.5873015873015885</c:v>
                </c:pt>
                <c:pt idx="186">
                  <c:v>-1.5873015873015885</c:v>
                </c:pt>
                <c:pt idx="187">
                  <c:v>-1.5873015873015885</c:v>
                </c:pt>
                <c:pt idx="188">
                  <c:v>-1.5873015873015885</c:v>
                </c:pt>
                <c:pt idx="189">
                  <c:v>-1.5873015873015885</c:v>
                </c:pt>
                <c:pt idx="190">
                  <c:v>-1.5873015873015885</c:v>
                </c:pt>
                <c:pt idx="191">
                  <c:v>-1.5873015873015885</c:v>
                </c:pt>
                <c:pt idx="192">
                  <c:v>-1.5873015873015885</c:v>
                </c:pt>
                <c:pt idx="193">
                  <c:v>-1.5873015873015885</c:v>
                </c:pt>
                <c:pt idx="194">
                  <c:v>-1.5873015873015885</c:v>
                </c:pt>
                <c:pt idx="195">
                  <c:v>-1.5873015873015885</c:v>
                </c:pt>
                <c:pt idx="196">
                  <c:v>-1.5873015873015885</c:v>
                </c:pt>
                <c:pt idx="197">
                  <c:v>-1.5873015873015885</c:v>
                </c:pt>
                <c:pt idx="198">
                  <c:v>-1.5873015873015885</c:v>
                </c:pt>
                <c:pt idx="199">
                  <c:v>-1.5873015873015885</c:v>
                </c:pt>
                <c:pt idx="200">
                  <c:v>-1.5873015873015885</c:v>
                </c:pt>
                <c:pt idx="201">
                  <c:v>-1.5873015873015885</c:v>
                </c:pt>
                <c:pt idx="202">
                  <c:v>-1.5873015873015885</c:v>
                </c:pt>
                <c:pt idx="203">
                  <c:v>-1.5873015873015885</c:v>
                </c:pt>
                <c:pt idx="204">
                  <c:v>-1.5873015873015885</c:v>
                </c:pt>
                <c:pt idx="205">
                  <c:v>-1.5873015873015885</c:v>
                </c:pt>
                <c:pt idx="206">
                  <c:v>-1.5873015873015885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Results!$AG$4:$AG$210</c:f>
              <c:numCache>
                <c:formatCode>0.00</c:formatCode>
                <c:ptCount val="207"/>
                <c:pt idx="0">
                  <c:v>-6.5873015873015888</c:v>
                </c:pt>
                <c:pt idx="1">
                  <c:v>-6.5873015873015888</c:v>
                </c:pt>
                <c:pt idx="2">
                  <c:v>-6.5873015873015888</c:v>
                </c:pt>
                <c:pt idx="3">
                  <c:v>-6.5873015873015888</c:v>
                </c:pt>
                <c:pt idx="4">
                  <c:v>-6.5873015873015888</c:v>
                </c:pt>
                <c:pt idx="5">
                  <c:v>-6.5873015873015888</c:v>
                </c:pt>
                <c:pt idx="6">
                  <c:v>-6.5873015873015888</c:v>
                </c:pt>
                <c:pt idx="7">
                  <c:v>-6.5873015873015888</c:v>
                </c:pt>
                <c:pt idx="8">
                  <c:v>-6.5873015873015888</c:v>
                </c:pt>
                <c:pt idx="9">
                  <c:v>-6.5873015873015888</c:v>
                </c:pt>
                <c:pt idx="10">
                  <c:v>-6.5873015873015888</c:v>
                </c:pt>
                <c:pt idx="11">
                  <c:v>-6.5873015873015888</c:v>
                </c:pt>
                <c:pt idx="12">
                  <c:v>-6.5873015873015888</c:v>
                </c:pt>
                <c:pt idx="13">
                  <c:v>-6.5873015873015888</c:v>
                </c:pt>
                <c:pt idx="14">
                  <c:v>-6.5873015873015888</c:v>
                </c:pt>
                <c:pt idx="15">
                  <c:v>-6.5873015873015888</c:v>
                </c:pt>
                <c:pt idx="16">
                  <c:v>-6.5873015873015888</c:v>
                </c:pt>
                <c:pt idx="17">
                  <c:v>-6.5873015873015888</c:v>
                </c:pt>
                <c:pt idx="18">
                  <c:v>-6.5873015873015888</c:v>
                </c:pt>
                <c:pt idx="19">
                  <c:v>-6.5873015873015888</c:v>
                </c:pt>
                <c:pt idx="20">
                  <c:v>-6.5873015873015888</c:v>
                </c:pt>
                <c:pt idx="21">
                  <c:v>-6.5873015873015888</c:v>
                </c:pt>
                <c:pt idx="22">
                  <c:v>-6.5873015873015888</c:v>
                </c:pt>
                <c:pt idx="23">
                  <c:v>-6.5873015873015888</c:v>
                </c:pt>
                <c:pt idx="24">
                  <c:v>-6.5873015873015888</c:v>
                </c:pt>
                <c:pt idx="25">
                  <c:v>-6.5873015873015888</c:v>
                </c:pt>
                <c:pt idx="26">
                  <c:v>-6.5873015873015888</c:v>
                </c:pt>
                <c:pt idx="27">
                  <c:v>-6.5873015873015888</c:v>
                </c:pt>
                <c:pt idx="28">
                  <c:v>-6.5873015873015888</c:v>
                </c:pt>
                <c:pt idx="29">
                  <c:v>-6.5873015873015888</c:v>
                </c:pt>
                <c:pt idx="30">
                  <c:v>-6.5873015873015888</c:v>
                </c:pt>
                <c:pt idx="31">
                  <c:v>-6.5873015873015888</c:v>
                </c:pt>
                <c:pt idx="32">
                  <c:v>-6.5873015873015888</c:v>
                </c:pt>
                <c:pt idx="33">
                  <c:v>-6.5873015873015888</c:v>
                </c:pt>
                <c:pt idx="34">
                  <c:v>-6.5873015873015888</c:v>
                </c:pt>
                <c:pt idx="35">
                  <c:v>-6.5873015873015888</c:v>
                </c:pt>
                <c:pt idx="36">
                  <c:v>-6.5873015873015888</c:v>
                </c:pt>
                <c:pt idx="37">
                  <c:v>-6.5873015873015888</c:v>
                </c:pt>
                <c:pt idx="38">
                  <c:v>-6.5873015873015888</c:v>
                </c:pt>
                <c:pt idx="39">
                  <c:v>-6.5873015873015888</c:v>
                </c:pt>
                <c:pt idx="40">
                  <c:v>-6.5873015873015888</c:v>
                </c:pt>
                <c:pt idx="41">
                  <c:v>-6.5873015873015888</c:v>
                </c:pt>
                <c:pt idx="42">
                  <c:v>-6.5873015873015888</c:v>
                </c:pt>
                <c:pt idx="43">
                  <c:v>-6.5873015873015888</c:v>
                </c:pt>
                <c:pt idx="44">
                  <c:v>-6.5873015873015888</c:v>
                </c:pt>
                <c:pt idx="45">
                  <c:v>-6.5873015873015888</c:v>
                </c:pt>
                <c:pt idx="46">
                  <c:v>-6.5873015873015888</c:v>
                </c:pt>
                <c:pt idx="47">
                  <c:v>-6.5873015873015888</c:v>
                </c:pt>
                <c:pt idx="48">
                  <c:v>-6.5873015873015888</c:v>
                </c:pt>
                <c:pt idx="49">
                  <c:v>-6.5873015873015888</c:v>
                </c:pt>
                <c:pt idx="50">
                  <c:v>-6.5873015873015888</c:v>
                </c:pt>
                <c:pt idx="51">
                  <c:v>-6.5873015873015888</c:v>
                </c:pt>
                <c:pt idx="52">
                  <c:v>-6.5873015873015888</c:v>
                </c:pt>
                <c:pt idx="53">
                  <c:v>-6.5873015873015888</c:v>
                </c:pt>
                <c:pt idx="54">
                  <c:v>-6.5873015873015888</c:v>
                </c:pt>
                <c:pt idx="55">
                  <c:v>-6.5873015873015888</c:v>
                </c:pt>
                <c:pt idx="56">
                  <c:v>-6.5873015873015888</c:v>
                </c:pt>
                <c:pt idx="57">
                  <c:v>-6.5873015873015888</c:v>
                </c:pt>
                <c:pt idx="58">
                  <c:v>-6.5873015873015888</c:v>
                </c:pt>
                <c:pt idx="59">
                  <c:v>-6.5873015873015888</c:v>
                </c:pt>
                <c:pt idx="60">
                  <c:v>-6.5873015873015888</c:v>
                </c:pt>
                <c:pt idx="61">
                  <c:v>-6.5873015873015888</c:v>
                </c:pt>
                <c:pt idx="62">
                  <c:v>-6.5873015873015888</c:v>
                </c:pt>
                <c:pt idx="63">
                  <c:v>-6.5873015873015888</c:v>
                </c:pt>
                <c:pt idx="64">
                  <c:v>-6.5873015873015888</c:v>
                </c:pt>
                <c:pt idx="65">
                  <c:v>-6.5873015873015888</c:v>
                </c:pt>
                <c:pt idx="66">
                  <c:v>-6.5873015873015888</c:v>
                </c:pt>
                <c:pt idx="67">
                  <c:v>-6.5873015873015888</c:v>
                </c:pt>
                <c:pt idx="68">
                  <c:v>-6.5873015873015888</c:v>
                </c:pt>
                <c:pt idx="69">
                  <c:v>-6.5873015873015888</c:v>
                </c:pt>
                <c:pt idx="70">
                  <c:v>-6.5873015873015888</c:v>
                </c:pt>
                <c:pt idx="71">
                  <c:v>-6.5873015873015888</c:v>
                </c:pt>
                <c:pt idx="72">
                  <c:v>-6.5873015873015888</c:v>
                </c:pt>
                <c:pt idx="73">
                  <c:v>-6.5873015873015888</c:v>
                </c:pt>
                <c:pt idx="74">
                  <c:v>-6.5873015873015888</c:v>
                </c:pt>
                <c:pt idx="75">
                  <c:v>-6.5873015873015888</c:v>
                </c:pt>
                <c:pt idx="76">
                  <c:v>-6.5873015873015888</c:v>
                </c:pt>
                <c:pt idx="77">
                  <c:v>-6.5873015873015888</c:v>
                </c:pt>
                <c:pt idx="78">
                  <c:v>-6.5873015873015888</c:v>
                </c:pt>
                <c:pt idx="79">
                  <c:v>-6.5873015873015888</c:v>
                </c:pt>
                <c:pt idx="80">
                  <c:v>-6.5873015873015888</c:v>
                </c:pt>
                <c:pt idx="81">
                  <c:v>-6.5873015873015888</c:v>
                </c:pt>
                <c:pt idx="82">
                  <c:v>-6.5873015873015888</c:v>
                </c:pt>
                <c:pt idx="83">
                  <c:v>-6.5873015873015888</c:v>
                </c:pt>
                <c:pt idx="84">
                  <c:v>-6.5873015873015888</c:v>
                </c:pt>
                <c:pt idx="85">
                  <c:v>-6.5873015873015888</c:v>
                </c:pt>
                <c:pt idx="86">
                  <c:v>-6.5873015873015888</c:v>
                </c:pt>
                <c:pt idx="87">
                  <c:v>-6.5873015873015888</c:v>
                </c:pt>
                <c:pt idx="88">
                  <c:v>-6.5873015873015888</c:v>
                </c:pt>
                <c:pt idx="89">
                  <c:v>-6.5873015873015888</c:v>
                </c:pt>
                <c:pt idx="90">
                  <c:v>-6.5873015873015888</c:v>
                </c:pt>
                <c:pt idx="91">
                  <c:v>-6.5873015873015888</c:v>
                </c:pt>
                <c:pt idx="92">
                  <c:v>-6.5873015873015888</c:v>
                </c:pt>
                <c:pt idx="93">
                  <c:v>-6.5873015873015888</c:v>
                </c:pt>
                <c:pt idx="94">
                  <c:v>-6.5873015873015888</c:v>
                </c:pt>
                <c:pt idx="95">
                  <c:v>-6.5873015873015888</c:v>
                </c:pt>
                <c:pt idx="96">
                  <c:v>-6.5873015873015888</c:v>
                </c:pt>
                <c:pt idx="97">
                  <c:v>-6.5873015873015888</c:v>
                </c:pt>
                <c:pt idx="98">
                  <c:v>-6.5873015873015888</c:v>
                </c:pt>
                <c:pt idx="99">
                  <c:v>-6.5873015873015888</c:v>
                </c:pt>
                <c:pt idx="100">
                  <c:v>-6.5873015873015888</c:v>
                </c:pt>
                <c:pt idx="101">
                  <c:v>-6.5873015873015888</c:v>
                </c:pt>
                <c:pt idx="102">
                  <c:v>-6.5873015873015888</c:v>
                </c:pt>
                <c:pt idx="103">
                  <c:v>-6.5873015873015888</c:v>
                </c:pt>
                <c:pt idx="104">
                  <c:v>-6.5873015873015888</c:v>
                </c:pt>
                <c:pt idx="105">
                  <c:v>-6.5873015873015888</c:v>
                </c:pt>
                <c:pt idx="106">
                  <c:v>-6.5873015873015888</c:v>
                </c:pt>
                <c:pt idx="107">
                  <c:v>-6.5873015873015888</c:v>
                </c:pt>
                <c:pt idx="108">
                  <c:v>-6.5873015873015888</c:v>
                </c:pt>
                <c:pt idx="109">
                  <c:v>-6.5873015873015888</c:v>
                </c:pt>
                <c:pt idx="110">
                  <c:v>-6.5873015873015888</c:v>
                </c:pt>
                <c:pt idx="111">
                  <c:v>-6.5873015873015888</c:v>
                </c:pt>
                <c:pt idx="112">
                  <c:v>-6.5873015873015888</c:v>
                </c:pt>
                <c:pt idx="113">
                  <c:v>-6.5873015873015888</c:v>
                </c:pt>
                <c:pt idx="114">
                  <c:v>-6.5873015873015888</c:v>
                </c:pt>
                <c:pt idx="115">
                  <c:v>-6.5873015873015888</c:v>
                </c:pt>
                <c:pt idx="116">
                  <c:v>-6.5873015873015888</c:v>
                </c:pt>
                <c:pt idx="117">
                  <c:v>-6.5873015873015888</c:v>
                </c:pt>
                <c:pt idx="118">
                  <c:v>-6.5873015873015888</c:v>
                </c:pt>
                <c:pt idx="119">
                  <c:v>-6.5873015873015888</c:v>
                </c:pt>
                <c:pt idx="120">
                  <c:v>-6.5873015873015888</c:v>
                </c:pt>
                <c:pt idx="121">
                  <c:v>-6.5873015873015888</c:v>
                </c:pt>
                <c:pt idx="122">
                  <c:v>-6.5873015873015888</c:v>
                </c:pt>
                <c:pt idx="123">
                  <c:v>-6.5873015873015888</c:v>
                </c:pt>
                <c:pt idx="124">
                  <c:v>-6.5873015873015888</c:v>
                </c:pt>
                <c:pt idx="125">
                  <c:v>-6.5873015873015888</c:v>
                </c:pt>
                <c:pt idx="126">
                  <c:v>-6.5873015873015888</c:v>
                </c:pt>
                <c:pt idx="127">
                  <c:v>-6.5873015873015888</c:v>
                </c:pt>
                <c:pt idx="128">
                  <c:v>-6.5873015873015888</c:v>
                </c:pt>
                <c:pt idx="129">
                  <c:v>-6.5873015873015888</c:v>
                </c:pt>
                <c:pt idx="130">
                  <c:v>-6.5873015873015888</c:v>
                </c:pt>
                <c:pt idx="131">
                  <c:v>-6.5873015873015888</c:v>
                </c:pt>
                <c:pt idx="132">
                  <c:v>-6.5873015873015888</c:v>
                </c:pt>
                <c:pt idx="133">
                  <c:v>-6.5873015873015888</c:v>
                </c:pt>
                <c:pt idx="134">
                  <c:v>-6.5873015873015888</c:v>
                </c:pt>
                <c:pt idx="135">
                  <c:v>-6.5873015873015888</c:v>
                </c:pt>
                <c:pt idx="136">
                  <c:v>-6.5873015873015888</c:v>
                </c:pt>
                <c:pt idx="137">
                  <c:v>-6.5873015873015888</c:v>
                </c:pt>
                <c:pt idx="138">
                  <c:v>-6.5873015873015888</c:v>
                </c:pt>
                <c:pt idx="139">
                  <c:v>-6.5873015873015888</c:v>
                </c:pt>
                <c:pt idx="140">
                  <c:v>-6.5873015873015888</c:v>
                </c:pt>
                <c:pt idx="141">
                  <c:v>-6.5873015873015888</c:v>
                </c:pt>
                <c:pt idx="142">
                  <c:v>-6.5873015873015888</c:v>
                </c:pt>
                <c:pt idx="143">
                  <c:v>-6.5873015873015888</c:v>
                </c:pt>
                <c:pt idx="144">
                  <c:v>-6.5873015873015888</c:v>
                </c:pt>
                <c:pt idx="145">
                  <c:v>-6.5873015873015888</c:v>
                </c:pt>
                <c:pt idx="146">
                  <c:v>-6.5873015873015888</c:v>
                </c:pt>
                <c:pt idx="147">
                  <c:v>-6.5873015873015888</c:v>
                </c:pt>
                <c:pt idx="148">
                  <c:v>-6.5873015873015888</c:v>
                </c:pt>
                <c:pt idx="149">
                  <c:v>-6.5873015873015888</c:v>
                </c:pt>
                <c:pt idx="150">
                  <c:v>-6.5873015873015888</c:v>
                </c:pt>
                <c:pt idx="151">
                  <c:v>-6.5873015873015888</c:v>
                </c:pt>
                <c:pt idx="152">
                  <c:v>-6.5873015873015888</c:v>
                </c:pt>
                <c:pt idx="153">
                  <c:v>-6.5873015873015888</c:v>
                </c:pt>
                <c:pt idx="154">
                  <c:v>-6.5873015873015888</c:v>
                </c:pt>
                <c:pt idx="155">
                  <c:v>-6.5873015873015888</c:v>
                </c:pt>
                <c:pt idx="156">
                  <c:v>-6.5873015873015888</c:v>
                </c:pt>
                <c:pt idx="157">
                  <c:v>-6.5873015873015888</c:v>
                </c:pt>
                <c:pt idx="158">
                  <c:v>-6.5873015873015888</c:v>
                </c:pt>
                <c:pt idx="159">
                  <c:v>-6.5873015873015888</c:v>
                </c:pt>
                <c:pt idx="160">
                  <c:v>-6.5873015873015888</c:v>
                </c:pt>
                <c:pt idx="161">
                  <c:v>-6.5873015873015888</c:v>
                </c:pt>
                <c:pt idx="162">
                  <c:v>-6.5873015873015888</c:v>
                </c:pt>
                <c:pt idx="163">
                  <c:v>-6.5873015873015888</c:v>
                </c:pt>
                <c:pt idx="164">
                  <c:v>-6.5873015873015888</c:v>
                </c:pt>
                <c:pt idx="165">
                  <c:v>-6.5873015873015888</c:v>
                </c:pt>
                <c:pt idx="166">
                  <c:v>-6.5873015873015888</c:v>
                </c:pt>
                <c:pt idx="167">
                  <c:v>-6.5873015873015888</c:v>
                </c:pt>
                <c:pt idx="168">
                  <c:v>-6.5873015873015888</c:v>
                </c:pt>
                <c:pt idx="169">
                  <c:v>-6.5873015873015888</c:v>
                </c:pt>
                <c:pt idx="170">
                  <c:v>-6.5873015873015888</c:v>
                </c:pt>
                <c:pt idx="171">
                  <c:v>-6.5873015873015888</c:v>
                </c:pt>
                <c:pt idx="172">
                  <c:v>-6.5873015873015888</c:v>
                </c:pt>
                <c:pt idx="173">
                  <c:v>-6.5873015873015888</c:v>
                </c:pt>
                <c:pt idx="174">
                  <c:v>-6.5873015873015888</c:v>
                </c:pt>
                <c:pt idx="175">
                  <c:v>-6.5873015873015888</c:v>
                </c:pt>
                <c:pt idx="176">
                  <c:v>-6.5873015873015888</c:v>
                </c:pt>
                <c:pt idx="177">
                  <c:v>-6.5873015873015888</c:v>
                </c:pt>
                <c:pt idx="178">
                  <c:v>-6.5873015873015888</c:v>
                </c:pt>
                <c:pt idx="179">
                  <c:v>-6.5873015873015888</c:v>
                </c:pt>
                <c:pt idx="180">
                  <c:v>-6.5873015873015888</c:v>
                </c:pt>
                <c:pt idx="181">
                  <c:v>-6.5873015873015888</c:v>
                </c:pt>
                <c:pt idx="182">
                  <c:v>-6.5873015873015888</c:v>
                </c:pt>
                <c:pt idx="183">
                  <c:v>-6.5873015873015888</c:v>
                </c:pt>
                <c:pt idx="184">
                  <c:v>-6.5873015873015888</c:v>
                </c:pt>
                <c:pt idx="185">
                  <c:v>-6.5873015873015888</c:v>
                </c:pt>
                <c:pt idx="186">
                  <c:v>-6.5873015873015888</c:v>
                </c:pt>
                <c:pt idx="187">
                  <c:v>-6.5873015873015888</c:v>
                </c:pt>
                <c:pt idx="188">
                  <c:v>-6.5873015873015888</c:v>
                </c:pt>
                <c:pt idx="189">
                  <c:v>-6.5873015873015888</c:v>
                </c:pt>
                <c:pt idx="190">
                  <c:v>-6.5873015873015888</c:v>
                </c:pt>
                <c:pt idx="191">
                  <c:v>-6.5873015873015888</c:v>
                </c:pt>
                <c:pt idx="192">
                  <c:v>-6.5873015873015888</c:v>
                </c:pt>
                <c:pt idx="193">
                  <c:v>-6.5873015873015888</c:v>
                </c:pt>
                <c:pt idx="194">
                  <c:v>-6.5873015873015888</c:v>
                </c:pt>
                <c:pt idx="195">
                  <c:v>-6.5873015873015888</c:v>
                </c:pt>
                <c:pt idx="196">
                  <c:v>-6.5873015873015888</c:v>
                </c:pt>
                <c:pt idx="197">
                  <c:v>-6.5873015873015888</c:v>
                </c:pt>
                <c:pt idx="198">
                  <c:v>-6.5873015873015888</c:v>
                </c:pt>
                <c:pt idx="199">
                  <c:v>-6.5873015873015888</c:v>
                </c:pt>
                <c:pt idx="200">
                  <c:v>-6.5873015873015888</c:v>
                </c:pt>
                <c:pt idx="201">
                  <c:v>-6.5873015873015888</c:v>
                </c:pt>
                <c:pt idx="202">
                  <c:v>-6.5873015873015888</c:v>
                </c:pt>
                <c:pt idx="203">
                  <c:v>-6.5873015873015888</c:v>
                </c:pt>
                <c:pt idx="204">
                  <c:v>-6.5873015873015888</c:v>
                </c:pt>
                <c:pt idx="205">
                  <c:v>-6.5873015873015888</c:v>
                </c:pt>
                <c:pt idx="206">
                  <c:v>-6.5873015873015888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Results!$AH$4:$AH$210</c:f>
              <c:numCache>
                <c:formatCode>0.00</c:formatCode>
                <c:ptCount val="207"/>
                <c:pt idx="0">
                  <c:v>3.4126984126984112</c:v>
                </c:pt>
                <c:pt idx="1">
                  <c:v>3.4126984126984112</c:v>
                </c:pt>
                <c:pt idx="2">
                  <c:v>3.4126984126984112</c:v>
                </c:pt>
                <c:pt idx="3">
                  <c:v>3.4126984126984112</c:v>
                </c:pt>
                <c:pt idx="4">
                  <c:v>3.4126984126984112</c:v>
                </c:pt>
                <c:pt idx="5">
                  <c:v>3.4126984126984112</c:v>
                </c:pt>
                <c:pt idx="6">
                  <c:v>3.4126984126984112</c:v>
                </c:pt>
                <c:pt idx="7">
                  <c:v>3.4126984126984112</c:v>
                </c:pt>
                <c:pt idx="8">
                  <c:v>3.4126984126984112</c:v>
                </c:pt>
                <c:pt idx="9">
                  <c:v>3.4126984126984112</c:v>
                </c:pt>
                <c:pt idx="10">
                  <c:v>3.4126984126984112</c:v>
                </c:pt>
                <c:pt idx="11">
                  <c:v>3.4126984126984112</c:v>
                </c:pt>
                <c:pt idx="12">
                  <c:v>3.4126984126984112</c:v>
                </c:pt>
                <c:pt idx="13">
                  <c:v>3.4126984126984112</c:v>
                </c:pt>
                <c:pt idx="14">
                  <c:v>3.4126984126984112</c:v>
                </c:pt>
                <c:pt idx="15">
                  <c:v>3.4126984126984112</c:v>
                </c:pt>
                <c:pt idx="16">
                  <c:v>3.4126984126984112</c:v>
                </c:pt>
                <c:pt idx="17">
                  <c:v>3.4126984126984112</c:v>
                </c:pt>
                <c:pt idx="18">
                  <c:v>3.4126984126984112</c:v>
                </c:pt>
                <c:pt idx="19">
                  <c:v>3.4126984126984112</c:v>
                </c:pt>
                <c:pt idx="20">
                  <c:v>3.4126984126984112</c:v>
                </c:pt>
                <c:pt idx="21">
                  <c:v>3.4126984126984112</c:v>
                </c:pt>
                <c:pt idx="22">
                  <c:v>3.4126984126984112</c:v>
                </c:pt>
                <c:pt idx="23">
                  <c:v>3.4126984126984112</c:v>
                </c:pt>
                <c:pt idx="24">
                  <c:v>3.4126984126984112</c:v>
                </c:pt>
                <c:pt idx="25">
                  <c:v>3.4126984126984112</c:v>
                </c:pt>
                <c:pt idx="26">
                  <c:v>3.4126984126984112</c:v>
                </c:pt>
                <c:pt idx="27">
                  <c:v>3.4126984126984112</c:v>
                </c:pt>
                <c:pt idx="28">
                  <c:v>3.4126984126984112</c:v>
                </c:pt>
                <c:pt idx="29">
                  <c:v>3.4126984126984112</c:v>
                </c:pt>
                <c:pt idx="30">
                  <c:v>3.4126984126984112</c:v>
                </c:pt>
                <c:pt idx="31">
                  <c:v>3.4126984126984112</c:v>
                </c:pt>
                <c:pt idx="32">
                  <c:v>3.4126984126984112</c:v>
                </c:pt>
                <c:pt idx="33">
                  <c:v>3.4126984126984112</c:v>
                </c:pt>
                <c:pt idx="34">
                  <c:v>3.4126984126984112</c:v>
                </c:pt>
                <c:pt idx="35">
                  <c:v>3.4126984126984112</c:v>
                </c:pt>
                <c:pt idx="36">
                  <c:v>3.4126984126984112</c:v>
                </c:pt>
                <c:pt idx="37">
                  <c:v>3.4126984126984112</c:v>
                </c:pt>
                <c:pt idx="38">
                  <c:v>3.4126984126984112</c:v>
                </c:pt>
                <c:pt idx="39">
                  <c:v>3.4126984126984112</c:v>
                </c:pt>
                <c:pt idx="40">
                  <c:v>3.4126984126984112</c:v>
                </c:pt>
                <c:pt idx="41">
                  <c:v>3.4126984126984112</c:v>
                </c:pt>
                <c:pt idx="42">
                  <c:v>3.4126984126984112</c:v>
                </c:pt>
                <c:pt idx="43">
                  <c:v>3.4126984126984112</c:v>
                </c:pt>
                <c:pt idx="44">
                  <c:v>3.4126984126984112</c:v>
                </c:pt>
                <c:pt idx="45">
                  <c:v>3.4126984126984112</c:v>
                </c:pt>
                <c:pt idx="46">
                  <c:v>3.4126984126984112</c:v>
                </c:pt>
                <c:pt idx="47">
                  <c:v>3.4126984126984112</c:v>
                </c:pt>
                <c:pt idx="48">
                  <c:v>3.4126984126984112</c:v>
                </c:pt>
                <c:pt idx="49">
                  <c:v>3.4126984126984112</c:v>
                </c:pt>
                <c:pt idx="50">
                  <c:v>3.4126984126984112</c:v>
                </c:pt>
                <c:pt idx="51">
                  <c:v>3.4126984126984112</c:v>
                </c:pt>
                <c:pt idx="52">
                  <c:v>3.4126984126984112</c:v>
                </c:pt>
                <c:pt idx="53">
                  <c:v>3.4126984126984112</c:v>
                </c:pt>
                <c:pt idx="54">
                  <c:v>3.4126984126984112</c:v>
                </c:pt>
                <c:pt idx="55">
                  <c:v>3.4126984126984112</c:v>
                </c:pt>
                <c:pt idx="56">
                  <c:v>3.4126984126984112</c:v>
                </c:pt>
                <c:pt idx="57">
                  <c:v>3.4126984126984112</c:v>
                </c:pt>
                <c:pt idx="58">
                  <c:v>3.4126984126984112</c:v>
                </c:pt>
                <c:pt idx="59">
                  <c:v>3.4126984126984112</c:v>
                </c:pt>
                <c:pt idx="60">
                  <c:v>3.4126984126984112</c:v>
                </c:pt>
                <c:pt idx="61">
                  <c:v>3.4126984126984112</c:v>
                </c:pt>
                <c:pt idx="62">
                  <c:v>3.4126984126984112</c:v>
                </c:pt>
                <c:pt idx="63">
                  <c:v>3.4126984126984112</c:v>
                </c:pt>
                <c:pt idx="64">
                  <c:v>3.4126984126984112</c:v>
                </c:pt>
                <c:pt idx="65">
                  <c:v>3.4126984126984112</c:v>
                </c:pt>
                <c:pt idx="66">
                  <c:v>3.4126984126984112</c:v>
                </c:pt>
                <c:pt idx="67">
                  <c:v>3.4126984126984112</c:v>
                </c:pt>
                <c:pt idx="68">
                  <c:v>3.4126984126984112</c:v>
                </c:pt>
                <c:pt idx="69">
                  <c:v>3.4126984126984112</c:v>
                </c:pt>
                <c:pt idx="70">
                  <c:v>3.4126984126984112</c:v>
                </c:pt>
                <c:pt idx="71">
                  <c:v>3.4126984126984112</c:v>
                </c:pt>
                <c:pt idx="72">
                  <c:v>3.4126984126984112</c:v>
                </c:pt>
                <c:pt idx="73">
                  <c:v>3.4126984126984112</c:v>
                </c:pt>
                <c:pt idx="74">
                  <c:v>3.4126984126984112</c:v>
                </c:pt>
                <c:pt idx="75">
                  <c:v>3.4126984126984112</c:v>
                </c:pt>
                <c:pt idx="76">
                  <c:v>3.4126984126984112</c:v>
                </c:pt>
                <c:pt idx="77">
                  <c:v>3.4126984126984112</c:v>
                </c:pt>
                <c:pt idx="78">
                  <c:v>3.4126984126984112</c:v>
                </c:pt>
                <c:pt idx="79">
                  <c:v>3.4126984126984112</c:v>
                </c:pt>
                <c:pt idx="80">
                  <c:v>3.4126984126984112</c:v>
                </c:pt>
                <c:pt idx="81">
                  <c:v>3.4126984126984112</c:v>
                </c:pt>
                <c:pt idx="82">
                  <c:v>3.4126984126984112</c:v>
                </c:pt>
                <c:pt idx="83">
                  <c:v>3.4126984126984112</c:v>
                </c:pt>
                <c:pt idx="84">
                  <c:v>3.4126984126984112</c:v>
                </c:pt>
                <c:pt idx="85">
                  <c:v>3.4126984126984112</c:v>
                </c:pt>
                <c:pt idx="86">
                  <c:v>3.4126984126984112</c:v>
                </c:pt>
                <c:pt idx="87">
                  <c:v>3.4126984126984112</c:v>
                </c:pt>
                <c:pt idx="88">
                  <c:v>3.4126984126984112</c:v>
                </c:pt>
                <c:pt idx="89">
                  <c:v>3.4126984126984112</c:v>
                </c:pt>
                <c:pt idx="90">
                  <c:v>3.4126984126984112</c:v>
                </c:pt>
                <c:pt idx="91">
                  <c:v>3.4126984126984112</c:v>
                </c:pt>
                <c:pt idx="92">
                  <c:v>3.4126984126984112</c:v>
                </c:pt>
                <c:pt idx="93">
                  <c:v>3.4126984126984112</c:v>
                </c:pt>
                <c:pt idx="94">
                  <c:v>3.4126984126984112</c:v>
                </c:pt>
                <c:pt idx="95">
                  <c:v>3.4126984126984112</c:v>
                </c:pt>
                <c:pt idx="96">
                  <c:v>3.4126984126984112</c:v>
                </c:pt>
                <c:pt idx="97">
                  <c:v>3.4126984126984112</c:v>
                </c:pt>
                <c:pt idx="98">
                  <c:v>3.4126984126984112</c:v>
                </c:pt>
                <c:pt idx="99">
                  <c:v>3.4126984126984112</c:v>
                </c:pt>
                <c:pt idx="100">
                  <c:v>3.4126984126984112</c:v>
                </c:pt>
                <c:pt idx="101">
                  <c:v>3.4126984126984112</c:v>
                </c:pt>
                <c:pt idx="102">
                  <c:v>3.4126984126984112</c:v>
                </c:pt>
                <c:pt idx="103">
                  <c:v>3.4126984126984112</c:v>
                </c:pt>
                <c:pt idx="104">
                  <c:v>3.4126984126984112</c:v>
                </c:pt>
                <c:pt idx="105">
                  <c:v>3.4126984126984112</c:v>
                </c:pt>
                <c:pt idx="106">
                  <c:v>3.4126984126984112</c:v>
                </c:pt>
                <c:pt idx="107">
                  <c:v>3.4126984126984112</c:v>
                </c:pt>
                <c:pt idx="108">
                  <c:v>3.4126984126984112</c:v>
                </c:pt>
                <c:pt idx="109">
                  <c:v>3.4126984126984112</c:v>
                </c:pt>
                <c:pt idx="110">
                  <c:v>3.4126984126984112</c:v>
                </c:pt>
                <c:pt idx="111">
                  <c:v>3.4126984126984112</c:v>
                </c:pt>
                <c:pt idx="112">
                  <c:v>3.4126984126984112</c:v>
                </c:pt>
                <c:pt idx="113">
                  <c:v>3.4126984126984112</c:v>
                </c:pt>
                <c:pt idx="114">
                  <c:v>3.4126984126984112</c:v>
                </c:pt>
                <c:pt idx="115">
                  <c:v>3.4126984126984112</c:v>
                </c:pt>
                <c:pt idx="116">
                  <c:v>3.4126984126984112</c:v>
                </c:pt>
                <c:pt idx="117">
                  <c:v>3.4126984126984112</c:v>
                </c:pt>
                <c:pt idx="118">
                  <c:v>3.4126984126984112</c:v>
                </c:pt>
                <c:pt idx="119">
                  <c:v>3.4126984126984112</c:v>
                </c:pt>
                <c:pt idx="120">
                  <c:v>3.4126984126984112</c:v>
                </c:pt>
                <c:pt idx="121">
                  <c:v>3.4126984126984112</c:v>
                </c:pt>
                <c:pt idx="122">
                  <c:v>3.4126984126984112</c:v>
                </c:pt>
                <c:pt idx="123">
                  <c:v>3.4126984126984112</c:v>
                </c:pt>
                <c:pt idx="124">
                  <c:v>3.4126984126984112</c:v>
                </c:pt>
                <c:pt idx="125">
                  <c:v>3.4126984126984112</c:v>
                </c:pt>
                <c:pt idx="126">
                  <c:v>3.4126984126984112</c:v>
                </c:pt>
                <c:pt idx="127">
                  <c:v>3.4126984126984112</c:v>
                </c:pt>
                <c:pt idx="128">
                  <c:v>3.4126984126984112</c:v>
                </c:pt>
                <c:pt idx="129">
                  <c:v>3.4126984126984112</c:v>
                </c:pt>
                <c:pt idx="130">
                  <c:v>3.4126984126984112</c:v>
                </c:pt>
                <c:pt idx="131">
                  <c:v>3.4126984126984112</c:v>
                </c:pt>
                <c:pt idx="132">
                  <c:v>3.4126984126984112</c:v>
                </c:pt>
                <c:pt idx="133">
                  <c:v>3.4126984126984112</c:v>
                </c:pt>
                <c:pt idx="134">
                  <c:v>3.4126984126984112</c:v>
                </c:pt>
                <c:pt idx="135">
                  <c:v>3.4126984126984112</c:v>
                </c:pt>
                <c:pt idx="136">
                  <c:v>3.4126984126984112</c:v>
                </c:pt>
                <c:pt idx="137">
                  <c:v>3.4126984126984112</c:v>
                </c:pt>
                <c:pt idx="138">
                  <c:v>3.4126984126984112</c:v>
                </c:pt>
                <c:pt idx="139">
                  <c:v>3.4126984126984112</c:v>
                </c:pt>
                <c:pt idx="140">
                  <c:v>3.4126984126984112</c:v>
                </c:pt>
                <c:pt idx="141">
                  <c:v>3.4126984126984112</c:v>
                </c:pt>
                <c:pt idx="142">
                  <c:v>3.4126984126984112</c:v>
                </c:pt>
                <c:pt idx="143">
                  <c:v>3.4126984126984112</c:v>
                </c:pt>
                <c:pt idx="144">
                  <c:v>3.4126984126984112</c:v>
                </c:pt>
                <c:pt idx="145">
                  <c:v>3.4126984126984112</c:v>
                </c:pt>
                <c:pt idx="146">
                  <c:v>3.4126984126984112</c:v>
                </c:pt>
                <c:pt idx="147">
                  <c:v>3.4126984126984112</c:v>
                </c:pt>
                <c:pt idx="148">
                  <c:v>3.4126984126984112</c:v>
                </c:pt>
                <c:pt idx="149">
                  <c:v>3.4126984126984112</c:v>
                </c:pt>
                <c:pt idx="150">
                  <c:v>3.4126984126984112</c:v>
                </c:pt>
                <c:pt idx="151">
                  <c:v>3.4126984126984112</c:v>
                </c:pt>
                <c:pt idx="152">
                  <c:v>3.4126984126984112</c:v>
                </c:pt>
                <c:pt idx="153">
                  <c:v>3.4126984126984112</c:v>
                </c:pt>
                <c:pt idx="154">
                  <c:v>3.4126984126984112</c:v>
                </c:pt>
                <c:pt idx="155">
                  <c:v>3.4126984126984112</c:v>
                </c:pt>
                <c:pt idx="156">
                  <c:v>3.4126984126984112</c:v>
                </c:pt>
                <c:pt idx="157">
                  <c:v>3.4126984126984112</c:v>
                </c:pt>
                <c:pt idx="158">
                  <c:v>3.4126984126984112</c:v>
                </c:pt>
                <c:pt idx="159">
                  <c:v>3.4126984126984112</c:v>
                </c:pt>
                <c:pt idx="160">
                  <c:v>3.4126984126984112</c:v>
                </c:pt>
                <c:pt idx="161">
                  <c:v>3.4126984126984112</c:v>
                </c:pt>
                <c:pt idx="162">
                  <c:v>3.4126984126984112</c:v>
                </c:pt>
                <c:pt idx="163">
                  <c:v>3.4126984126984112</c:v>
                </c:pt>
                <c:pt idx="164">
                  <c:v>3.4126984126984112</c:v>
                </c:pt>
                <c:pt idx="165">
                  <c:v>3.4126984126984112</c:v>
                </c:pt>
                <c:pt idx="166">
                  <c:v>3.4126984126984112</c:v>
                </c:pt>
                <c:pt idx="167">
                  <c:v>3.4126984126984112</c:v>
                </c:pt>
                <c:pt idx="168">
                  <c:v>3.4126984126984112</c:v>
                </c:pt>
                <c:pt idx="169">
                  <c:v>3.4126984126984112</c:v>
                </c:pt>
                <c:pt idx="170">
                  <c:v>3.4126984126984112</c:v>
                </c:pt>
                <c:pt idx="171">
                  <c:v>3.4126984126984112</c:v>
                </c:pt>
                <c:pt idx="172">
                  <c:v>3.4126984126984112</c:v>
                </c:pt>
                <c:pt idx="173">
                  <c:v>3.4126984126984112</c:v>
                </c:pt>
                <c:pt idx="174">
                  <c:v>3.4126984126984112</c:v>
                </c:pt>
                <c:pt idx="175">
                  <c:v>3.4126984126984112</c:v>
                </c:pt>
                <c:pt idx="176">
                  <c:v>3.4126984126984112</c:v>
                </c:pt>
                <c:pt idx="177">
                  <c:v>3.4126984126984112</c:v>
                </c:pt>
                <c:pt idx="178">
                  <c:v>3.4126984126984112</c:v>
                </c:pt>
                <c:pt idx="179">
                  <c:v>3.4126984126984112</c:v>
                </c:pt>
                <c:pt idx="180">
                  <c:v>3.4126984126984112</c:v>
                </c:pt>
                <c:pt idx="181">
                  <c:v>3.4126984126984112</c:v>
                </c:pt>
                <c:pt idx="182">
                  <c:v>3.4126984126984112</c:v>
                </c:pt>
                <c:pt idx="183">
                  <c:v>3.4126984126984112</c:v>
                </c:pt>
                <c:pt idx="184">
                  <c:v>3.4126984126984112</c:v>
                </c:pt>
                <c:pt idx="185">
                  <c:v>3.4126984126984112</c:v>
                </c:pt>
                <c:pt idx="186">
                  <c:v>3.4126984126984112</c:v>
                </c:pt>
                <c:pt idx="187">
                  <c:v>3.4126984126984112</c:v>
                </c:pt>
                <c:pt idx="188">
                  <c:v>3.4126984126984112</c:v>
                </c:pt>
                <c:pt idx="189">
                  <c:v>3.4126984126984112</c:v>
                </c:pt>
                <c:pt idx="190">
                  <c:v>3.4126984126984112</c:v>
                </c:pt>
                <c:pt idx="191">
                  <c:v>3.4126984126984112</c:v>
                </c:pt>
                <c:pt idx="192">
                  <c:v>3.4126984126984112</c:v>
                </c:pt>
                <c:pt idx="193">
                  <c:v>3.4126984126984112</c:v>
                </c:pt>
                <c:pt idx="194">
                  <c:v>3.4126984126984112</c:v>
                </c:pt>
                <c:pt idx="195">
                  <c:v>3.4126984126984112</c:v>
                </c:pt>
                <c:pt idx="196">
                  <c:v>3.4126984126984112</c:v>
                </c:pt>
                <c:pt idx="197">
                  <c:v>3.4126984126984112</c:v>
                </c:pt>
                <c:pt idx="198">
                  <c:v>3.4126984126984112</c:v>
                </c:pt>
                <c:pt idx="199">
                  <c:v>3.4126984126984112</c:v>
                </c:pt>
                <c:pt idx="200">
                  <c:v>3.4126984126984112</c:v>
                </c:pt>
                <c:pt idx="201">
                  <c:v>3.4126984126984112</c:v>
                </c:pt>
                <c:pt idx="202">
                  <c:v>3.4126984126984112</c:v>
                </c:pt>
                <c:pt idx="203">
                  <c:v>3.4126984126984112</c:v>
                </c:pt>
                <c:pt idx="204">
                  <c:v>3.4126984126984112</c:v>
                </c:pt>
                <c:pt idx="205">
                  <c:v>3.4126984126984112</c:v>
                </c:pt>
                <c:pt idx="206">
                  <c:v>3.4126984126984112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Results!$AI$4:$AI$210</c:f>
              <c:numCache>
                <c:formatCode>0.00</c:formatCode>
                <c:ptCount val="207"/>
                <c:pt idx="0">
                  <c:v>-12.059612959654521</c:v>
                </c:pt>
                <c:pt idx="1">
                  <c:v>-12.059612959654521</c:v>
                </c:pt>
                <c:pt idx="2">
                  <c:v>-12.059612959654521</c:v>
                </c:pt>
                <c:pt idx="3">
                  <c:v>-12.059612959654521</c:v>
                </c:pt>
                <c:pt idx="4">
                  <c:v>-12.059612959654521</c:v>
                </c:pt>
                <c:pt idx="5">
                  <c:v>-12.059612959654521</c:v>
                </c:pt>
                <c:pt idx="6">
                  <c:v>-12.059612959654521</c:v>
                </c:pt>
                <c:pt idx="7">
                  <c:v>-12.059612959654521</c:v>
                </c:pt>
                <c:pt idx="8">
                  <c:v>-12.059612959654521</c:v>
                </c:pt>
                <c:pt idx="9">
                  <c:v>-12.059612959654521</c:v>
                </c:pt>
                <c:pt idx="10">
                  <c:v>-12.059612959654521</c:v>
                </c:pt>
                <c:pt idx="11">
                  <c:v>-12.059612959654521</c:v>
                </c:pt>
                <c:pt idx="12">
                  <c:v>-12.059612959654521</c:v>
                </c:pt>
                <c:pt idx="13">
                  <c:v>-12.059612959654521</c:v>
                </c:pt>
                <c:pt idx="14">
                  <c:v>-12.059612959654521</c:v>
                </c:pt>
                <c:pt idx="15">
                  <c:v>-12.059612959654521</c:v>
                </c:pt>
                <c:pt idx="16">
                  <c:v>-12.059612959654521</c:v>
                </c:pt>
                <c:pt idx="17">
                  <c:v>-12.059612959654521</c:v>
                </c:pt>
                <c:pt idx="18">
                  <c:v>-12.059612959654521</c:v>
                </c:pt>
                <c:pt idx="19">
                  <c:v>-12.059612959654521</c:v>
                </c:pt>
                <c:pt idx="20">
                  <c:v>-12.059612959654521</c:v>
                </c:pt>
                <c:pt idx="21">
                  <c:v>-12.059612959654521</c:v>
                </c:pt>
                <c:pt idx="22">
                  <c:v>-12.059612959654521</c:v>
                </c:pt>
                <c:pt idx="23">
                  <c:v>-12.059612959654521</c:v>
                </c:pt>
                <c:pt idx="24">
                  <c:v>-12.059612959654521</c:v>
                </c:pt>
                <c:pt idx="25">
                  <c:v>-12.059612959654521</c:v>
                </c:pt>
                <c:pt idx="26">
                  <c:v>-12.059612959654521</c:v>
                </c:pt>
                <c:pt idx="27">
                  <c:v>-12.059612959654521</c:v>
                </c:pt>
                <c:pt idx="28">
                  <c:v>-12.059612959654521</c:v>
                </c:pt>
                <c:pt idx="29">
                  <c:v>-12.059612959654521</c:v>
                </c:pt>
                <c:pt idx="30">
                  <c:v>-12.059612959654521</c:v>
                </c:pt>
                <c:pt idx="31">
                  <c:v>-12.059612959654521</c:v>
                </c:pt>
                <c:pt idx="32">
                  <c:v>-12.059612959654521</c:v>
                </c:pt>
                <c:pt idx="33">
                  <c:v>-12.059612959654521</c:v>
                </c:pt>
                <c:pt idx="34">
                  <c:v>-12.059612959654521</c:v>
                </c:pt>
                <c:pt idx="35">
                  <c:v>-12.059612959654521</c:v>
                </c:pt>
                <c:pt idx="36">
                  <c:v>-12.059612959654521</c:v>
                </c:pt>
                <c:pt idx="37">
                  <c:v>-12.059612959654521</c:v>
                </c:pt>
                <c:pt idx="38">
                  <c:v>-12.059612959654521</c:v>
                </c:pt>
                <c:pt idx="39">
                  <c:v>-12.059612959654521</c:v>
                </c:pt>
                <c:pt idx="40">
                  <c:v>-12.059612959654521</c:v>
                </c:pt>
                <c:pt idx="41">
                  <c:v>-12.059612959654521</c:v>
                </c:pt>
                <c:pt idx="42">
                  <c:v>-12.059612959654521</c:v>
                </c:pt>
                <c:pt idx="43">
                  <c:v>-12.059612959654521</c:v>
                </c:pt>
                <c:pt idx="44">
                  <c:v>-12.059612959654521</c:v>
                </c:pt>
                <c:pt idx="45">
                  <c:v>-12.059612959654521</c:v>
                </c:pt>
                <c:pt idx="46">
                  <c:v>-12.059612959654521</c:v>
                </c:pt>
                <c:pt idx="47">
                  <c:v>-12.059612959654521</c:v>
                </c:pt>
                <c:pt idx="48">
                  <c:v>-12.059612959654521</c:v>
                </c:pt>
                <c:pt idx="49">
                  <c:v>-12.059612959654521</c:v>
                </c:pt>
                <c:pt idx="50">
                  <c:v>-12.059612959654521</c:v>
                </c:pt>
                <c:pt idx="51">
                  <c:v>-12.059612959654521</c:v>
                </c:pt>
                <c:pt idx="52">
                  <c:v>-12.059612959654521</c:v>
                </c:pt>
                <c:pt idx="53">
                  <c:v>-12.059612959654521</c:v>
                </c:pt>
                <c:pt idx="54">
                  <c:v>-12.059612959654521</c:v>
                </c:pt>
                <c:pt idx="55">
                  <c:v>-12.059612959654521</c:v>
                </c:pt>
                <c:pt idx="56">
                  <c:v>-12.059612959654521</c:v>
                </c:pt>
                <c:pt idx="57">
                  <c:v>-12.059612959654521</c:v>
                </c:pt>
                <c:pt idx="58">
                  <c:v>-12.059612959654521</c:v>
                </c:pt>
                <c:pt idx="59">
                  <c:v>-12.059612959654521</c:v>
                </c:pt>
                <c:pt idx="60">
                  <c:v>-12.059612959654521</c:v>
                </c:pt>
                <c:pt idx="61">
                  <c:v>-12.059612959654521</c:v>
                </c:pt>
                <c:pt idx="62">
                  <c:v>-12.059612959654521</c:v>
                </c:pt>
                <c:pt idx="63">
                  <c:v>-12.059612959654521</c:v>
                </c:pt>
                <c:pt idx="64">
                  <c:v>-12.059612959654521</c:v>
                </c:pt>
                <c:pt idx="65">
                  <c:v>-12.059612959654521</c:v>
                </c:pt>
                <c:pt idx="66">
                  <c:v>-12.059612959654521</c:v>
                </c:pt>
                <c:pt idx="67">
                  <c:v>-12.059612959654521</c:v>
                </c:pt>
                <c:pt idx="68">
                  <c:v>-12.059612959654521</c:v>
                </c:pt>
                <c:pt idx="69">
                  <c:v>-12.059612959654521</c:v>
                </c:pt>
                <c:pt idx="70">
                  <c:v>-12.059612959654521</c:v>
                </c:pt>
                <c:pt idx="71">
                  <c:v>-12.059612959654521</c:v>
                </c:pt>
                <c:pt idx="72">
                  <c:v>-12.059612959654521</c:v>
                </c:pt>
                <c:pt idx="73">
                  <c:v>-12.059612959654521</c:v>
                </c:pt>
                <c:pt idx="74">
                  <c:v>-12.059612959654521</c:v>
                </c:pt>
                <c:pt idx="75">
                  <c:v>-12.059612959654521</c:v>
                </c:pt>
                <c:pt idx="76">
                  <c:v>-12.059612959654521</c:v>
                </c:pt>
                <c:pt idx="77">
                  <c:v>-12.059612959654521</c:v>
                </c:pt>
                <c:pt idx="78">
                  <c:v>-12.059612959654521</c:v>
                </c:pt>
                <c:pt idx="79">
                  <c:v>-12.059612959654521</c:v>
                </c:pt>
                <c:pt idx="80">
                  <c:v>-12.059612959654521</c:v>
                </c:pt>
                <c:pt idx="81">
                  <c:v>-12.059612959654521</c:v>
                </c:pt>
                <c:pt idx="82">
                  <c:v>-12.059612959654521</c:v>
                </c:pt>
                <c:pt idx="83">
                  <c:v>-12.059612959654521</c:v>
                </c:pt>
                <c:pt idx="84">
                  <c:v>-12.059612959654521</c:v>
                </c:pt>
                <c:pt idx="85">
                  <c:v>-12.059612959654521</c:v>
                </c:pt>
                <c:pt idx="86">
                  <c:v>-12.059612959654521</c:v>
                </c:pt>
                <c:pt idx="87">
                  <c:v>-12.059612959654521</c:v>
                </c:pt>
                <c:pt idx="88">
                  <c:v>-12.059612959654521</c:v>
                </c:pt>
                <c:pt idx="89">
                  <c:v>-12.059612959654521</c:v>
                </c:pt>
                <c:pt idx="90">
                  <c:v>-12.059612959654521</c:v>
                </c:pt>
                <c:pt idx="91">
                  <c:v>-12.059612959654521</c:v>
                </c:pt>
                <c:pt idx="92">
                  <c:v>-12.059612959654521</c:v>
                </c:pt>
                <c:pt idx="93">
                  <c:v>-12.059612959654521</c:v>
                </c:pt>
                <c:pt idx="94">
                  <c:v>-12.059612959654521</c:v>
                </c:pt>
                <c:pt idx="95">
                  <c:v>-12.059612959654521</c:v>
                </c:pt>
                <c:pt idx="96">
                  <c:v>-12.059612959654521</c:v>
                </c:pt>
                <c:pt idx="97">
                  <c:v>-12.059612959654521</c:v>
                </c:pt>
                <c:pt idx="98">
                  <c:v>-12.059612959654521</c:v>
                </c:pt>
                <c:pt idx="99">
                  <c:v>-12.059612959654521</c:v>
                </c:pt>
                <c:pt idx="100">
                  <c:v>-12.059612959654521</c:v>
                </c:pt>
                <c:pt idx="101">
                  <c:v>-12.059612959654521</c:v>
                </c:pt>
                <c:pt idx="102">
                  <c:v>-12.059612959654521</c:v>
                </c:pt>
                <c:pt idx="103">
                  <c:v>-12.059612959654521</c:v>
                </c:pt>
                <c:pt idx="104">
                  <c:v>-12.059612959654521</c:v>
                </c:pt>
                <c:pt idx="105">
                  <c:v>-12.059612959654521</c:v>
                </c:pt>
                <c:pt idx="106">
                  <c:v>-12.059612959654521</c:v>
                </c:pt>
                <c:pt idx="107">
                  <c:v>-12.059612959654521</c:v>
                </c:pt>
                <c:pt idx="108">
                  <c:v>-12.059612959654521</c:v>
                </c:pt>
                <c:pt idx="109">
                  <c:v>-12.059612959654521</c:v>
                </c:pt>
                <c:pt idx="110">
                  <c:v>-12.059612959654521</c:v>
                </c:pt>
                <c:pt idx="111">
                  <c:v>-12.059612959654521</c:v>
                </c:pt>
                <c:pt idx="112">
                  <c:v>-12.059612959654521</c:v>
                </c:pt>
                <c:pt idx="113">
                  <c:v>-12.059612959654521</c:v>
                </c:pt>
                <c:pt idx="114">
                  <c:v>-12.059612959654521</c:v>
                </c:pt>
                <c:pt idx="115">
                  <c:v>-12.059612959654521</c:v>
                </c:pt>
                <c:pt idx="116">
                  <c:v>-12.059612959654521</c:v>
                </c:pt>
                <c:pt idx="117">
                  <c:v>-12.059612959654521</c:v>
                </c:pt>
                <c:pt idx="118">
                  <c:v>-12.059612959654521</c:v>
                </c:pt>
                <c:pt idx="119">
                  <c:v>-12.059612959654521</c:v>
                </c:pt>
                <c:pt idx="120">
                  <c:v>-12.059612959654521</c:v>
                </c:pt>
                <c:pt idx="121">
                  <c:v>-12.059612959654521</c:v>
                </c:pt>
                <c:pt idx="122">
                  <c:v>-12.059612959654521</c:v>
                </c:pt>
                <c:pt idx="123">
                  <c:v>-12.059612959654521</c:v>
                </c:pt>
                <c:pt idx="124">
                  <c:v>-12.059612959654521</c:v>
                </c:pt>
                <c:pt idx="125">
                  <c:v>-12.059612959654521</c:v>
                </c:pt>
                <c:pt idx="126">
                  <c:v>-12.059612959654521</c:v>
                </c:pt>
                <c:pt idx="127">
                  <c:v>-12.059612959654521</c:v>
                </c:pt>
                <c:pt idx="128">
                  <c:v>-12.059612959654521</c:v>
                </c:pt>
                <c:pt idx="129">
                  <c:v>-12.059612959654521</c:v>
                </c:pt>
                <c:pt idx="130">
                  <c:v>-12.059612959654521</c:v>
                </c:pt>
                <c:pt idx="131">
                  <c:v>-12.059612959654521</c:v>
                </c:pt>
                <c:pt idx="132">
                  <c:v>-12.059612959654521</c:v>
                </c:pt>
                <c:pt idx="133">
                  <c:v>-12.059612959654521</c:v>
                </c:pt>
                <c:pt idx="134">
                  <c:v>-12.059612959654521</c:v>
                </c:pt>
                <c:pt idx="135">
                  <c:v>-12.059612959654521</c:v>
                </c:pt>
                <c:pt idx="136">
                  <c:v>-12.059612959654521</c:v>
                </c:pt>
                <c:pt idx="137">
                  <c:v>-12.059612959654521</c:v>
                </c:pt>
                <c:pt idx="138">
                  <c:v>-12.059612959654521</c:v>
                </c:pt>
                <c:pt idx="139">
                  <c:v>-12.059612959654521</c:v>
                </c:pt>
                <c:pt idx="140">
                  <c:v>-12.059612959654521</c:v>
                </c:pt>
                <c:pt idx="141">
                  <c:v>-12.059612959654521</c:v>
                </c:pt>
                <c:pt idx="142">
                  <c:v>-12.059612959654521</c:v>
                </c:pt>
                <c:pt idx="143">
                  <c:v>-12.059612959654521</c:v>
                </c:pt>
                <c:pt idx="144">
                  <c:v>-12.059612959654521</c:v>
                </c:pt>
                <c:pt idx="145">
                  <c:v>-12.059612959654521</c:v>
                </c:pt>
                <c:pt idx="146">
                  <c:v>-12.059612959654521</c:v>
                </c:pt>
                <c:pt idx="147">
                  <c:v>-12.059612959654521</c:v>
                </c:pt>
                <c:pt idx="148">
                  <c:v>-12.059612959654521</c:v>
                </c:pt>
                <c:pt idx="149">
                  <c:v>-12.059612959654521</c:v>
                </c:pt>
                <c:pt idx="150">
                  <c:v>-12.059612959654521</c:v>
                </c:pt>
                <c:pt idx="151">
                  <c:v>-12.059612959654521</c:v>
                </c:pt>
                <c:pt idx="152">
                  <c:v>-12.059612959654521</c:v>
                </c:pt>
                <c:pt idx="153">
                  <c:v>-12.059612959654521</c:v>
                </c:pt>
                <c:pt idx="154">
                  <c:v>-12.059612959654521</c:v>
                </c:pt>
                <c:pt idx="155">
                  <c:v>-12.059612959654521</c:v>
                </c:pt>
                <c:pt idx="156">
                  <c:v>-12.059612959654521</c:v>
                </c:pt>
                <c:pt idx="157">
                  <c:v>-12.059612959654521</c:v>
                </c:pt>
                <c:pt idx="158">
                  <c:v>-12.059612959654521</c:v>
                </c:pt>
                <c:pt idx="159">
                  <c:v>-12.059612959654521</c:v>
                </c:pt>
                <c:pt idx="160">
                  <c:v>-12.059612959654521</c:v>
                </c:pt>
                <c:pt idx="161">
                  <c:v>-12.059612959654521</c:v>
                </c:pt>
                <c:pt idx="162">
                  <c:v>-12.059612959654521</c:v>
                </c:pt>
                <c:pt idx="163">
                  <c:v>-12.059612959654521</c:v>
                </c:pt>
                <c:pt idx="164">
                  <c:v>-12.059612959654521</c:v>
                </c:pt>
                <c:pt idx="165">
                  <c:v>-12.059612959654521</c:v>
                </c:pt>
                <c:pt idx="166">
                  <c:v>-12.059612959654521</c:v>
                </c:pt>
                <c:pt idx="167">
                  <c:v>-12.059612959654521</c:v>
                </c:pt>
                <c:pt idx="168">
                  <c:v>-12.059612959654521</c:v>
                </c:pt>
                <c:pt idx="169">
                  <c:v>-12.059612959654521</c:v>
                </c:pt>
                <c:pt idx="170">
                  <c:v>-12.059612959654521</c:v>
                </c:pt>
                <c:pt idx="171">
                  <c:v>-12.059612959654521</c:v>
                </c:pt>
                <c:pt idx="172">
                  <c:v>-12.059612959654521</c:v>
                </c:pt>
                <c:pt idx="173">
                  <c:v>-12.059612959654521</c:v>
                </c:pt>
                <c:pt idx="174">
                  <c:v>-12.059612959654521</c:v>
                </c:pt>
                <c:pt idx="175">
                  <c:v>-12.059612959654521</c:v>
                </c:pt>
                <c:pt idx="176">
                  <c:v>-12.059612959654521</c:v>
                </c:pt>
                <c:pt idx="177">
                  <c:v>-12.059612959654521</c:v>
                </c:pt>
                <c:pt idx="178">
                  <c:v>-12.059612959654521</c:v>
                </c:pt>
                <c:pt idx="179">
                  <c:v>-12.059612959654521</c:v>
                </c:pt>
                <c:pt idx="180">
                  <c:v>-12.059612959654521</c:v>
                </c:pt>
                <c:pt idx="181">
                  <c:v>-12.059612959654521</c:v>
                </c:pt>
                <c:pt idx="182">
                  <c:v>-12.059612959654521</c:v>
                </c:pt>
                <c:pt idx="183">
                  <c:v>-12.059612959654521</c:v>
                </c:pt>
                <c:pt idx="184">
                  <c:v>-12.059612959654521</c:v>
                </c:pt>
                <c:pt idx="185">
                  <c:v>-12.059612959654521</c:v>
                </c:pt>
                <c:pt idx="186">
                  <c:v>-12.059612959654521</c:v>
                </c:pt>
                <c:pt idx="187">
                  <c:v>-12.059612959654521</c:v>
                </c:pt>
                <c:pt idx="188">
                  <c:v>-12.059612959654521</c:v>
                </c:pt>
                <c:pt idx="189">
                  <c:v>-12.059612959654521</c:v>
                </c:pt>
                <c:pt idx="190">
                  <c:v>-12.059612959654521</c:v>
                </c:pt>
                <c:pt idx="191">
                  <c:v>-12.059612959654521</c:v>
                </c:pt>
                <c:pt idx="192">
                  <c:v>-12.059612959654521</c:v>
                </c:pt>
                <c:pt idx="193">
                  <c:v>-12.059612959654521</c:v>
                </c:pt>
                <c:pt idx="194">
                  <c:v>-12.059612959654521</c:v>
                </c:pt>
                <c:pt idx="195">
                  <c:v>-12.059612959654521</c:v>
                </c:pt>
                <c:pt idx="196">
                  <c:v>-12.059612959654521</c:v>
                </c:pt>
                <c:pt idx="197">
                  <c:v>-12.059612959654521</c:v>
                </c:pt>
                <c:pt idx="198">
                  <c:v>-12.059612959654521</c:v>
                </c:pt>
                <c:pt idx="199">
                  <c:v>-12.059612959654521</c:v>
                </c:pt>
                <c:pt idx="200">
                  <c:v>-12.059612959654521</c:v>
                </c:pt>
                <c:pt idx="201">
                  <c:v>-12.059612959654521</c:v>
                </c:pt>
                <c:pt idx="202">
                  <c:v>-12.059612959654521</c:v>
                </c:pt>
                <c:pt idx="203">
                  <c:v>-12.059612959654521</c:v>
                </c:pt>
                <c:pt idx="204">
                  <c:v>-12.059612959654521</c:v>
                </c:pt>
                <c:pt idx="205">
                  <c:v>-12.059612959654521</c:v>
                </c:pt>
                <c:pt idx="206">
                  <c:v>-12.059612959654521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</c:dPt>
          <c:dPt>
            <c:idx val="54"/>
            <c:bubble3D val="0"/>
          </c:dPt>
          <c:dPt>
            <c:idx val="73"/>
            <c:bubble3D val="0"/>
          </c:dPt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Results!$AJ$4:$AJ$210</c:f>
              <c:numCache>
                <c:formatCode>0.00</c:formatCode>
                <c:ptCount val="207"/>
                <c:pt idx="0">
                  <c:v>8.8850097850513432</c:v>
                </c:pt>
                <c:pt idx="1">
                  <c:v>8.8850097850513432</c:v>
                </c:pt>
                <c:pt idx="2">
                  <c:v>8.8850097850513432</c:v>
                </c:pt>
                <c:pt idx="3">
                  <c:v>8.8850097850513432</c:v>
                </c:pt>
                <c:pt idx="4">
                  <c:v>8.8850097850513432</c:v>
                </c:pt>
                <c:pt idx="5">
                  <c:v>8.8850097850513432</c:v>
                </c:pt>
                <c:pt idx="6">
                  <c:v>8.8850097850513432</c:v>
                </c:pt>
                <c:pt idx="7">
                  <c:v>8.8850097850513432</c:v>
                </c:pt>
                <c:pt idx="8">
                  <c:v>8.8850097850513432</c:v>
                </c:pt>
                <c:pt idx="9">
                  <c:v>8.8850097850513432</c:v>
                </c:pt>
                <c:pt idx="10">
                  <c:v>8.8850097850513432</c:v>
                </c:pt>
                <c:pt idx="11">
                  <c:v>8.8850097850513432</c:v>
                </c:pt>
                <c:pt idx="12">
                  <c:v>8.8850097850513432</c:v>
                </c:pt>
                <c:pt idx="13">
                  <c:v>8.8850097850513432</c:v>
                </c:pt>
                <c:pt idx="14">
                  <c:v>8.8850097850513432</c:v>
                </c:pt>
                <c:pt idx="15">
                  <c:v>8.8850097850513432</c:v>
                </c:pt>
                <c:pt idx="16">
                  <c:v>8.8850097850513432</c:v>
                </c:pt>
                <c:pt idx="17">
                  <c:v>8.8850097850513432</c:v>
                </c:pt>
                <c:pt idx="18">
                  <c:v>8.8850097850513432</c:v>
                </c:pt>
                <c:pt idx="19">
                  <c:v>8.8850097850513432</c:v>
                </c:pt>
                <c:pt idx="20">
                  <c:v>8.8850097850513432</c:v>
                </c:pt>
                <c:pt idx="21">
                  <c:v>8.8850097850513432</c:v>
                </c:pt>
                <c:pt idx="22">
                  <c:v>8.8850097850513432</c:v>
                </c:pt>
                <c:pt idx="23">
                  <c:v>8.8850097850513432</c:v>
                </c:pt>
                <c:pt idx="24">
                  <c:v>8.8850097850513432</c:v>
                </c:pt>
                <c:pt idx="25">
                  <c:v>8.8850097850513432</c:v>
                </c:pt>
                <c:pt idx="26">
                  <c:v>8.8850097850513432</c:v>
                </c:pt>
                <c:pt idx="27">
                  <c:v>8.8850097850513432</c:v>
                </c:pt>
                <c:pt idx="28">
                  <c:v>8.8850097850513432</c:v>
                </c:pt>
                <c:pt idx="29">
                  <c:v>8.8850097850513432</c:v>
                </c:pt>
                <c:pt idx="30">
                  <c:v>8.8850097850513432</c:v>
                </c:pt>
                <c:pt idx="31">
                  <c:v>8.8850097850513432</c:v>
                </c:pt>
                <c:pt idx="32">
                  <c:v>8.8850097850513432</c:v>
                </c:pt>
                <c:pt idx="33">
                  <c:v>8.8850097850513432</c:v>
                </c:pt>
                <c:pt idx="34">
                  <c:v>8.8850097850513432</c:v>
                </c:pt>
                <c:pt idx="35">
                  <c:v>8.8850097850513432</c:v>
                </c:pt>
                <c:pt idx="36">
                  <c:v>8.8850097850513432</c:v>
                </c:pt>
                <c:pt idx="37">
                  <c:v>8.8850097850513432</c:v>
                </c:pt>
                <c:pt idx="38">
                  <c:v>8.8850097850513432</c:v>
                </c:pt>
                <c:pt idx="39">
                  <c:v>8.8850097850513432</c:v>
                </c:pt>
                <c:pt idx="40">
                  <c:v>8.8850097850513432</c:v>
                </c:pt>
                <c:pt idx="41">
                  <c:v>8.8850097850513432</c:v>
                </c:pt>
                <c:pt idx="42">
                  <c:v>8.8850097850513432</c:v>
                </c:pt>
                <c:pt idx="43">
                  <c:v>8.8850097850513432</c:v>
                </c:pt>
                <c:pt idx="44">
                  <c:v>8.8850097850513432</c:v>
                </c:pt>
                <c:pt idx="45">
                  <c:v>8.8850097850513432</c:v>
                </c:pt>
                <c:pt idx="46">
                  <c:v>8.8850097850513432</c:v>
                </c:pt>
                <c:pt idx="47">
                  <c:v>8.8850097850513432</c:v>
                </c:pt>
                <c:pt idx="48">
                  <c:v>8.8850097850513432</c:v>
                </c:pt>
                <c:pt idx="49">
                  <c:v>8.8850097850513432</c:v>
                </c:pt>
                <c:pt idx="50">
                  <c:v>8.8850097850513432</c:v>
                </c:pt>
                <c:pt idx="51">
                  <c:v>8.8850097850513432</c:v>
                </c:pt>
                <c:pt idx="52">
                  <c:v>8.8850097850513432</c:v>
                </c:pt>
                <c:pt idx="53">
                  <c:v>8.8850097850513432</c:v>
                </c:pt>
                <c:pt idx="54">
                  <c:v>8.8850097850513432</c:v>
                </c:pt>
                <c:pt idx="55">
                  <c:v>8.8850097850513432</c:v>
                </c:pt>
                <c:pt idx="56">
                  <c:v>8.8850097850513432</c:v>
                </c:pt>
                <c:pt idx="57">
                  <c:v>8.8850097850513432</c:v>
                </c:pt>
                <c:pt idx="58">
                  <c:v>8.8850097850513432</c:v>
                </c:pt>
                <c:pt idx="59">
                  <c:v>8.8850097850513432</c:v>
                </c:pt>
                <c:pt idx="60">
                  <c:v>8.8850097850513432</c:v>
                </c:pt>
                <c:pt idx="61">
                  <c:v>8.8850097850513432</c:v>
                </c:pt>
                <c:pt idx="62">
                  <c:v>8.8850097850513432</c:v>
                </c:pt>
                <c:pt idx="63">
                  <c:v>8.8850097850513432</c:v>
                </c:pt>
                <c:pt idx="64">
                  <c:v>8.8850097850513432</c:v>
                </c:pt>
                <c:pt idx="65">
                  <c:v>8.8850097850513432</c:v>
                </c:pt>
                <c:pt idx="66">
                  <c:v>8.8850097850513432</c:v>
                </c:pt>
                <c:pt idx="67">
                  <c:v>8.8850097850513432</c:v>
                </c:pt>
                <c:pt idx="68">
                  <c:v>8.8850097850513432</c:v>
                </c:pt>
                <c:pt idx="69">
                  <c:v>8.8850097850513432</c:v>
                </c:pt>
                <c:pt idx="70">
                  <c:v>8.8850097850513432</c:v>
                </c:pt>
                <c:pt idx="71">
                  <c:v>8.8850097850513432</c:v>
                </c:pt>
                <c:pt idx="72">
                  <c:v>8.8850097850513432</c:v>
                </c:pt>
                <c:pt idx="73">
                  <c:v>8.8850097850513432</c:v>
                </c:pt>
                <c:pt idx="74">
                  <c:v>8.8850097850513432</c:v>
                </c:pt>
                <c:pt idx="75">
                  <c:v>8.8850097850513432</c:v>
                </c:pt>
                <c:pt idx="76">
                  <c:v>8.8850097850513432</c:v>
                </c:pt>
                <c:pt idx="77">
                  <c:v>8.8850097850513432</c:v>
                </c:pt>
                <c:pt idx="78">
                  <c:v>8.8850097850513432</c:v>
                </c:pt>
                <c:pt idx="79">
                  <c:v>8.8850097850513432</c:v>
                </c:pt>
                <c:pt idx="80">
                  <c:v>8.8850097850513432</c:v>
                </c:pt>
                <c:pt idx="81">
                  <c:v>8.8850097850513432</c:v>
                </c:pt>
                <c:pt idx="82">
                  <c:v>8.8850097850513432</c:v>
                </c:pt>
                <c:pt idx="83">
                  <c:v>8.8850097850513432</c:v>
                </c:pt>
                <c:pt idx="84">
                  <c:v>8.8850097850513432</c:v>
                </c:pt>
                <c:pt idx="85">
                  <c:v>8.8850097850513432</c:v>
                </c:pt>
                <c:pt idx="86">
                  <c:v>8.8850097850513432</c:v>
                </c:pt>
                <c:pt idx="87">
                  <c:v>8.8850097850513432</c:v>
                </c:pt>
                <c:pt idx="88">
                  <c:v>8.8850097850513432</c:v>
                </c:pt>
                <c:pt idx="89">
                  <c:v>8.8850097850513432</c:v>
                </c:pt>
                <c:pt idx="90">
                  <c:v>8.8850097850513432</c:v>
                </c:pt>
                <c:pt idx="91">
                  <c:v>8.8850097850513432</c:v>
                </c:pt>
                <c:pt idx="92">
                  <c:v>8.8850097850513432</c:v>
                </c:pt>
                <c:pt idx="93">
                  <c:v>8.8850097850513432</c:v>
                </c:pt>
                <c:pt idx="94">
                  <c:v>8.8850097850513432</c:v>
                </c:pt>
                <c:pt idx="95">
                  <c:v>8.8850097850513432</c:v>
                </c:pt>
                <c:pt idx="96">
                  <c:v>8.8850097850513432</c:v>
                </c:pt>
                <c:pt idx="97">
                  <c:v>8.8850097850513432</c:v>
                </c:pt>
                <c:pt idx="98">
                  <c:v>8.8850097850513432</c:v>
                </c:pt>
                <c:pt idx="99">
                  <c:v>8.8850097850513432</c:v>
                </c:pt>
                <c:pt idx="100">
                  <c:v>8.8850097850513432</c:v>
                </c:pt>
                <c:pt idx="101">
                  <c:v>8.8850097850513432</c:v>
                </c:pt>
                <c:pt idx="102">
                  <c:v>8.8850097850513432</c:v>
                </c:pt>
                <c:pt idx="103">
                  <c:v>8.8850097850513432</c:v>
                </c:pt>
                <c:pt idx="104">
                  <c:v>8.8850097850513432</c:v>
                </c:pt>
                <c:pt idx="105">
                  <c:v>8.8850097850513432</c:v>
                </c:pt>
                <c:pt idx="106">
                  <c:v>8.8850097850513432</c:v>
                </c:pt>
                <c:pt idx="107">
                  <c:v>8.8850097850513432</c:v>
                </c:pt>
                <c:pt idx="108">
                  <c:v>8.8850097850513432</c:v>
                </c:pt>
                <c:pt idx="109">
                  <c:v>8.8850097850513432</c:v>
                </c:pt>
                <c:pt idx="110">
                  <c:v>8.8850097850513432</c:v>
                </c:pt>
                <c:pt idx="111">
                  <c:v>8.8850097850513432</c:v>
                </c:pt>
                <c:pt idx="112">
                  <c:v>8.8850097850513432</c:v>
                </c:pt>
                <c:pt idx="113">
                  <c:v>8.8850097850513432</c:v>
                </c:pt>
                <c:pt idx="114">
                  <c:v>8.8850097850513432</c:v>
                </c:pt>
                <c:pt idx="115">
                  <c:v>8.8850097850513432</c:v>
                </c:pt>
                <c:pt idx="116">
                  <c:v>8.8850097850513432</c:v>
                </c:pt>
                <c:pt idx="117">
                  <c:v>8.8850097850513432</c:v>
                </c:pt>
                <c:pt idx="118">
                  <c:v>8.8850097850513432</c:v>
                </c:pt>
                <c:pt idx="119">
                  <c:v>8.8850097850513432</c:v>
                </c:pt>
                <c:pt idx="120">
                  <c:v>8.8850097850513432</c:v>
                </c:pt>
                <c:pt idx="121">
                  <c:v>8.8850097850513432</c:v>
                </c:pt>
                <c:pt idx="122">
                  <c:v>8.8850097850513432</c:v>
                </c:pt>
                <c:pt idx="123">
                  <c:v>8.8850097850513432</c:v>
                </c:pt>
                <c:pt idx="124">
                  <c:v>8.8850097850513432</c:v>
                </c:pt>
                <c:pt idx="125">
                  <c:v>8.8850097850513432</c:v>
                </c:pt>
                <c:pt idx="126">
                  <c:v>8.8850097850513432</c:v>
                </c:pt>
                <c:pt idx="127">
                  <c:v>8.8850097850513432</c:v>
                </c:pt>
                <c:pt idx="128">
                  <c:v>8.8850097850513432</c:v>
                </c:pt>
                <c:pt idx="129">
                  <c:v>8.8850097850513432</c:v>
                </c:pt>
                <c:pt idx="130">
                  <c:v>8.8850097850513432</c:v>
                </c:pt>
                <c:pt idx="131">
                  <c:v>8.8850097850513432</c:v>
                </c:pt>
                <c:pt idx="132">
                  <c:v>8.8850097850513432</c:v>
                </c:pt>
                <c:pt idx="133">
                  <c:v>8.8850097850513432</c:v>
                </c:pt>
                <c:pt idx="134">
                  <c:v>8.8850097850513432</c:v>
                </c:pt>
                <c:pt idx="135">
                  <c:v>8.8850097850513432</c:v>
                </c:pt>
                <c:pt idx="136">
                  <c:v>8.8850097850513432</c:v>
                </c:pt>
                <c:pt idx="137">
                  <c:v>8.8850097850513432</c:v>
                </c:pt>
                <c:pt idx="138">
                  <c:v>8.8850097850513432</c:v>
                </c:pt>
                <c:pt idx="139">
                  <c:v>8.8850097850513432</c:v>
                </c:pt>
                <c:pt idx="140">
                  <c:v>8.8850097850513432</c:v>
                </c:pt>
                <c:pt idx="141">
                  <c:v>8.8850097850513432</c:v>
                </c:pt>
                <c:pt idx="142">
                  <c:v>8.8850097850513432</c:v>
                </c:pt>
                <c:pt idx="143">
                  <c:v>8.8850097850513432</c:v>
                </c:pt>
                <c:pt idx="144">
                  <c:v>8.8850097850513432</c:v>
                </c:pt>
                <c:pt idx="145">
                  <c:v>8.8850097850513432</c:v>
                </c:pt>
                <c:pt idx="146">
                  <c:v>8.8850097850513432</c:v>
                </c:pt>
                <c:pt idx="147">
                  <c:v>8.8850097850513432</c:v>
                </c:pt>
                <c:pt idx="148">
                  <c:v>8.8850097850513432</c:v>
                </c:pt>
                <c:pt idx="149">
                  <c:v>8.8850097850513432</c:v>
                </c:pt>
                <c:pt idx="150">
                  <c:v>8.8850097850513432</c:v>
                </c:pt>
                <c:pt idx="151">
                  <c:v>8.8850097850513432</c:v>
                </c:pt>
                <c:pt idx="152">
                  <c:v>8.8850097850513432</c:v>
                </c:pt>
                <c:pt idx="153">
                  <c:v>8.8850097850513432</c:v>
                </c:pt>
                <c:pt idx="154">
                  <c:v>8.8850097850513432</c:v>
                </c:pt>
                <c:pt idx="155">
                  <c:v>8.8850097850513432</c:v>
                </c:pt>
                <c:pt idx="156">
                  <c:v>8.8850097850513432</c:v>
                </c:pt>
                <c:pt idx="157">
                  <c:v>8.8850097850513432</c:v>
                </c:pt>
                <c:pt idx="158">
                  <c:v>8.8850097850513432</c:v>
                </c:pt>
                <c:pt idx="159">
                  <c:v>8.8850097850513432</c:v>
                </c:pt>
                <c:pt idx="160">
                  <c:v>8.8850097850513432</c:v>
                </c:pt>
                <c:pt idx="161">
                  <c:v>8.8850097850513432</c:v>
                </c:pt>
                <c:pt idx="162">
                  <c:v>8.8850097850513432</c:v>
                </c:pt>
                <c:pt idx="163">
                  <c:v>8.8850097850513432</c:v>
                </c:pt>
                <c:pt idx="164">
                  <c:v>8.8850097850513432</c:v>
                </c:pt>
                <c:pt idx="165">
                  <c:v>8.8850097850513432</c:v>
                </c:pt>
                <c:pt idx="166">
                  <c:v>8.8850097850513432</c:v>
                </c:pt>
                <c:pt idx="167">
                  <c:v>8.8850097850513432</c:v>
                </c:pt>
                <c:pt idx="168">
                  <c:v>8.8850097850513432</c:v>
                </c:pt>
                <c:pt idx="169">
                  <c:v>8.8850097850513432</c:v>
                </c:pt>
                <c:pt idx="170">
                  <c:v>8.8850097850513432</c:v>
                </c:pt>
                <c:pt idx="171">
                  <c:v>8.8850097850513432</c:v>
                </c:pt>
                <c:pt idx="172">
                  <c:v>8.8850097850513432</c:v>
                </c:pt>
                <c:pt idx="173">
                  <c:v>8.8850097850513432</c:v>
                </c:pt>
                <c:pt idx="174">
                  <c:v>8.8850097850513432</c:v>
                </c:pt>
                <c:pt idx="175">
                  <c:v>8.8850097850513432</c:v>
                </c:pt>
                <c:pt idx="176">
                  <c:v>8.8850097850513432</c:v>
                </c:pt>
                <c:pt idx="177">
                  <c:v>8.8850097850513432</c:v>
                </c:pt>
                <c:pt idx="178">
                  <c:v>8.8850097850513432</c:v>
                </c:pt>
                <c:pt idx="179">
                  <c:v>8.8850097850513432</c:v>
                </c:pt>
                <c:pt idx="180">
                  <c:v>8.8850097850513432</c:v>
                </c:pt>
                <c:pt idx="181">
                  <c:v>8.8850097850513432</c:v>
                </c:pt>
                <c:pt idx="182">
                  <c:v>8.8850097850513432</c:v>
                </c:pt>
                <c:pt idx="183">
                  <c:v>8.8850097850513432</c:v>
                </c:pt>
                <c:pt idx="184">
                  <c:v>8.8850097850513432</c:v>
                </c:pt>
                <c:pt idx="185">
                  <c:v>8.8850097850513432</c:v>
                </c:pt>
                <c:pt idx="186">
                  <c:v>8.8850097850513432</c:v>
                </c:pt>
                <c:pt idx="187">
                  <c:v>8.8850097850513432</c:v>
                </c:pt>
                <c:pt idx="188">
                  <c:v>8.8850097850513432</c:v>
                </c:pt>
                <c:pt idx="189">
                  <c:v>8.8850097850513432</c:v>
                </c:pt>
                <c:pt idx="190">
                  <c:v>8.8850097850513432</c:v>
                </c:pt>
                <c:pt idx="191">
                  <c:v>8.8850097850513432</c:v>
                </c:pt>
                <c:pt idx="192">
                  <c:v>8.8850097850513432</c:v>
                </c:pt>
                <c:pt idx="193">
                  <c:v>8.8850097850513432</c:v>
                </c:pt>
                <c:pt idx="194">
                  <c:v>8.8850097850513432</c:v>
                </c:pt>
                <c:pt idx="195">
                  <c:v>8.8850097850513432</c:v>
                </c:pt>
                <c:pt idx="196">
                  <c:v>8.8850097850513432</c:v>
                </c:pt>
                <c:pt idx="197">
                  <c:v>8.8850097850513432</c:v>
                </c:pt>
                <c:pt idx="198">
                  <c:v>8.8850097850513432</c:v>
                </c:pt>
                <c:pt idx="199">
                  <c:v>8.8850097850513432</c:v>
                </c:pt>
                <c:pt idx="200">
                  <c:v>8.8850097850513432</c:v>
                </c:pt>
                <c:pt idx="201">
                  <c:v>8.8850097850513432</c:v>
                </c:pt>
                <c:pt idx="202">
                  <c:v>8.8850097850513432</c:v>
                </c:pt>
                <c:pt idx="203">
                  <c:v>8.8850097850513432</c:v>
                </c:pt>
                <c:pt idx="204">
                  <c:v>8.8850097850513432</c:v>
                </c:pt>
                <c:pt idx="205">
                  <c:v>8.8850097850513432</c:v>
                </c:pt>
                <c:pt idx="206">
                  <c:v>8.8850097850513432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2018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Results!$T$4:$T$210</c:f>
              <c:numCache>
                <c:formatCode>0.00</c:formatCode>
                <c:ptCount val="207"/>
                <c:pt idx="0">
                  <c:v>-7.694828366406635</c:v>
                </c:pt>
                <c:pt idx="1">
                  <c:v>-18.995004665756131</c:v>
                </c:pt>
                <c:pt idx="2">
                  <c:v>-11.396916411673979</c:v>
                </c:pt>
                <c:pt idx="3">
                  <c:v>-4.2813476318199584</c:v>
                </c:pt>
                <c:pt idx="4">
                  <c:v>-3.968372948291274</c:v>
                </c:pt>
                <c:pt idx="5">
                  <c:v>-1.5915445806845094</c:v>
                </c:pt>
                <c:pt idx="6">
                  <c:v>-2.2041933970971312</c:v>
                </c:pt>
                <c:pt idx="7">
                  <c:v>-1.7800816927091414</c:v>
                </c:pt>
                <c:pt idx="8">
                  <c:v>-0.10893156109592061</c:v>
                </c:pt>
                <c:pt idx="9">
                  <c:v>-12.666901341076173</c:v>
                </c:pt>
                <c:pt idx="10">
                  <c:v>2.0090081147691379</c:v>
                </c:pt>
                <c:pt idx="11">
                  <c:v>1.76463313164016</c:v>
                </c:pt>
                <c:pt idx="12">
                  <c:v>-0.71579260247465193</c:v>
                </c:pt>
                <c:pt idx="13">
                  <c:v>-1.7647114889252518</c:v>
                </c:pt>
                <c:pt idx="14">
                  <c:v>-0.19035521293482188</c:v>
                </c:pt>
                <c:pt idx="15">
                  <c:v>4.5442289421684308</c:v>
                </c:pt>
                <c:pt idx="16">
                  <c:v>0.97484188462993104</c:v>
                </c:pt>
                <c:pt idx="17">
                  <c:v>1.6169319500961572</c:v>
                </c:pt>
                <c:pt idx="18">
                  <c:v>-2.6018933425290434</c:v>
                </c:pt>
                <c:pt idx="19">
                  <c:v>-1.531735503859825</c:v>
                </c:pt>
                <c:pt idx="20">
                  <c:v>-0.60675414358887658</c:v>
                </c:pt>
                <c:pt idx="21">
                  <c:v>-2.3678611332850568</c:v>
                </c:pt>
                <c:pt idx="22">
                  <c:v>-2.7175576206996892</c:v>
                </c:pt>
                <c:pt idx="23">
                  <c:v>-3.248020974090323</c:v>
                </c:pt>
                <c:pt idx="24">
                  <c:v>-26.700424779780814</c:v>
                </c:pt>
                <c:pt idx="25">
                  <c:v>21.260430018214603</c:v>
                </c:pt>
                <c:pt idx="26">
                  <c:v>-7.5533941713055501</c:v>
                </c:pt>
                <c:pt idx="27">
                  <c:v>-25.249638542755331</c:v>
                </c:pt>
                <c:pt idx="28">
                  <c:v>-26.510679254853081</c:v>
                </c:pt>
                <c:pt idx="29">
                  <c:v>-14.617232588747886</c:v>
                </c:pt>
                <c:pt idx="30">
                  <c:v>-14.739391173683494</c:v>
                </c:pt>
                <c:pt idx="31">
                  <c:v>-12.992712775306767</c:v>
                </c:pt>
                <c:pt idx="32">
                  <c:v>-9.5746197479927986</c:v>
                </c:pt>
                <c:pt idx="33">
                  <c:v>-12.932757271695742</c:v>
                </c:pt>
                <c:pt idx="34">
                  <c:v>-9.1026100854063152</c:v>
                </c:pt>
                <c:pt idx="35">
                  <c:v>-3.8340716775897525</c:v>
                </c:pt>
                <c:pt idx="36">
                  <c:v>1.9174657205722527</c:v>
                </c:pt>
                <c:pt idx="37">
                  <c:v>-0.29484826820956644</c:v>
                </c:pt>
                <c:pt idx="38">
                  <c:v>-3.2750878801856711</c:v>
                </c:pt>
                <c:pt idx="39">
                  <c:v>-0.61581467628034614</c:v>
                </c:pt>
                <c:pt idx="40">
                  <c:v>-1.1652596216056703</c:v>
                </c:pt>
                <c:pt idx="41">
                  <c:v>-1.6085375669895972</c:v>
                </c:pt>
                <c:pt idx="42">
                  <c:v>-2.2213576854594077</c:v>
                </c:pt>
                <c:pt idx="43">
                  <c:v>-0.77664121552545196</c:v>
                </c:pt>
                <c:pt idx="44">
                  <c:v>-1.072162518951697</c:v>
                </c:pt>
                <c:pt idx="45">
                  <c:v>-14.357686672006578</c:v>
                </c:pt>
                <c:pt idx="46">
                  <c:v>3.6987428975418206</c:v>
                </c:pt>
                <c:pt idx="47">
                  <c:v>-22.631620869852288</c:v>
                </c:pt>
                <c:pt idx="48">
                  <c:v>-8.6203121788511652</c:v>
                </c:pt>
                <c:pt idx="49">
                  <c:v>-5.8949543952310401</c:v>
                </c:pt>
                <c:pt idx="50">
                  <c:v>-1.806973064106715</c:v>
                </c:pt>
                <c:pt idx="51">
                  <c:v>7.3516445353968285</c:v>
                </c:pt>
                <c:pt idx="52">
                  <c:v>5.1506137117054323</c:v>
                </c:pt>
                <c:pt idx="53">
                  <c:v>0.70135065283808562</c:v>
                </c:pt>
                <c:pt idx="54">
                  <c:v>8.2153478094337586</c:v>
                </c:pt>
                <c:pt idx="55">
                  <c:v>10.009981752724869</c:v>
                </c:pt>
                <c:pt idx="56">
                  <c:v>-3.6846573720219502</c:v>
                </c:pt>
                <c:pt idx="57">
                  <c:v>-4.5573703501219747</c:v>
                </c:pt>
                <c:pt idx="58">
                  <c:v>-5.1893205073702733</c:v>
                </c:pt>
                <c:pt idx="59">
                  <c:v>-3.8488109414387637</c:v>
                </c:pt>
                <c:pt idx="60">
                  <c:v>12.834092094458624</c:v>
                </c:pt>
                <c:pt idx="61">
                  <c:v>7.4282946298242409</c:v>
                </c:pt>
                <c:pt idx="62">
                  <c:v>3.2407357961319181</c:v>
                </c:pt>
                <c:pt idx="63">
                  <c:v>-1.4449122280130577</c:v>
                </c:pt>
                <c:pt idx="64">
                  <c:v>-3.4326184991149908</c:v>
                </c:pt>
                <c:pt idx="65">
                  <c:v>1.4470739396958217</c:v>
                </c:pt>
                <c:pt idx="66">
                  <c:v>-3.2627523947992803</c:v>
                </c:pt>
                <c:pt idx="67">
                  <c:v>-1.6407913325552432</c:v>
                </c:pt>
                <c:pt idx="68">
                  <c:v>-1.9880205273824256</c:v>
                </c:pt>
                <c:pt idx="69">
                  <c:v>-0.44127475053133702</c:v>
                </c:pt>
                <c:pt idx="70">
                  <c:v>-0.60180427433491945</c:v>
                </c:pt>
                <c:pt idx="71">
                  <c:v>7.2209161084411139E-2</c:v>
                </c:pt>
                <c:pt idx="72">
                  <c:v>3.0088589720825127</c:v>
                </c:pt>
                <c:pt idx="73">
                  <c:v>-1.0926999371941581</c:v>
                </c:pt>
                <c:pt idx="74">
                  <c:v>-0.47378878796581281</c:v>
                </c:pt>
                <c:pt idx="75">
                  <c:v>-0.10561721016267847</c:v>
                </c:pt>
                <c:pt idx="76">
                  <c:v>-0.5219884015790921</c:v>
                </c:pt>
                <c:pt idx="77">
                  <c:v>-0.81663620661852199</c:v>
                </c:pt>
                <c:pt idx="78">
                  <c:v>-0.76278554786190778</c:v>
                </c:pt>
                <c:pt idx="79">
                  <c:v>-0.25190823428721004</c:v>
                </c:pt>
                <c:pt idx="80">
                  <c:v>-0.29288065002599495</c:v>
                </c:pt>
                <c:pt idx="81">
                  <c:v>1.4965755556939413</c:v>
                </c:pt>
                <c:pt idx="82">
                  <c:v>6.2841385465500981</c:v>
                </c:pt>
                <c:pt idx="83">
                  <c:v>-1.6821906346917315</c:v>
                </c:pt>
                <c:pt idx="84">
                  <c:v>-1.4990466242885847</c:v>
                </c:pt>
                <c:pt idx="85">
                  <c:v>-1.4628165984916297</c:v>
                </c:pt>
                <c:pt idx="86">
                  <c:v>-1.2400924081381637</c:v>
                </c:pt>
                <c:pt idx="87">
                  <c:v>-1.2241786896210718</c:v>
                </c:pt>
                <c:pt idx="88">
                  <c:v>-7.5571792067144594E-2</c:v>
                </c:pt>
                <c:pt idx="89">
                  <c:v>-0.2805660089758969</c:v>
                </c:pt>
                <c:pt idx="90">
                  <c:v>20.072866124786039</c:v>
                </c:pt>
                <c:pt idx="91">
                  <c:v>2.5293482463653554</c:v>
                </c:pt>
                <c:pt idx="92">
                  <c:v>-1.3495455791290574</c:v>
                </c:pt>
                <c:pt idx="93">
                  <c:v>-2.3734515721755836</c:v>
                </c:pt>
                <c:pt idx="94">
                  <c:v>-3.277444574648694</c:v>
                </c:pt>
                <c:pt idx="95">
                  <c:v>-2.3033943424029317</c:v>
                </c:pt>
                <c:pt idx="96">
                  <c:v>-0.23991545765865147</c:v>
                </c:pt>
                <c:pt idx="97">
                  <c:v>0.20194022165954342</c:v>
                </c:pt>
                <c:pt idx="98">
                  <c:v>1.9707754592067712E-2</c:v>
                </c:pt>
                <c:pt idx="99">
                  <c:v>-16.068546750227302</c:v>
                </c:pt>
                <c:pt idx="100">
                  <c:v>-10.475606184730156</c:v>
                </c:pt>
                <c:pt idx="101">
                  <c:v>-2.0009727696978761</c:v>
                </c:pt>
                <c:pt idx="102">
                  <c:v>-3.2691200783988155</c:v>
                </c:pt>
                <c:pt idx="103">
                  <c:v>-3.7680938404861593</c:v>
                </c:pt>
                <c:pt idx="104">
                  <c:v>-2.5147630950850366</c:v>
                </c:pt>
                <c:pt idx="105">
                  <c:v>-3.4953893468807062</c:v>
                </c:pt>
                <c:pt idx="106">
                  <c:v>-2.8256398519991186</c:v>
                </c:pt>
                <c:pt idx="107">
                  <c:v>-0.93309103023481421</c:v>
                </c:pt>
                <c:pt idx="108">
                  <c:v>-4.892424035548089</c:v>
                </c:pt>
                <c:pt idx="109">
                  <c:v>-19.326275243707784</c:v>
                </c:pt>
                <c:pt idx="110">
                  <c:v>-10.481489117111472</c:v>
                </c:pt>
                <c:pt idx="111">
                  <c:v>-7.9871524371399492</c:v>
                </c:pt>
                <c:pt idx="112">
                  <c:v>-4.2080509524336218</c:v>
                </c:pt>
                <c:pt idx="113">
                  <c:v>-4.2933700967181299</c:v>
                </c:pt>
                <c:pt idx="114">
                  <c:v>0.17234968149046143</c:v>
                </c:pt>
                <c:pt idx="115">
                  <c:v>-0.13337432131960034</c:v>
                </c:pt>
                <c:pt idx="116">
                  <c:v>0.39819798708553567</c:v>
                </c:pt>
                <c:pt idx="117">
                  <c:v>9.2157798158671156</c:v>
                </c:pt>
                <c:pt idx="118">
                  <c:v>28.763880567871595</c:v>
                </c:pt>
                <c:pt idx="119">
                  <c:v>15.315253364485621</c:v>
                </c:pt>
                <c:pt idx="120">
                  <c:v>12.697513017907022</c:v>
                </c:pt>
                <c:pt idx="121">
                  <c:v>3.3107505093093264</c:v>
                </c:pt>
                <c:pt idx="122">
                  <c:v>9.3496801282517481</c:v>
                </c:pt>
                <c:pt idx="123">
                  <c:v>9.2283768963384425</c:v>
                </c:pt>
                <c:pt idx="124">
                  <c:v>10.439721674072439</c:v>
                </c:pt>
                <c:pt idx="125">
                  <c:v>12.995711757777221</c:v>
                </c:pt>
                <c:pt idx="126">
                  <c:v>-16.478634656200452</c:v>
                </c:pt>
                <c:pt idx="127">
                  <c:v>2.8979902870307139</c:v>
                </c:pt>
                <c:pt idx="128">
                  <c:v>-19.791172498933822</c:v>
                </c:pt>
                <c:pt idx="129">
                  <c:v>-5.8960357275745032</c:v>
                </c:pt>
                <c:pt idx="130">
                  <c:v>-1.917728247453641</c:v>
                </c:pt>
                <c:pt idx="131">
                  <c:v>-0.9577662160935857</c:v>
                </c:pt>
                <c:pt idx="132">
                  <c:v>0.17856736833923439</c:v>
                </c:pt>
                <c:pt idx="133">
                  <c:v>-0.54658698024364283</c:v>
                </c:pt>
                <c:pt idx="134">
                  <c:v>0.1264830439492145</c:v>
                </c:pt>
                <c:pt idx="135">
                  <c:v>-32.73657286173929</c:v>
                </c:pt>
                <c:pt idx="136">
                  <c:v>-36.853277489841894</c:v>
                </c:pt>
                <c:pt idx="137">
                  <c:v>-28.120912629379973</c:v>
                </c:pt>
                <c:pt idx="138">
                  <c:v>-10.87065309636848</c:v>
                </c:pt>
                <c:pt idx="139">
                  <c:v>-11.34730254193661</c:v>
                </c:pt>
                <c:pt idx="140">
                  <c:v>-11.024089490665995</c:v>
                </c:pt>
                <c:pt idx="141">
                  <c:v>-5.7822391403630151</c:v>
                </c:pt>
                <c:pt idx="142">
                  <c:v>-6.0156596502222204</c:v>
                </c:pt>
                <c:pt idx="143">
                  <c:v>-2.1514815599906734</c:v>
                </c:pt>
                <c:pt idx="144">
                  <c:v>-6.9603985715916501</c:v>
                </c:pt>
                <c:pt idx="145">
                  <c:v>-8.5882952993942503</c:v>
                </c:pt>
                <c:pt idx="146">
                  <c:v>4.4328577266522355</c:v>
                </c:pt>
                <c:pt idx="147">
                  <c:v>-4.1871313504587517</c:v>
                </c:pt>
                <c:pt idx="148">
                  <c:v>-3.4344039118673413</c:v>
                </c:pt>
                <c:pt idx="149">
                  <c:v>-0.60301704183178706</c:v>
                </c:pt>
                <c:pt idx="150">
                  <c:v>-1.1458852602301446</c:v>
                </c:pt>
                <c:pt idx="151">
                  <c:v>-0.42297984570019093</c:v>
                </c:pt>
                <c:pt idx="152">
                  <c:v>-0.26271876523192184</c:v>
                </c:pt>
                <c:pt idx="153">
                  <c:v>-18.360777364763994</c:v>
                </c:pt>
                <c:pt idx="154">
                  <c:v>-1.9585818353242441</c:v>
                </c:pt>
                <c:pt idx="155">
                  <c:v>-5.6739100840935821</c:v>
                </c:pt>
                <c:pt idx="156">
                  <c:v>-1.4477521968353797</c:v>
                </c:pt>
                <c:pt idx="157">
                  <c:v>-2.9290750471317937</c:v>
                </c:pt>
                <c:pt idx="158">
                  <c:v>-2.2546166474997018</c:v>
                </c:pt>
                <c:pt idx="159">
                  <c:v>-2.1029907140332691</c:v>
                </c:pt>
                <c:pt idx="160">
                  <c:v>-1.688086397747214</c:v>
                </c:pt>
                <c:pt idx="161">
                  <c:v>-1.1240113246618597</c:v>
                </c:pt>
                <c:pt idx="162">
                  <c:v>-17.445431307674387</c:v>
                </c:pt>
                <c:pt idx="163">
                  <c:v>-31.163433072751999</c:v>
                </c:pt>
                <c:pt idx="164">
                  <c:v>-8.6886807397740569</c:v>
                </c:pt>
                <c:pt idx="165">
                  <c:v>-8.5518047403147346</c:v>
                </c:pt>
                <c:pt idx="167">
                  <c:v>-6.0407574267635873</c:v>
                </c:pt>
                <c:pt idx="168">
                  <c:v>-3.9040417169505024</c:v>
                </c:pt>
                <c:pt idx="169">
                  <c:v>-0.41119782673295252</c:v>
                </c:pt>
                <c:pt idx="170">
                  <c:v>-0.47956590497019402</c:v>
                </c:pt>
                <c:pt idx="171">
                  <c:v>91.800976835575327</c:v>
                </c:pt>
                <c:pt idx="172">
                  <c:v>94.293416940177451</c:v>
                </c:pt>
                <c:pt idx="173">
                  <c:v>31.770588644065796</c:v>
                </c:pt>
                <c:pt idx="174">
                  <c:v>28.513553762646293</c:v>
                </c:pt>
                <c:pt idx="175">
                  <c:v>19.000522707461876</c:v>
                </c:pt>
                <c:pt idx="176">
                  <c:v>9.8339629197450513</c:v>
                </c:pt>
                <c:pt idx="177">
                  <c:v>5.4747446559709072</c:v>
                </c:pt>
                <c:pt idx="178">
                  <c:v>3.2401746684193058</c:v>
                </c:pt>
                <c:pt idx="179">
                  <c:v>-3.1818908068806135</c:v>
                </c:pt>
                <c:pt idx="180">
                  <c:v>5.8392721042530997</c:v>
                </c:pt>
                <c:pt idx="182">
                  <c:v>5.9227102334115624</c:v>
                </c:pt>
                <c:pt idx="183">
                  <c:v>5.2895428665892164</c:v>
                </c:pt>
                <c:pt idx="184">
                  <c:v>-0.55370773686728969</c:v>
                </c:pt>
                <c:pt idx="185">
                  <c:v>-1.7105567294826305</c:v>
                </c:pt>
                <c:pt idx="186">
                  <c:v>-0.81619050068447185</c:v>
                </c:pt>
                <c:pt idx="187">
                  <c:v>-0.59560475866246609</c:v>
                </c:pt>
                <c:pt idx="188">
                  <c:v>-0.32219609098723928</c:v>
                </c:pt>
                <c:pt idx="189">
                  <c:v>-2.3784239184550899</c:v>
                </c:pt>
                <c:pt idx="190">
                  <c:v>-3.6067835200552527</c:v>
                </c:pt>
                <c:pt idx="191">
                  <c:v>-4.5093312142660444</c:v>
                </c:pt>
                <c:pt idx="192">
                  <c:v>-2.4183305692501622</c:v>
                </c:pt>
                <c:pt idx="193">
                  <c:v>-2.7470452667078793</c:v>
                </c:pt>
                <c:pt idx="194">
                  <c:v>-2.7114061024774707</c:v>
                </c:pt>
                <c:pt idx="195">
                  <c:v>-41.524041981978542</c:v>
                </c:pt>
                <c:pt idx="196">
                  <c:v>-0.26440996064030764</c:v>
                </c:pt>
                <c:pt idx="197">
                  <c:v>0.31248476304338485</c:v>
                </c:pt>
                <c:pt idx="198">
                  <c:v>-19.789684758819018</c:v>
                </c:pt>
                <c:pt idx="199">
                  <c:v>-12.309792018376378</c:v>
                </c:pt>
                <c:pt idx="200">
                  <c:v>-9.4101240837488973</c:v>
                </c:pt>
                <c:pt idx="201">
                  <c:v>-18.738983511642338</c:v>
                </c:pt>
                <c:pt idx="202">
                  <c:v>-5.551409200929398</c:v>
                </c:pt>
                <c:pt idx="203">
                  <c:v>-10.786077301916009</c:v>
                </c:pt>
                <c:pt idx="204">
                  <c:v>-1.5916752859653858</c:v>
                </c:pt>
                <c:pt idx="205">
                  <c:v>-1.4382427477334674</c:v>
                </c:pt>
                <c:pt idx="206">
                  <c:v>-3.5170937062103884</c:v>
                </c:pt>
              </c:numCache>
            </c:numRef>
          </c:val>
          <c:smooth val="0"/>
        </c:ser>
        <c:ser>
          <c:idx val="1"/>
          <c:order val="1"/>
          <c:tx>
            <c:v>Median (-1.64 %)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Results!$AK$4:$AK$210</c:f>
              <c:numCache>
                <c:formatCode>0.00</c:formatCode>
                <c:ptCount val="207"/>
                <c:pt idx="0">
                  <c:v>-1.6407913325552432</c:v>
                </c:pt>
                <c:pt idx="1">
                  <c:v>-1.6407913325552432</c:v>
                </c:pt>
                <c:pt idx="2">
                  <c:v>-1.6407913325552432</c:v>
                </c:pt>
                <c:pt idx="3">
                  <c:v>-1.6407913325552432</c:v>
                </c:pt>
                <c:pt idx="4">
                  <c:v>-1.6407913325552432</c:v>
                </c:pt>
                <c:pt idx="5">
                  <c:v>-1.6407913325552432</c:v>
                </c:pt>
                <c:pt idx="6">
                  <c:v>-1.6407913325552432</c:v>
                </c:pt>
                <c:pt idx="7">
                  <c:v>-1.6407913325552432</c:v>
                </c:pt>
                <c:pt idx="8">
                  <c:v>-1.6407913325552432</c:v>
                </c:pt>
                <c:pt idx="9">
                  <c:v>-1.6407913325552432</c:v>
                </c:pt>
                <c:pt idx="10">
                  <c:v>-1.6407913325552432</c:v>
                </c:pt>
                <c:pt idx="11">
                  <c:v>-1.6407913325552432</c:v>
                </c:pt>
                <c:pt idx="12">
                  <c:v>-1.6407913325552432</c:v>
                </c:pt>
                <c:pt idx="13">
                  <c:v>-1.6407913325552432</c:v>
                </c:pt>
                <c:pt idx="14">
                  <c:v>-1.6407913325552432</c:v>
                </c:pt>
                <c:pt idx="15">
                  <c:v>-1.6407913325552432</c:v>
                </c:pt>
                <c:pt idx="16">
                  <c:v>-1.6407913325552432</c:v>
                </c:pt>
                <c:pt idx="17">
                  <c:v>-1.6407913325552432</c:v>
                </c:pt>
                <c:pt idx="18">
                  <c:v>-1.6407913325552432</c:v>
                </c:pt>
                <c:pt idx="19">
                  <c:v>-1.6407913325552432</c:v>
                </c:pt>
                <c:pt idx="20">
                  <c:v>-1.6407913325552432</c:v>
                </c:pt>
                <c:pt idx="21">
                  <c:v>-1.6407913325552432</c:v>
                </c:pt>
                <c:pt idx="22">
                  <c:v>-1.6407913325552432</c:v>
                </c:pt>
                <c:pt idx="23">
                  <c:v>-1.6407913325552432</c:v>
                </c:pt>
                <c:pt idx="24">
                  <c:v>-1.6407913325552432</c:v>
                </c:pt>
                <c:pt idx="25">
                  <c:v>-1.6407913325552432</c:v>
                </c:pt>
                <c:pt idx="26">
                  <c:v>-1.6407913325552432</c:v>
                </c:pt>
                <c:pt idx="27">
                  <c:v>-1.6407913325552432</c:v>
                </c:pt>
                <c:pt idx="28">
                  <c:v>-1.6407913325552432</c:v>
                </c:pt>
                <c:pt idx="29">
                  <c:v>-1.6407913325552432</c:v>
                </c:pt>
                <c:pt idx="30">
                  <c:v>-1.6407913325552432</c:v>
                </c:pt>
                <c:pt idx="31">
                  <c:v>-1.6407913325552432</c:v>
                </c:pt>
                <c:pt idx="32">
                  <c:v>-1.6407913325552432</c:v>
                </c:pt>
                <c:pt idx="33">
                  <c:v>-1.6407913325552432</c:v>
                </c:pt>
                <c:pt idx="34">
                  <c:v>-1.6407913325552432</c:v>
                </c:pt>
                <c:pt idx="35">
                  <c:v>-1.6407913325552432</c:v>
                </c:pt>
                <c:pt idx="36">
                  <c:v>-1.6407913325552432</c:v>
                </c:pt>
                <c:pt idx="37">
                  <c:v>-1.6407913325552432</c:v>
                </c:pt>
                <c:pt idx="38">
                  <c:v>-1.6407913325552432</c:v>
                </c:pt>
                <c:pt idx="39">
                  <c:v>-1.6407913325552432</c:v>
                </c:pt>
                <c:pt idx="40">
                  <c:v>-1.6407913325552432</c:v>
                </c:pt>
                <c:pt idx="41">
                  <c:v>-1.6407913325552432</c:v>
                </c:pt>
                <c:pt idx="42">
                  <c:v>-1.6407913325552432</c:v>
                </c:pt>
                <c:pt idx="43">
                  <c:v>-1.6407913325552432</c:v>
                </c:pt>
                <c:pt idx="44">
                  <c:v>-1.6407913325552432</c:v>
                </c:pt>
                <c:pt idx="45">
                  <c:v>-1.6407913325552432</c:v>
                </c:pt>
                <c:pt idx="46">
                  <c:v>-1.6407913325552432</c:v>
                </c:pt>
                <c:pt idx="47">
                  <c:v>-1.6407913325552432</c:v>
                </c:pt>
                <c:pt idx="48">
                  <c:v>-1.6407913325552432</c:v>
                </c:pt>
                <c:pt idx="49">
                  <c:v>-1.6407913325552432</c:v>
                </c:pt>
                <c:pt idx="50">
                  <c:v>-1.6407913325552432</c:v>
                </c:pt>
                <c:pt idx="51">
                  <c:v>-1.6407913325552432</c:v>
                </c:pt>
                <c:pt idx="52">
                  <c:v>-1.6407913325552432</c:v>
                </c:pt>
                <c:pt idx="53">
                  <c:v>-1.6407913325552432</c:v>
                </c:pt>
                <c:pt idx="54">
                  <c:v>-1.6407913325552432</c:v>
                </c:pt>
                <c:pt idx="55">
                  <c:v>-1.6407913325552432</c:v>
                </c:pt>
                <c:pt idx="56">
                  <c:v>-1.6407913325552432</c:v>
                </c:pt>
                <c:pt idx="57">
                  <c:v>-1.6407913325552432</c:v>
                </c:pt>
                <c:pt idx="58">
                  <c:v>-1.6407913325552432</c:v>
                </c:pt>
                <c:pt idx="59">
                  <c:v>-1.6407913325552432</c:v>
                </c:pt>
                <c:pt idx="60">
                  <c:v>-1.6407913325552432</c:v>
                </c:pt>
                <c:pt idx="61">
                  <c:v>-1.6407913325552432</c:v>
                </c:pt>
                <c:pt idx="62">
                  <c:v>-1.6407913325552432</c:v>
                </c:pt>
                <c:pt idx="63">
                  <c:v>-1.6407913325552432</c:v>
                </c:pt>
                <c:pt idx="64">
                  <c:v>-1.6407913325552432</c:v>
                </c:pt>
                <c:pt idx="65">
                  <c:v>-1.6407913325552432</c:v>
                </c:pt>
                <c:pt idx="66">
                  <c:v>-1.6407913325552432</c:v>
                </c:pt>
                <c:pt idx="67">
                  <c:v>-1.6407913325552432</c:v>
                </c:pt>
                <c:pt idx="68">
                  <c:v>-1.6407913325552432</c:v>
                </c:pt>
                <c:pt idx="69">
                  <c:v>-1.6407913325552432</c:v>
                </c:pt>
                <c:pt idx="70">
                  <c:v>-1.6407913325552432</c:v>
                </c:pt>
                <c:pt idx="71">
                  <c:v>-1.6407913325552432</c:v>
                </c:pt>
                <c:pt idx="72">
                  <c:v>-1.6407913325552432</c:v>
                </c:pt>
                <c:pt idx="73">
                  <c:v>-1.6407913325552432</c:v>
                </c:pt>
                <c:pt idx="74">
                  <c:v>-1.6407913325552432</c:v>
                </c:pt>
                <c:pt idx="75">
                  <c:v>-1.6407913325552432</c:v>
                </c:pt>
                <c:pt idx="76">
                  <c:v>-1.6407913325552432</c:v>
                </c:pt>
                <c:pt idx="77">
                  <c:v>-1.6407913325552432</c:v>
                </c:pt>
                <c:pt idx="78">
                  <c:v>-1.6407913325552432</c:v>
                </c:pt>
                <c:pt idx="79">
                  <c:v>-1.6407913325552432</c:v>
                </c:pt>
                <c:pt idx="80">
                  <c:v>-1.6407913325552432</c:v>
                </c:pt>
                <c:pt idx="81">
                  <c:v>-1.6407913325552432</c:v>
                </c:pt>
                <c:pt idx="82">
                  <c:v>-1.6407913325552432</c:v>
                </c:pt>
                <c:pt idx="83">
                  <c:v>-1.6407913325552432</c:v>
                </c:pt>
                <c:pt idx="84">
                  <c:v>-1.6407913325552432</c:v>
                </c:pt>
                <c:pt idx="85">
                  <c:v>-1.6407913325552432</c:v>
                </c:pt>
                <c:pt idx="86">
                  <c:v>-1.6407913325552432</c:v>
                </c:pt>
                <c:pt idx="87">
                  <c:v>-1.6407913325552432</c:v>
                </c:pt>
                <c:pt idx="88">
                  <c:v>-1.6407913325552432</c:v>
                </c:pt>
                <c:pt idx="89">
                  <c:v>-1.6407913325552432</c:v>
                </c:pt>
                <c:pt idx="90">
                  <c:v>-1.6407913325552432</c:v>
                </c:pt>
                <c:pt idx="91">
                  <c:v>-1.6407913325552432</c:v>
                </c:pt>
                <c:pt idx="92">
                  <c:v>-1.6407913325552432</c:v>
                </c:pt>
                <c:pt idx="93">
                  <c:v>-1.6407913325552432</c:v>
                </c:pt>
                <c:pt idx="94">
                  <c:v>-1.6407913325552432</c:v>
                </c:pt>
                <c:pt idx="95">
                  <c:v>-1.6407913325552432</c:v>
                </c:pt>
                <c:pt idx="96">
                  <c:v>-1.6407913325552432</c:v>
                </c:pt>
                <c:pt idx="97">
                  <c:v>-1.6407913325552432</c:v>
                </c:pt>
                <c:pt idx="98">
                  <c:v>-1.6407913325552432</c:v>
                </c:pt>
                <c:pt idx="99">
                  <c:v>-1.6407913325552432</c:v>
                </c:pt>
                <c:pt idx="100">
                  <c:v>-1.6407913325552432</c:v>
                </c:pt>
                <c:pt idx="101">
                  <c:v>-1.6407913325552432</c:v>
                </c:pt>
                <c:pt idx="102">
                  <c:v>-1.6407913325552432</c:v>
                </c:pt>
                <c:pt idx="103">
                  <c:v>-1.6407913325552432</c:v>
                </c:pt>
                <c:pt idx="104">
                  <c:v>-1.6407913325552432</c:v>
                </c:pt>
                <c:pt idx="105">
                  <c:v>-1.6407913325552432</c:v>
                </c:pt>
                <c:pt idx="106">
                  <c:v>-1.6407913325552432</c:v>
                </c:pt>
                <c:pt idx="107">
                  <c:v>-1.6407913325552432</c:v>
                </c:pt>
                <c:pt idx="108">
                  <c:v>-1.6407913325552432</c:v>
                </c:pt>
                <c:pt idx="109">
                  <c:v>-1.6407913325552432</c:v>
                </c:pt>
                <c:pt idx="110">
                  <c:v>-1.6407913325552432</c:v>
                </c:pt>
                <c:pt idx="111">
                  <c:v>-1.6407913325552432</c:v>
                </c:pt>
                <c:pt idx="112">
                  <c:v>-1.6407913325552432</c:v>
                </c:pt>
                <c:pt idx="113">
                  <c:v>-1.6407913325552432</c:v>
                </c:pt>
                <c:pt idx="114">
                  <c:v>-1.6407913325552432</c:v>
                </c:pt>
                <c:pt idx="115">
                  <c:v>-1.6407913325552432</c:v>
                </c:pt>
                <c:pt idx="116">
                  <c:v>-1.6407913325552432</c:v>
                </c:pt>
                <c:pt idx="117">
                  <c:v>-1.6407913325552432</c:v>
                </c:pt>
                <c:pt idx="118">
                  <c:v>-1.6407913325552432</c:v>
                </c:pt>
                <c:pt idx="119">
                  <c:v>-1.6407913325552432</c:v>
                </c:pt>
                <c:pt idx="120">
                  <c:v>-1.6407913325552432</c:v>
                </c:pt>
                <c:pt idx="121">
                  <c:v>-1.6407913325552432</c:v>
                </c:pt>
                <c:pt idx="122">
                  <c:v>-1.6407913325552432</c:v>
                </c:pt>
                <c:pt idx="123">
                  <c:v>-1.6407913325552432</c:v>
                </c:pt>
                <c:pt idx="124">
                  <c:v>-1.6407913325552432</c:v>
                </c:pt>
                <c:pt idx="125">
                  <c:v>-1.6407913325552432</c:v>
                </c:pt>
                <c:pt idx="126">
                  <c:v>-1.6407913325552432</c:v>
                </c:pt>
                <c:pt idx="127">
                  <c:v>-1.6407913325552432</c:v>
                </c:pt>
                <c:pt idx="128">
                  <c:v>-1.6407913325552432</c:v>
                </c:pt>
                <c:pt idx="129">
                  <c:v>-1.6407913325552432</c:v>
                </c:pt>
                <c:pt idx="130">
                  <c:v>-1.6407913325552432</c:v>
                </c:pt>
                <c:pt idx="131">
                  <c:v>-1.6407913325552432</c:v>
                </c:pt>
                <c:pt idx="132">
                  <c:v>-1.6407913325552432</c:v>
                </c:pt>
                <c:pt idx="133">
                  <c:v>-1.6407913325552432</c:v>
                </c:pt>
                <c:pt idx="134">
                  <c:v>-1.6407913325552432</c:v>
                </c:pt>
                <c:pt idx="135">
                  <c:v>-1.6407913325552432</c:v>
                </c:pt>
                <c:pt idx="136">
                  <c:v>-1.6407913325552432</c:v>
                </c:pt>
                <c:pt idx="137">
                  <c:v>-1.6407913325552432</c:v>
                </c:pt>
                <c:pt idx="138">
                  <c:v>-1.6407913325552432</c:v>
                </c:pt>
                <c:pt idx="139">
                  <c:v>-1.6407913325552432</c:v>
                </c:pt>
                <c:pt idx="140">
                  <c:v>-1.6407913325552432</c:v>
                </c:pt>
                <c:pt idx="141">
                  <c:v>-1.6407913325552432</c:v>
                </c:pt>
                <c:pt idx="142">
                  <c:v>-1.6407913325552432</c:v>
                </c:pt>
                <c:pt idx="143">
                  <c:v>-1.6407913325552432</c:v>
                </c:pt>
                <c:pt idx="144">
                  <c:v>-1.6407913325552432</c:v>
                </c:pt>
                <c:pt idx="145">
                  <c:v>-1.6407913325552432</c:v>
                </c:pt>
                <c:pt idx="146">
                  <c:v>-1.6407913325552432</c:v>
                </c:pt>
                <c:pt idx="147">
                  <c:v>-1.6407913325552432</c:v>
                </c:pt>
                <c:pt idx="148">
                  <c:v>-1.6407913325552432</c:v>
                </c:pt>
                <c:pt idx="149">
                  <c:v>-1.6407913325552432</c:v>
                </c:pt>
                <c:pt idx="150">
                  <c:v>-1.6407913325552432</c:v>
                </c:pt>
                <c:pt idx="151">
                  <c:v>-1.6407913325552432</c:v>
                </c:pt>
                <c:pt idx="152">
                  <c:v>-1.6407913325552432</c:v>
                </c:pt>
                <c:pt idx="153">
                  <c:v>-1.6407913325552432</c:v>
                </c:pt>
                <c:pt idx="154">
                  <c:v>-1.6407913325552432</c:v>
                </c:pt>
                <c:pt idx="155">
                  <c:v>-1.6407913325552432</c:v>
                </c:pt>
                <c:pt idx="156">
                  <c:v>-1.6407913325552432</c:v>
                </c:pt>
                <c:pt idx="157">
                  <c:v>-1.6407913325552432</c:v>
                </c:pt>
                <c:pt idx="158">
                  <c:v>-1.6407913325552432</c:v>
                </c:pt>
                <c:pt idx="159">
                  <c:v>-1.6407913325552432</c:v>
                </c:pt>
                <c:pt idx="160">
                  <c:v>-1.6407913325552432</c:v>
                </c:pt>
                <c:pt idx="161">
                  <c:v>-1.6407913325552432</c:v>
                </c:pt>
                <c:pt idx="162">
                  <c:v>-1.6407913325552432</c:v>
                </c:pt>
                <c:pt idx="163">
                  <c:v>-1.6407913325552432</c:v>
                </c:pt>
                <c:pt idx="164">
                  <c:v>-1.6407913325552432</c:v>
                </c:pt>
                <c:pt idx="165">
                  <c:v>-1.6407913325552432</c:v>
                </c:pt>
                <c:pt idx="166">
                  <c:v>-1.6407913325552432</c:v>
                </c:pt>
                <c:pt idx="167">
                  <c:v>-1.6407913325552432</c:v>
                </c:pt>
                <c:pt idx="168">
                  <c:v>-1.6407913325552432</c:v>
                </c:pt>
                <c:pt idx="169">
                  <c:v>-1.6407913325552432</c:v>
                </c:pt>
                <c:pt idx="170">
                  <c:v>-1.6407913325552432</c:v>
                </c:pt>
                <c:pt idx="171">
                  <c:v>-1.6407913325552432</c:v>
                </c:pt>
                <c:pt idx="172">
                  <c:v>-1.6407913325552432</c:v>
                </c:pt>
                <c:pt idx="173">
                  <c:v>-1.6407913325552432</c:v>
                </c:pt>
                <c:pt idx="174">
                  <c:v>-1.6407913325552432</c:v>
                </c:pt>
                <c:pt idx="175">
                  <c:v>-1.6407913325552432</c:v>
                </c:pt>
                <c:pt idx="176">
                  <c:v>-1.6407913325552432</c:v>
                </c:pt>
                <c:pt idx="177">
                  <c:v>-1.6407913325552432</c:v>
                </c:pt>
                <c:pt idx="178">
                  <c:v>-1.6407913325552432</c:v>
                </c:pt>
                <c:pt idx="179">
                  <c:v>-1.6407913325552432</c:v>
                </c:pt>
                <c:pt idx="180">
                  <c:v>-1.6407913325552432</c:v>
                </c:pt>
                <c:pt idx="181">
                  <c:v>-1.6407913325552432</c:v>
                </c:pt>
                <c:pt idx="182">
                  <c:v>-1.6407913325552432</c:v>
                </c:pt>
                <c:pt idx="183">
                  <c:v>-1.6407913325552432</c:v>
                </c:pt>
                <c:pt idx="184">
                  <c:v>-1.6407913325552432</c:v>
                </c:pt>
                <c:pt idx="185">
                  <c:v>-1.6407913325552432</c:v>
                </c:pt>
                <c:pt idx="186">
                  <c:v>-1.6407913325552432</c:v>
                </c:pt>
                <c:pt idx="187">
                  <c:v>-1.6407913325552432</c:v>
                </c:pt>
                <c:pt idx="188">
                  <c:v>-1.6407913325552432</c:v>
                </c:pt>
                <c:pt idx="189">
                  <c:v>-1.6407913325552432</c:v>
                </c:pt>
                <c:pt idx="190">
                  <c:v>-1.6407913325552432</c:v>
                </c:pt>
                <c:pt idx="191">
                  <c:v>-1.6407913325552432</c:v>
                </c:pt>
                <c:pt idx="192">
                  <c:v>-1.6407913325552432</c:v>
                </c:pt>
                <c:pt idx="193">
                  <c:v>-1.6407913325552432</c:v>
                </c:pt>
                <c:pt idx="194">
                  <c:v>-1.6407913325552432</c:v>
                </c:pt>
                <c:pt idx="195">
                  <c:v>-1.6407913325552432</c:v>
                </c:pt>
                <c:pt idx="196">
                  <c:v>-1.6407913325552432</c:v>
                </c:pt>
                <c:pt idx="197">
                  <c:v>-1.6407913325552432</c:v>
                </c:pt>
                <c:pt idx="198">
                  <c:v>-1.6407913325552432</c:v>
                </c:pt>
                <c:pt idx="199">
                  <c:v>-1.6407913325552432</c:v>
                </c:pt>
                <c:pt idx="200">
                  <c:v>-1.6407913325552432</c:v>
                </c:pt>
                <c:pt idx="201">
                  <c:v>-1.6407913325552432</c:v>
                </c:pt>
                <c:pt idx="202">
                  <c:v>-1.6407913325552432</c:v>
                </c:pt>
                <c:pt idx="203">
                  <c:v>-1.6407913325552432</c:v>
                </c:pt>
                <c:pt idx="204">
                  <c:v>-1.6407913325552432</c:v>
                </c:pt>
                <c:pt idx="205">
                  <c:v>-1.6407913325552432</c:v>
                </c:pt>
                <c:pt idx="206">
                  <c:v>-1.6407913325552432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Results!$AL$4:$AL$210</c:f>
              <c:numCache>
                <c:formatCode>0.00</c:formatCode>
                <c:ptCount val="207"/>
                <c:pt idx="0">
                  <c:v>-6.640791332555243</c:v>
                </c:pt>
                <c:pt idx="1">
                  <c:v>-6.640791332555243</c:v>
                </c:pt>
                <c:pt idx="2">
                  <c:v>-6.640791332555243</c:v>
                </c:pt>
                <c:pt idx="3">
                  <c:v>-6.640791332555243</c:v>
                </c:pt>
                <c:pt idx="4">
                  <c:v>-6.640791332555243</c:v>
                </c:pt>
                <c:pt idx="5">
                  <c:v>-6.640791332555243</c:v>
                </c:pt>
                <c:pt idx="6">
                  <c:v>-6.640791332555243</c:v>
                </c:pt>
                <c:pt idx="7">
                  <c:v>-6.640791332555243</c:v>
                </c:pt>
                <c:pt idx="8">
                  <c:v>-6.640791332555243</c:v>
                </c:pt>
                <c:pt idx="9">
                  <c:v>-6.640791332555243</c:v>
                </c:pt>
                <c:pt idx="10">
                  <c:v>-6.640791332555243</c:v>
                </c:pt>
                <c:pt idx="11">
                  <c:v>-6.640791332555243</c:v>
                </c:pt>
                <c:pt idx="12">
                  <c:v>-6.640791332555243</c:v>
                </c:pt>
                <c:pt idx="13">
                  <c:v>-6.640791332555243</c:v>
                </c:pt>
                <c:pt idx="14">
                  <c:v>-6.640791332555243</c:v>
                </c:pt>
                <c:pt idx="15">
                  <c:v>-6.640791332555243</c:v>
                </c:pt>
                <c:pt idx="16">
                  <c:v>-6.640791332555243</c:v>
                </c:pt>
                <c:pt idx="17">
                  <c:v>-6.640791332555243</c:v>
                </c:pt>
                <c:pt idx="18">
                  <c:v>-6.640791332555243</c:v>
                </c:pt>
                <c:pt idx="19">
                  <c:v>-6.640791332555243</c:v>
                </c:pt>
                <c:pt idx="20">
                  <c:v>-6.640791332555243</c:v>
                </c:pt>
                <c:pt idx="21">
                  <c:v>-6.640791332555243</c:v>
                </c:pt>
                <c:pt idx="22">
                  <c:v>-6.640791332555243</c:v>
                </c:pt>
                <c:pt idx="23">
                  <c:v>-6.640791332555243</c:v>
                </c:pt>
                <c:pt idx="24">
                  <c:v>-6.640791332555243</c:v>
                </c:pt>
                <c:pt idx="25">
                  <c:v>-6.640791332555243</c:v>
                </c:pt>
                <c:pt idx="26">
                  <c:v>-6.640791332555243</c:v>
                </c:pt>
                <c:pt idx="27">
                  <c:v>-6.640791332555243</c:v>
                </c:pt>
                <c:pt idx="28">
                  <c:v>-6.640791332555243</c:v>
                </c:pt>
                <c:pt idx="29">
                  <c:v>-6.640791332555243</c:v>
                </c:pt>
                <c:pt idx="30">
                  <c:v>-6.640791332555243</c:v>
                </c:pt>
                <c:pt idx="31">
                  <c:v>-6.640791332555243</c:v>
                </c:pt>
                <c:pt idx="32">
                  <c:v>-6.640791332555243</c:v>
                </c:pt>
                <c:pt idx="33">
                  <c:v>-6.640791332555243</c:v>
                </c:pt>
                <c:pt idx="34">
                  <c:v>-6.640791332555243</c:v>
                </c:pt>
                <c:pt idx="35">
                  <c:v>-6.640791332555243</c:v>
                </c:pt>
                <c:pt idx="36">
                  <c:v>-6.640791332555243</c:v>
                </c:pt>
                <c:pt idx="37">
                  <c:v>-6.640791332555243</c:v>
                </c:pt>
                <c:pt idx="38">
                  <c:v>-6.640791332555243</c:v>
                </c:pt>
                <c:pt idx="39">
                  <c:v>-6.640791332555243</c:v>
                </c:pt>
                <c:pt idx="40">
                  <c:v>-6.640791332555243</c:v>
                </c:pt>
                <c:pt idx="41">
                  <c:v>-6.640791332555243</c:v>
                </c:pt>
                <c:pt idx="42">
                  <c:v>-6.640791332555243</c:v>
                </c:pt>
                <c:pt idx="43">
                  <c:v>-6.640791332555243</c:v>
                </c:pt>
                <c:pt idx="44">
                  <c:v>-6.640791332555243</c:v>
                </c:pt>
                <c:pt idx="45">
                  <c:v>-6.640791332555243</c:v>
                </c:pt>
                <c:pt idx="46">
                  <c:v>-6.640791332555243</c:v>
                </c:pt>
                <c:pt idx="47">
                  <c:v>-6.640791332555243</c:v>
                </c:pt>
                <c:pt idx="48">
                  <c:v>-6.640791332555243</c:v>
                </c:pt>
                <c:pt idx="49">
                  <c:v>-6.640791332555243</c:v>
                </c:pt>
                <c:pt idx="50">
                  <c:v>-6.640791332555243</c:v>
                </c:pt>
                <c:pt idx="51">
                  <c:v>-6.640791332555243</c:v>
                </c:pt>
                <c:pt idx="52">
                  <c:v>-6.640791332555243</c:v>
                </c:pt>
                <c:pt idx="53">
                  <c:v>-6.640791332555243</c:v>
                </c:pt>
                <c:pt idx="54">
                  <c:v>-6.640791332555243</c:v>
                </c:pt>
                <c:pt idx="55">
                  <c:v>-6.640791332555243</c:v>
                </c:pt>
                <c:pt idx="56">
                  <c:v>-6.640791332555243</c:v>
                </c:pt>
                <c:pt idx="57">
                  <c:v>-6.640791332555243</c:v>
                </c:pt>
                <c:pt idx="58">
                  <c:v>-6.640791332555243</c:v>
                </c:pt>
                <c:pt idx="59">
                  <c:v>-6.640791332555243</c:v>
                </c:pt>
                <c:pt idx="60">
                  <c:v>-6.640791332555243</c:v>
                </c:pt>
                <c:pt idx="61">
                  <c:v>-6.640791332555243</c:v>
                </c:pt>
                <c:pt idx="62">
                  <c:v>-6.640791332555243</c:v>
                </c:pt>
                <c:pt idx="63">
                  <c:v>-6.640791332555243</c:v>
                </c:pt>
                <c:pt idx="64">
                  <c:v>-6.640791332555243</c:v>
                </c:pt>
                <c:pt idx="65">
                  <c:v>-6.640791332555243</c:v>
                </c:pt>
                <c:pt idx="66">
                  <c:v>-6.640791332555243</c:v>
                </c:pt>
                <c:pt idx="67">
                  <c:v>-6.640791332555243</c:v>
                </c:pt>
                <c:pt idx="68">
                  <c:v>-6.640791332555243</c:v>
                </c:pt>
                <c:pt idx="69">
                  <c:v>-6.640791332555243</c:v>
                </c:pt>
                <c:pt idx="70">
                  <c:v>-6.640791332555243</c:v>
                </c:pt>
                <c:pt idx="71">
                  <c:v>-6.640791332555243</c:v>
                </c:pt>
                <c:pt idx="72">
                  <c:v>-6.640791332555243</c:v>
                </c:pt>
                <c:pt idx="73">
                  <c:v>-6.640791332555243</c:v>
                </c:pt>
                <c:pt idx="74">
                  <c:v>-6.640791332555243</c:v>
                </c:pt>
                <c:pt idx="75">
                  <c:v>-6.640791332555243</c:v>
                </c:pt>
                <c:pt idx="76">
                  <c:v>-6.640791332555243</c:v>
                </c:pt>
                <c:pt idx="77">
                  <c:v>-6.640791332555243</c:v>
                </c:pt>
                <c:pt idx="78">
                  <c:v>-6.640791332555243</c:v>
                </c:pt>
                <c:pt idx="79">
                  <c:v>-6.640791332555243</c:v>
                </c:pt>
                <c:pt idx="80">
                  <c:v>-6.640791332555243</c:v>
                </c:pt>
                <c:pt idx="81">
                  <c:v>-6.640791332555243</c:v>
                </c:pt>
                <c:pt idx="82">
                  <c:v>-6.640791332555243</c:v>
                </c:pt>
                <c:pt idx="83">
                  <c:v>-6.640791332555243</c:v>
                </c:pt>
                <c:pt idx="84">
                  <c:v>-6.640791332555243</c:v>
                </c:pt>
                <c:pt idx="85">
                  <c:v>-6.640791332555243</c:v>
                </c:pt>
                <c:pt idx="86">
                  <c:v>-6.640791332555243</c:v>
                </c:pt>
                <c:pt idx="87">
                  <c:v>-6.640791332555243</c:v>
                </c:pt>
                <c:pt idx="88">
                  <c:v>-6.640791332555243</c:v>
                </c:pt>
                <c:pt idx="89">
                  <c:v>-6.640791332555243</c:v>
                </c:pt>
                <c:pt idx="90">
                  <c:v>-6.640791332555243</c:v>
                </c:pt>
                <c:pt idx="91">
                  <c:v>-6.640791332555243</c:v>
                </c:pt>
                <c:pt idx="92">
                  <c:v>-6.640791332555243</c:v>
                </c:pt>
                <c:pt idx="93">
                  <c:v>-6.640791332555243</c:v>
                </c:pt>
                <c:pt idx="94">
                  <c:v>-6.640791332555243</c:v>
                </c:pt>
                <c:pt idx="95">
                  <c:v>-6.640791332555243</c:v>
                </c:pt>
                <c:pt idx="96">
                  <c:v>-6.640791332555243</c:v>
                </c:pt>
                <c:pt idx="97">
                  <c:v>-6.640791332555243</c:v>
                </c:pt>
                <c:pt idx="98">
                  <c:v>-6.640791332555243</c:v>
                </c:pt>
                <c:pt idx="99">
                  <c:v>-6.640791332555243</c:v>
                </c:pt>
                <c:pt idx="100">
                  <c:v>-6.640791332555243</c:v>
                </c:pt>
                <c:pt idx="101">
                  <c:v>-6.640791332555243</c:v>
                </c:pt>
                <c:pt idx="102">
                  <c:v>-6.640791332555243</c:v>
                </c:pt>
                <c:pt idx="103">
                  <c:v>-6.640791332555243</c:v>
                </c:pt>
                <c:pt idx="104">
                  <c:v>-6.640791332555243</c:v>
                </c:pt>
                <c:pt idx="105">
                  <c:v>-6.640791332555243</c:v>
                </c:pt>
                <c:pt idx="106">
                  <c:v>-6.640791332555243</c:v>
                </c:pt>
                <c:pt idx="107">
                  <c:v>-6.640791332555243</c:v>
                </c:pt>
                <c:pt idx="108">
                  <c:v>-6.640791332555243</c:v>
                </c:pt>
                <c:pt idx="109">
                  <c:v>-6.640791332555243</c:v>
                </c:pt>
                <c:pt idx="110">
                  <c:v>-6.640791332555243</c:v>
                </c:pt>
                <c:pt idx="111">
                  <c:v>-6.640791332555243</c:v>
                </c:pt>
                <c:pt idx="112">
                  <c:v>-6.640791332555243</c:v>
                </c:pt>
                <c:pt idx="113">
                  <c:v>-6.640791332555243</c:v>
                </c:pt>
                <c:pt idx="114">
                  <c:v>-6.640791332555243</c:v>
                </c:pt>
                <c:pt idx="115">
                  <c:v>-6.640791332555243</c:v>
                </c:pt>
                <c:pt idx="116">
                  <c:v>-6.640791332555243</c:v>
                </c:pt>
                <c:pt idx="117">
                  <c:v>-6.640791332555243</c:v>
                </c:pt>
                <c:pt idx="118">
                  <c:v>-6.640791332555243</c:v>
                </c:pt>
                <c:pt idx="119">
                  <c:v>-6.640791332555243</c:v>
                </c:pt>
                <c:pt idx="120">
                  <c:v>-6.640791332555243</c:v>
                </c:pt>
                <c:pt idx="121">
                  <c:v>-6.640791332555243</c:v>
                </c:pt>
                <c:pt idx="122">
                  <c:v>-6.640791332555243</c:v>
                </c:pt>
                <c:pt idx="123">
                  <c:v>-6.640791332555243</c:v>
                </c:pt>
                <c:pt idx="124">
                  <c:v>-6.640791332555243</c:v>
                </c:pt>
                <c:pt idx="125">
                  <c:v>-6.640791332555243</c:v>
                </c:pt>
                <c:pt idx="126">
                  <c:v>-6.640791332555243</c:v>
                </c:pt>
                <c:pt idx="127">
                  <c:v>-6.640791332555243</c:v>
                </c:pt>
                <c:pt idx="128">
                  <c:v>-6.640791332555243</c:v>
                </c:pt>
                <c:pt idx="129">
                  <c:v>-6.640791332555243</c:v>
                </c:pt>
                <c:pt idx="130">
                  <c:v>-6.640791332555243</c:v>
                </c:pt>
                <c:pt idx="131">
                  <c:v>-6.640791332555243</c:v>
                </c:pt>
                <c:pt idx="132">
                  <c:v>-6.640791332555243</c:v>
                </c:pt>
                <c:pt idx="133">
                  <c:v>-6.640791332555243</c:v>
                </c:pt>
                <c:pt idx="134">
                  <c:v>-6.640791332555243</c:v>
                </c:pt>
                <c:pt idx="135">
                  <c:v>-6.640791332555243</c:v>
                </c:pt>
                <c:pt idx="136">
                  <c:v>-6.640791332555243</c:v>
                </c:pt>
                <c:pt idx="137">
                  <c:v>-6.640791332555243</c:v>
                </c:pt>
                <c:pt idx="138">
                  <c:v>-6.640791332555243</c:v>
                </c:pt>
                <c:pt idx="139">
                  <c:v>-6.640791332555243</c:v>
                </c:pt>
                <c:pt idx="140">
                  <c:v>-6.640791332555243</c:v>
                </c:pt>
                <c:pt idx="141">
                  <c:v>-6.640791332555243</c:v>
                </c:pt>
                <c:pt idx="142">
                  <c:v>-6.640791332555243</c:v>
                </c:pt>
                <c:pt idx="143">
                  <c:v>-6.640791332555243</c:v>
                </c:pt>
                <c:pt idx="144">
                  <c:v>-6.640791332555243</c:v>
                </c:pt>
                <c:pt idx="145">
                  <c:v>-6.640791332555243</c:v>
                </c:pt>
                <c:pt idx="146">
                  <c:v>-6.640791332555243</c:v>
                </c:pt>
                <c:pt idx="147">
                  <c:v>-6.640791332555243</c:v>
                </c:pt>
                <c:pt idx="148">
                  <c:v>-6.640791332555243</c:v>
                </c:pt>
                <c:pt idx="149">
                  <c:v>-6.640791332555243</c:v>
                </c:pt>
                <c:pt idx="150">
                  <c:v>-6.640791332555243</c:v>
                </c:pt>
                <c:pt idx="151">
                  <c:v>-6.640791332555243</c:v>
                </c:pt>
                <c:pt idx="152">
                  <c:v>-6.640791332555243</c:v>
                </c:pt>
                <c:pt idx="153">
                  <c:v>-6.640791332555243</c:v>
                </c:pt>
                <c:pt idx="154">
                  <c:v>-6.640791332555243</c:v>
                </c:pt>
                <c:pt idx="155">
                  <c:v>-6.640791332555243</c:v>
                </c:pt>
                <c:pt idx="156">
                  <c:v>-6.640791332555243</c:v>
                </c:pt>
                <c:pt idx="157">
                  <c:v>-6.640791332555243</c:v>
                </c:pt>
                <c:pt idx="158">
                  <c:v>-6.640791332555243</c:v>
                </c:pt>
                <c:pt idx="159">
                  <c:v>-6.640791332555243</c:v>
                </c:pt>
                <c:pt idx="160">
                  <c:v>-6.640791332555243</c:v>
                </c:pt>
                <c:pt idx="161">
                  <c:v>-6.640791332555243</c:v>
                </c:pt>
                <c:pt idx="162">
                  <c:v>-6.640791332555243</c:v>
                </c:pt>
                <c:pt idx="163">
                  <c:v>-6.640791332555243</c:v>
                </c:pt>
                <c:pt idx="164">
                  <c:v>-6.640791332555243</c:v>
                </c:pt>
                <c:pt idx="165">
                  <c:v>-6.640791332555243</c:v>
                </c:pt>
                <c:pt idx="166">
                  <c:v>-6.640791332555243</c:v>
                </c:pt>
                <c:pt idx="167">
                  <c:v>-6.640791332555243</c:v>
                </c:pt>
                <c:pt idx="168">
                  <c:v>-6.640791332555243</c:v>
                </c:pt>
                <c:pt idx="169">
                  <c:v>-6.640791332555243</c:v>
                </c:pt>
                <c:pt idx="170">
                  <c:v>-6.640791332555243</c:v>
                </c:pt>
                <c:pt idx="171">
                  <c:v>-6.640791332555243</c:v>
                </c:pt>
                <c:pt idx="172">
                  <c:v>-6.640791332555243</c:v>
                </c:pt>
                <c:pt idx="173">
                  <c:v>-6.640791332555243</c:v>
                </c:pt>
                <c:pt idx="174">
                  <c:v>-6.640791332555243</c:v>
                </c:pt>
                <c:pt idx="175">
                  <c:v>-6.640791332555243</c:v>
                </c:pt>
                <c:pt idx="176">
                  <c:v>-6.640791332555243</c:v>
                </c:pt>
                <c:pt idx="177">
                  <c:v>-6.640791332555243</c:v>
                </c:pt>
                <c:pt idx="178">
                  <c:v>-6.640791332555243</c:v>
                </c:pt>
                <c:pt idx="179">
                  <c:v>-6.640791332555243</c:v>
                </c:pt>
                <c:pt idx="180">
                  <c:v>-6.640791332555243</c:v>
                </c:pt>
                <c:pt idx="181">
                  <c:v>-6.640791332555243</c:v>
                </c:pt>
                <c:pt idx="182">
                  <c:v>-6.640791332555243</c:v>
                </c:pt>
                <c:pt idx="183">
                  <c:v>-6.640791332555243</c:v>
                </c:pt>
                <c:pt idx="184">
                  <c:v>-6.640791332555243</c:v>
                </c:pt>
                <c:pt idx="185">
                  <c:v>-6.640791332555243</c:v>
                </c:pt>
                <c:pt idx="186">
                  <c:v>-6.640791332555243</c:v>
                </c:pt>
                <c:pt idx="187">
                  <c:v>-6.640791332555243</c:v>
                </c:pt>
                <c:pt idx="188">
                  <c:v>-6.640791332555243</c:v>
                </c:pt>
                <c:pt idx="189">
                  <c:v>-6.640791332555243</c:v>
                </c:pt>
                <c:pt idx="190">
                  <c:v>-6.640791332555243</c:v>
                </c:pt>
                <c:pt idx="191">
                  <c:v>-6.640791332555243</c:v>
                </c:pt>
                <c:pt idx="192">
                  <c:v>-6.640791332555243</c:v>
                </c:pt>
                <c:pt idx="193">
                  <c:v>-6.640791332555243</c:v>
                </c:pt>
                <c:pt idx="194">
                  <c:v>-6.640791332555243</c:v>
                </c:pt>
                <c:pt idx="195">
                  <c:v>-6.640791332555243</c:v>
                </c:pt>
                <c:pt idx="196">
                  <c:v>-6.640791332555243</c:v>
                </c:pt>
                <c:pt idx="197">
                  <c:v>-6.640791332555243</c:v>
                </c:pt>
                <c:pt idx="198">
                  <c:v>-6.640791332555243</c:v>
                </c:pt>
                <c:pt idx="199">
                  <c:v>-6.640791332555243</c:v>
                </c:pt>
                <c:pt idx="200">
                  <c:v>-6.640791332555243</c:v>
                </c:pt>
                <c:pt idx="201">
                  <c:v>-6.640791332555243</c:v>
                </c:pt>
                <c:pt idx="202">
                  <c:v>-6.640791332555243</c:v>
                </c:pt>
                <c:pt idx="203">
                  <c:v>-6.640791332555243</c:v>
                </c:pt>
                <c:pt idx="204">
                  <c:v>-6.640791332555243</c:v>
                </c:pt>
                <c:pt idx="205">
                  <c:v>-6.640791332555243</c:v>
                </c:pt>
                <c:pt idx="206">
                  <c:v>-6.640791332555243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Results!$AM$4:$AM$210</c:f>
              <c:numCache>
                <c:formatCode>0.00</c:formatCode>
                <c:ptCount val="207"/>
                <c:pt idx="0">
                  <c:v>3.359208667444757</c:v>
                </c:pt>
                <c:pt idx="1">
                  <c:v>3.359208667444757</c:v>
                </c:pt>
                <c:pt idx="2">
                  <c:v>3.359208667444757</c:v>
                </c:pt>
                <c:pt idx="3">
                  <c:v>3.359208667444757</c:v>
                </c:pt>
                <c:pt idx="4">
                  <c:v>3.359208667444757</c:v>
                </c:pt>
                <c:pt idx="5">
                  <c:v>3.359208667444757</c:v>
                </c:pt>
                <c:pt idx="6">
                  <c:v>3.359208667444757</c:v>
                </c:pt>
                <c:pt idx="7">
                  <c:v>3.359208667444757</c:v>
                </c:pt>
                <c:pt idx="8">
                  <c:v>3.359208667444757</c:v>
                </c:pt>
                <c:pt idx="9">
                  <c:v>3.359208667444757</c:v>
                </c:pt>
                <c:pt idx="10">
                  <c:v>3.359208667444757</c:v>
                </c:pt>
                <c:pt idx="11">
                  <c:v>3.359208667444757</c:v>
                </c:pt>
                <c:pt idx="12">
                  <c:v>3.359208667444757</c:v>
                </c:pt>
                <c:pt idx="13">
                  <c:v>3.359208667444757</c:v>
                </c:pt>
                <c:pt idx="14">
                  <c:v>3.359208667444757</c:v>
                </c:pt>
                <c:pt idx="15">
                  <c:v>3.359208667444757</c:v>
                </c:pt>
                <c:pt idx="16">
                  <c:v>3.359208667444757</c:v>
                </c:pt>
                <c:pt idx="17">
                  <c:v>3.359208667444757</c:v>
                </c:pt>
                <c:pt idx="18">
                  <c:v>3.359208667444757</c:v>
                </c:pt>
                <c:pt idx="19">
                  <c:v>3.359208667444757</c:v>
                </c:pt>
                <c:pt idx="20">
                  <c:v>3.359208667444757</c:v>
                </c:pt>
                <c:pt idx="21">
                  <c:v>3.359208667444757</c:v>
                </c:pt>
                <c:pt idx="22">
                  <c:v>3.359208667444757</c:v>
                </c:pt>
                <c:pt idx="23">
                  <c:v>3.359208667444757</c:v>
                </c:pt>
                <c:pt idx="24">
                  <c:v>3.359208667444757</c:v>
                </c:pt>
                <c:pt idx="25">
                  <c:v>3.359208667444757</c:v>
                </c:pt>
                <c:pt idx="26">
                  <c:v>3.359208667444757</c:v>
                </c:pt>
                <c:pt idx="27">
                  <c:v>3.359208667444757</c:v>
                </c:pt>
                <c:pt idx="28">
                  <c:v>3.359208667444757</c:v>
                </c:pt>
                <c:pt idx="29">
                  <c:v>3.359208667444757</c:v>
                </c:pt>
                <c:pt idx="30">
                  <c:v>3.359208667444757</c:v>
                </c:pt>
                <c:pt idx="31">
                  <c:v>3.359208667444757</c:v>
                </c:pt>
                <c:pt idx="32">
                  <c:v>3.359208667444757</c:v>
                </c:pt>
                <c:pt idx="33">
                  <c:v>3.359208667444757</c:v>
                </c:pt>
                <c:pt idx="34">
                  <c:v>3.359208667444757</c:v>
                </c:pt>
                <c:pt idx="35">
                  <c:v>3.359208667444757</c:v>
                </c:pt>
                <c:pt idx="36">
                  <c:v>3.359208667444757</c:v>
                </c:pt>
                <c:pt idx="37">
                  <c:v>3.359208667444757</c:v>
                </c:pt>
                <c:pt idx="38">
                  <c:v>3.359208667444757</c:v>
                </c:pt>
                <c:pt idx="39">
                  <c:v>3.359208667444757</c:v>
                </c:pt>
                <c:pt idx="40">
                  <c:v>3.359208667444757</c:v>
                </c:pt>
                <c:pt idx="41">
                  <c:v>3.359208667444757</c:v>
                </c:pt>
                <c:pt idx="42">
                  <c:v>3.359208667444757</c:v>
                </c:pt>
                <c:pt idx="43">
                  <c:v>3.359208667444757</c:v>
                </c:pt>
                <c:pt idx="44">
                  <c:v>3.359208667444757</c:v>
                </c:pt>
                <c:pt idx="45">
                  <c:v>3.359208667444757</c:v>
                </c:pt>
                <c:pt idx="46">
                  <c:v>3.359208667444757</c:v>
                </c:pt>
                <c:pt idx="47">
                  <c:v>3.359208667444757</c:v>
                </c:pt>
                <c:pt idx="48">
                  <c:v>3.359208667444757</c:v>
                </c:pt>
                <c:pt idx="49">
                  <c:v>3.359208667444757</c:v>
                </c:pt>
                <c:pt idx="50">
                  <c:v>3.359208667444757</c:v>
                </c:pt>
                <c:pt idx="51">
                  <c:v>3.359208667444757</c:v>
                </c:pt>
                <c:pt idx="52">
                  <c:v>3.359208667444757</c:v>
                </c:pt>
                <c:pt idx="53">
                  <c:v>3.359208667444757</c:v>
                </c:pt>
                <c:pt idx="54">
                  <c:v>3.359208667444757</c:v>
                </c:pt>
                <c:pt idx="55">
                  <c:v>3.359208667444757</c:v>
                </c:pt>
                <c:pt idx="56">
                  <c:v>3.359208667444757</c:v>
                </c:pt>
                <c:pt idx="57">
                  <c:v>3.359208667444757</c:v>
                </c:pt>
                <c:pt idx="58">
                  <c:v>3.359208667444757</c:v>
                </c:pt>
                <c:pt idx="59">
                  <c:v>3.359208667444757</c:v>
                </c:pt>
                <c:pt idx="60">
                  <c:v>3.359208667444757</c:v>
                </c:pt>
                <c:pt idx="61">
                  <c:v>3.359208667444757</c:v>
                </c:pt>
                <c:pt idx="62">
                  <c:v>3.359208667444757</c:v>
                </c:pt>
                <c:pt idx="63">
                  <c:v>3.359208667444757</c:v>
                </c:pt>
                <c:pt idx="64">
                  <c:v>3.359208667444757</c:v>
                </c:pt>
                <c:pt idx="65">
                  <c:v>3.359208667444757</c:v>
                </c:pt>
                <c:pt idx="66">
                  <c:v>3.359208667444757</c:v>
                </c:pt>
                <c:pt idx="67">
                  <c:v>3.359208667444757</c:v>
                </c:pt>
                <c:pt idx="68">
                  <c:v>3.359208667444757</c:v>
                </c:pt>
                <c:pt idx="69">
                  <c:v>3.359208667444757</c:v>
                </c:pt>
                <c:pt idx="70">
                  <c:v>3.359208667444757</c:v>
                </c:pt>
                <c:pt idx="71">
                  <c:v>3.359208667444757</c:v>
                </c:pt>
                <c:pt idx="72">
                  <c:v>3.359208667444757</c:v>
                </c:pt>
                <c:pt idx="73">
                  <c:v>3.359208667444757</c:v>
                </c:pt>
                <c:pt idx="74">
                  <c:v>3.359208667444757</c:v>
                </c:pt>
                <c:pt idx="75">
                  <c:v>3.359208667444757</c:v>
                </c:pt>
                <c:pt idx="76">
                  <c:v>3.359208667444757</c:v>
                </c:pt>
                <c:pt idx="77">
                  <c:v>3.359208667444757</c:v>
                </c:pt>
                <c:pt idx="78">
                  <c:v>3.359208667444757</c:v>
                </c:pt>
                <c:pt idx="79">
                  <c:v>3.359208667444757</c:v>
                </c:pt>
                <c:pt idx="80">
                  <c:v>3.359208667444757</c:v>
                </c:pt>
                <c:pt idx="81">
                  <c:v>3.359208667444757</c:v>
                </c:pt>
                <c:pt idx="82">
                  <c:v>3.359208667444757</c:v>
                </c:pt>
                <c:pt idx="83">
                  <c:v>3.359208667444757</c:v>
                </c:pt>
                <c:pt idx="84">
                  <c:v>3.359208667444757</c:v>
                </c:pt>
                <c:pt idx="85">
                  <c:v>3.359208667444757</c:v>
                </c:pt>
                <c:pt idx="86">
                  <c:v>3.359208667444757</c:v>
                </c:pt>
                <c:pt idx="87">
                  <c:v>3.359208667444757</c:v>
                </c:pt>
                <c:pt idx="88">
                  <c:v>3.359208667444757</c:v>
                </c:pt>
                <c:pt idx="89">
                  <c:v>3.359208667444757</c:v>
                </c:pt>
                <c:pt idx="90">
                  <c:v>3.359208667444757</c:v>
                </c:pt>
                <c:pt idx="91">
                  <c:v>3.359208667444757</c:v>
                </c:pt>
                <c:pt idx="92">
                  <c:v>3.359208667444757</c:v>
                </c:pt>
                <c:pt idx="93">
                  <c:v>3.359208667444757</c:v>
                </c:pt>
                <c:pt idx="94">
                  <c:v>3.359208667444757</c:v>
                </c:pt>
                <c:pt idx="95">
                  <c:v>3.359208667444757</c:v>
                </c:pt>
                <c:pt idx="96">
                  <c:v>3.359208667444757</c:v>
                </c:pt>
                <c:pt idx="97">
                  <c:v>3.359208667444757</c:v>
                </c:pt>
                <c:pt idx="98">
                  <c:v>3.359208667444757</c:v>
                </c:pt>
                <c:pt idx="99">
                  <c:v>3.359208667444757</c:v>
                </c:pt>
                <c:pt idx="100">
                  <c:v>3.359208667444757</c:v>
                </c:pt>
                <c:pt idx="101">
                  <c:v>3.359208667444757</c:v>
                </c:pt>
                <c:pt idx="102">
                  <c:v>3.359208667444757</c:v>
                </c:pt>
                <c:pt idx="103">
                  <c:v>3.359208667444757</c:v>
                </c:pt>
                <c:pt idx="104">
                  <c:v>3.359208667444757</c:v>
                </c:pt>
                <c:pt idx="105">
                  <c:v>3.359208667444757</c:v>
                </c:pt>
                <c:pt idx="106">
                  <c:v>3.359208667444757</c:v>
                </c:pt>
                <c:pt idx="107">
                  <c:v>3.359208667444757</c:v>
                </c:pt>
                <c:pt idx="108">
                  <c:v>3.359208667444757</c:v>
                </c:pt>
                <c:pt idx="109">
                  <c:v>3.359208667444757</c:v>
                </c:pt>
                <c:pt idx="110">
                  <c:v>3.359208667444757</c:v>
                </c:pt>
                <c:pt idx="111">
                  <c:v>3.359208667444757</c:v>
                </c:pt>
                <c:pt idx="112">
                  <c:v>3.359208667444757</c:v>
                </c:pt>
                <c:pt idx="113">
                  <c:v>3.359208667444757</c:v>
                </c:pt>
                <c:pt idx="114">
                  <c:v>3.359208667444757</c:v>
                </c:pt>
                <c:pt idx="115">
                  <c:v>3.359208667444757</c:v>
                </c:pt>
                <c:pt idx="116">
                  <c:v>3.359208667444757</c:v>
                </c:pt>
                <c:pt idx="117">
                  <c:v>3.359208667444757</c:v>
                </c:pt>
                <c:pt idx="118">
                  <c:v>3.359208667444757</c:v>
                </c:pt>
                <c:pt idx="119">
                  <c:v>3.359208667444757</c:v>
                </c:pt>
                <c:pt idx="120">
                  <c:v>3.359208667444757</c:v>
                </c:pt>
                <c:pt idx="121">
                  <c:v>3.359208667444757</c:v>
                </c:pt>
                <c:pt idx="122">
                  <c:v>3.359208667444757</c:v>
                </c:pt>
                <c:pt idx="123">
                  <c:v>3.359208667444757</c:v>
                </c:pt>
                <c:pt idx="124">
                  <c:v>3.359208667444757</c:v>
                </c:pt>
                <c:pt idx="125">
                  <c:v>3.359208667444757</c:v>
                </c:pt>
                <c:pt idx="126">
                  <c:v>3.359208667444757</c:v>
                </c:pt>
                <c:pt idx="127">
                  <c:v>3.359208667444757</c:v>
                </c:pt>
                <c:pt idx="128">
                  <c:v>3.359208667444757</c:v>
                </c:pt>
                <c:pt idx="129">
                  <c:v>3.359208667444757</c:v>
                </c:pt>
                <c:pt idx="130">
                  <c:v>3.359208667444757</c:v>
                </c:pt>
                <c:pt idx="131">
                  <c:v>3.359208667444757</c:v>
                </c:pt>
                <c:pt idx="132">
                  <c:v>3.359208667444757</c:v>
                </c:pt>
                <c:pt idx="133">
                  <c:v>3.359208667444757</c:v>
                </c:pt>
                <c:pt idx="134">
                  <c:v>3.359208667444757</c:v>
                </c:pt>
                <c:pt idx="135">
                  <c:v>3.359208667444757</c:v>
                </c:pt>
                <c:pt idx="136">
                  <c:v>3.359208667444757</c:v>
                </c:pt>
                <c:pt idx="137">
                  <c:v>3.359208667444757</c:v>
                </c:pt>
                <c:pt idx="138">
                  <c:v>3.359208667444757</c:v>
                </c:pt>
                <c:pt idx="139">
                  <c:v>3.359208667444757</c:v>
                </c:pt>
                <c:pt idx="140">
                  <c:v>3.359208667444757</c:v>
                </c:pt>
                <c:pt idx="141">
                  <c:v>3.359208667444757</c:v>
                </c:pt>
                <c:pt idx="142">
                  <c:v>3.359208667444757</c:v>
                </c:pt>
                <c:pt idx="143">
                  <c:v>3.359208667444757</c:v>
                </c:pt>
                <c:pt idx="144">
                  <c:v>3.359208667444757</c:v>
                </c:pt>
                <c:pt idx="145">
                  <c:v>3.359208667444757</c:v>
                </c:pt>
                <c:pt idx="146">
                  <c:v>3.359208667444757</c:v>
                </c:pt>
                <c:pt idx="147">
                  <c:v>3.359208667444757</c:v>
                </c:pt>
                <c:pt idx="148">
                  <c:v>3.359208667444757</c:v>
                </c:pt>
                <c:pt idx="149">
                  <c:v>3.359208667444757</c:v>
                </c:pt>
                <c:pt idx="150">
                  <c:v>3.359208667444757</c:v>
                </c:pt>
                <c:pt idx="151">
                  <c:v>3.359208667444757</c:v>
                </c:pt>
                <c:pt idx="152">
                  <c:v>3.359208667444757</c:v>
                </c:pt>
                <c:pt idx="153">
                  <c:v>3.359208667444757</c:v>
                </c:pt>
                <c:pt idx="154">
                  <c:v>3.359208667444757</c:v>
                </c:pt>
                <c:pt idx="155">
                  <c:v>3.359208667444757</c:v>
                </c:pt>
                <c:pt idx="156">
                  <c:v>3.359208667444757</c:v>
                </c:pt>
                <c:pt idx="157">
                  <c:v>3.359208667444757</c:v>
                </c:pt>
                <c:pt idx="158">
                  <c:v>3.359208667444757</c:v>
                </c:pt>
                <c:pt idx="159">
                  <c:v>3.359208667444757</c:v>
                </c:pt>
                <c:pt idx="160">
                  <c:v>3.359208667444757</c:v>
                </c:pt>
                <c:pt idx="161">
                  <c:v>3.359208667444757</c:v>
                </c:pt>
                <c:pt idx="162">
                  <c:v>3.359208667444757</c:v>
                </c:pt>
                <c:pt idx="163">
                  <c:v>3.359208667444757</c:v>
                </c:pt>
                <c:pt idx="164">
                  <c:v>3.359208667444757</c:v>
                </c:pt>
                <c:pt idx="165">
                  <c:v>3.359208667444757</c:v>
                </c:pt>
                <c:pt idx="166">
                  <c:v>3.359208667444757</c:v>
                </c:pt>
                <c:pt idx="167">
                  <c:v>3.359208667444757</c:v>
                </c:pt>
                <c:pt idx="168">
                  <c:v>3.359208667444757</c:v>
                </c:pt>
                <c:pt idx="169">
                  <c:v>3.359208667444757</c:v>
                </c:pt>
                <c:pt idx="170">
                  <c:v>3.359208667444757</c:v>
                </c:pt>
                <c:pt idx="171">
                  <c:v>3.359208667444757</c:v>
                </c:pt>
                <c:pt idx="172">
                  <c:v>3.359208667444757</c:v>
                </c:pt>
                <c:pt idx="173">
                  <c:v>3.359208667444757</c:v>
                </c:pt>
                <c:pt idx="174">
                  <c:v>3.359208667444757</c:v>
                </c:pt>
                <c:pt idx="175">
                  <c:v>3.359208667444757</c:v>
                </c:pt>
                <c:pt idx="176">
                  <c:v>3.359208667444757</c:v>
                </c:pt>
                <c:pt idx="177">
                  <c:v>3.359208667444757</c:v>
                </c:pt>
                <c:pt idx="178">
                  <c:v>3.359208667444757</c:v>
                </c:pt>
                <c:pt idx="179">
                  <c:v>3.359208667444757</c:v>
                </c:pt>
                <c:pt idx="180">
                  <c:v>3.359208667444757</c:v>
                </c:pt>
                <c:pt idx="181">
                  <c:v>3.359208667444757</c:v>
                </c:pt>
                <c:pt idx="182">
                  <c:v>3.359208667444757</c:v>
                </c:pt>
                <c:pt idx="183">
                  <c:v>3.359208667444757</c:v>
                </c:pt>
                <c:pt idx="184">
                  <c:v>3.359208667444757</c:v>
                </c:pt>
                <c:pt idx="185">
                  <c:v>3.359208667444757</c:v>
                </c:pt>
                <c:pt idx="186">
                  <c:v>3.359208667444757</c:v>
                </c:pt>
                <c:pt idx="187">
                  <c:v>3.359208667444757</c:v>
                </c:pt>
                <c:pt idx="188">
                  <c:v>3.359208667444757</c:v>
                </c:pt>
                <c:pt idx="189">
                  <c:v>3.359208667444757</c:v>
                </c:pt>
                <c:pt idx="190">
                  <c:v>3.359208667444757</c:v>
                </c:pt>
                <c:pt idx="191">
                  <c:v>3.359208667444757</c:v>
                </c:pt>
                <c:pt idx="192">
                  <c:v>3.359208667444757</c:v>
                </c:pt>
                <c:pt idx="193">
                  <c:v>3.359208667444757</c:v>
                </c:pt>
                <c:pt idx="194">
                  <c:v>3.359208667444757</c:v>
                </c:pt>
                <c:pt idx="195">
                  <c:v>3.359208667444757</c:v>
                </c:pt>
                <c:pt idx="196">
                  <c:v>3.359208667444757</c:v>
                </c:pt>
                <c:pt idx="197">
                  <c:v>3.359208667444757</c:v>
                </c:pt>
                <c:pt idx="198">
                  <c:v>3.359208667444757</c:v>
                </c:pt>
                <c:pt idx="199">
                  <c:v>3.359208667444757</c:v>
                </c:pt>
                <c:pt idx="200">
                  <c:v>3.359208667444757</c:v>
                </c:pt>
                <c:pt idx="201">
                  <c:v>3.359208667444757</c:v>
                </c:pt>
                <c:pt idx="202">
                  <c:v>3.359208667444757</c:v>
                </c:pt>
                <c:pt idx="203">
                  <c:v>3.359208667444757</c:v>
                </c:pt>
                <c:pt idx="204">
                  <c:v>3.359208667444757</c:v>
                </c:pt>
                <c:pt idx="205">
                  <c:v>3.359208667444757</c:v>
                </c:pt>
                <c:pt idx="206">
                  <c:v>3.359208667444757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Results!$AN$4:$AN$210</c:f>
              <c:numCache>
                <c:formatCode>0.00</c:formatCode>
                <c:ptCount val="207"/>
                <c:pt idx="0">
                  <c:v>-12.564731562666784</c:v>
                </c:pt>
                <c:pt idx="1">
                  <c:v>-12.564731562666784</c:v>
                </c:pt>
                <c:pt idx="2">
                  <c:v>-12.564731562666784</c:v>
                </c:pt>
                <c:pt idx="3">
                  <c:v>-12.564731562666784</c:v>
                </c:pt>
                <c:pt idx="4">
                  <c:v>-12.564731562666784</c:v>
                </c:pt>
                <c:pt idx="5">
                  <c:v>-12.564731562666784</c:v>
                </c:pt>
                <c:pt idx="6">
                  <c:v>-12.564731562666784</c:v>
                </c:pt>
                <c:pt idx="7">
                  <c:v>-12.564731562666784</c:v>
                </c:pt>
                <c:pt idx="8">
                  <c:v>-12.564731562666784</c:v>
                </c:pt>
                <c:pt idx="9">
                  <c:v>-12.564731562666784</c:v>
                </c:pt>
                <c:pt idx="10">
                  <c:v>-12.564731562666784</c:v>
                </c:pt>
                <c:pt idx="11">
                  <c:v>-12.564731562666784</c:v>
                </c:pt>
                <c:pt idx="12">
                  <c:v>-12.564731562666784</c:v>
                </c:pt>
                <c:pt idx="13">
                  <c:v>-12.564731562666784</c:v>
                </c:pt>
                <c:pt idx="14">
                  <c:v>-12.564731562666784</c:v>
                </c:pt>
                <c:pt idx="15">
                  <c:v>-12.564731562666784</c:v>
                </c:pt>
                <c:pt idx="16">
                  <c:v>-12.564731562666784</c:v>
                </c:pt>
                <c:pt idx="17">
                  <c:v>-12.564731562666784</c:v>
                </c:pt>
                <c:pt idx="18">
                  <c:v>-12.564731562666784</c:v>
                </c:pt>
                <c:pt idx="19">
                  <c:v>-12.564731562666784</c:v>
                </c:pt>
                <c:pt idx="20">
                  <c:v>-12.564731562666784</c:v>
                </c:pt>
                <c:pt idx="21">
                  <c:v>-12.564731562666784</c:v>
                </c:pt>
                <c:pt idx="22">
                  <c:v>-12.564731562666784</c:v>
                </c:pt>
                <c:pt idx="23">
                  <c:v>-12.564731562666784</c:v>
                </c:pt>
                <c:pt idx="24">
                  <c:v>-12.564731562666784</c:v>
                </c:pt>
                <c:pt idx="25">
                  <c:v>-12.564731562666784</c:v>
                </c:pt>
                <c:pt idx="26">
                  <c:v>-12.564731562666784</c:v>
                </c:pt>
                <c:pt idx="27">
                  <c:v>-12.564731562666784</c:v>
                </c:pt>
                <c:pt idx="28">
                  <c:v>-12.564731562666784</c:v>
                </c:pt>
                <c:pt idx="29">
                  <c:v>-12.564731562666784</c:v>
                </c:pt>
                <c:pt idx="30">
                  <c:v>-12.564731562666784</c:v>
                </c:pt>
                <c:pt idx="31">
                  <c:v>-12.564731562666784</c:v>
                </c:pt>
                <c:pt idx="32">
                  <c:v>-12.564731562666784</c:v>
                </c:pt>
                <c:pt idx="33">
                  <c:v>-12.564731562666784</c:v>
                </c:pt>
                <c:pt idx="34">
                  <c:v>-12.564731562666784</c:v>
                </c:pt>
                <c:pt idx="35">
                  <c:v>-12.564731562666784</c:v>
                </c:pt>
                <c:pt idx="36">
                  <c:v>-12.564731562666784</c:v>
                </c:pt>
                <c:pt idx="37">
                  <c:v>-12.564731562666784</c:v>
                </c:pt>
                <c:pt idx="38">
                  <c:v>-12.564731562666784</c:v>
                </c:pt>
                <c:pt idx="39">
                  <c:v>-12.564731562666784</c:v>
                </c:pt>
                <c:pt idx="40">
                  <c:v>-12.564731562666784</c:v>
                </c:pt>
                <c:pt idx="41">
                  <c:v>-12.564731562666784</c:v>
                </c:pt>
                <c:pt idx="42">
                  <c:v>-12.564731562666784</c:v>
                </c:pt>
                <c:pt idx="43">
                  <c:v>-12.564731562666784</c:v>
                </c:pt>
                <c:pt idx="44">
                  <c:v>-12.564731562666784</c:v>
                </c:pt>
                <c:pt idx="45">
                  <c:v>-12.564731562666784</c:v>
                </c:pt>
                <c:pt idx="46">
                  <c:v>-12.564731562666784</c:v>
                </c:pt>
                <c:pt idx="47">
                  <c:v>-12.564731562666784</c:v>
                </c:pt>
                <c:pt idx="48">
                  <c:v>-12.564731562666784</c:v>
                </c:pt>
                <c:pt idx="49">
                  <c:v>-12.564731562666784</c:v>
                </c:pt>
                <c:pt idx="50">
                  <c:v>-12.564731562666784</c:v>
                </c:pt>
                <c:pt idx="51">
                  <c:v>-12.564731562666784</c:v>
                </c:pt>
                <c:pt idx="52">
                  <c:v>-12.564731562666784</c:v>
                </c:pt>
                <c:pt idx="53">
                  <c:v>-12.564731562666784</c:v>
                </c:pt>
                <c:pt idx="54">
                  <c:v>-12.564731562666784</c:v>
                </c:pt>
                <c:pt idx="55">
                  <c:v>-12.564731562666784</c:v>
                </c:pt>
                <c:pt idx="56">
                  <c:v>-12.564731562666784</c:v>
                </c:pt>
                <c:pt idx="57">
                  <c:v>-12.564731562666784</c:v>
                </c:pt>
                <c:pt idx="58">
                  <c:v>-12.564731562666784</c:v>
                </c:pt>
                <c:pt idx="59">
                  <c:v>-12.564731562666784</c:v>
                </c:pt>
                <c:pt idx="60">
                  <c:v>-12.564731562666784</c:v>
                </c:pt>
                <c:pt idx="61">
                  <c:v>-12.564731562666784</c:v>
                </c:pt>
                <c:pt idx="62">
                  <c:v>-12.564731562666784</c:v>
                </c:pt>
                <c:pt idx="63">
                  <c:v>-12.564731562666784</c:v>
                </c:pt>
                <c:pt idx="64">
                  <c:v>-12.564731562666784</c:v>
                </c:pt>
                <c:pt idx="65">
                  <c:v>-12.564731562666784</c:v>
                </c:pt>
                <c:pt idx="66">
                  <c:v>-12.564731562666784</c:v>
                </c:pt>
                <c:pt idx="67">
                  <c:v>-12.564731562666784</c:v>
                </c:pt>
                <c:pt idx="68">
                  <c:v>-12.564731562666784</c:v>
                </c:pt>
                <c:pt idx="69">
                  <c:v>-12.564731562666784</c:v>
                </c:pt>
                <c:pt idx="70">
                  <c:v>-12.564731562666784</c:v>
                </c:pt>
                <c:pt idx="71">
                  <c:v>-12.564731562666784</c:v>
                </c:pt>
                <c:pt idx="72">
                  <c:v>-12.564731562666784</c:v>
                </c:pt>
                <c:pt idx="73">
                  <c:v>-12.564731562666784</c:v>
                </c:pt>
                <c:pt idx="74">
                  <c:v>-12.564731562666784</c:v>
                </c:pt>
                <c:pt idx="75">
                  <c:v>-12.564731562666784</c:v>
                </c:pt>
                <c:pt idx="76">
                  <c:v>-12.564731562666784</c:v>
                </c:pt>
                <c:pt idx="77">
                  <c:v>-12.564731562666784</c:v>
                </c:pt>
                <c:pt idx="78">
                  <c:v>-12.564731562666784</c:v>
                </c:pt>
                <c:pt idx="79">
                  <c:v>-12.564731562666784</c:v>
                </c:pt>
                <c:pt idx="80">
                  <c:v>-12.564731562666784</c:v>
                </c:pt>
                <c:pt idx="81">
                  <c:v>-12.564731562666784</c:v>
                </c:pt>
                <c:pt idx="82">
                  <c:v>-12.564731562666784</c:v>
                </c:pt>
                <c:pt idx="83">
                  <c:v>-12.564731562666784</c:v>
                </c:pt>
                <c:pt idx="84">
                  <c:v>-12.564731562666784</c:v>
                </c:pt>
                <c:pt idx="85">
                  <c:v>-12.564731562666784</c:v>
                </c:pt>
                <c:pt idx="86">
                  <c:v>-12.564731562666784</c:v>
                </c:pt>
                <c:pt idx="87">
                  <c:v>-12.564731562666784</c:v>
                </c:pt>
                <c:pt idx="88">
                  <c:v>-12.564731562666784</c:v>
                </c:pt>
                <c:pt idx="89">
                  <c:v>-12.564731562666784</c:v>
                </c:pt>
                <c:pt idx="90">
                  <c:v>-12.564731562666784</c:v>
                </c:pt>
                <c:pt idx="91">
                  <c:v>-12.564731562666784</c:v>
                </c:pt>
                <c:pt idx="92">
                  <c:v>-12.564731562666784</c:v>
                </c:pt>
                <c:pt idx="93">
                  <c:v>-12.564731562666784</c:v>
                </c:pt>
                <c:pt idx="94">
                  <c:v>-12.564731562666784</c:v>
                </c:pt>
                <c:pt idx="95">
                  <c:v>-12.564731562666784</c:v>
                </c:pt>
                <c:pt idx="96">
                  <c:v>-12.564731562666784</c:v>
                </c:pt>
                <c:pt idx="97">
                  <c:v>-12.564731562666784</c:v>
                </c:pt>
                <c:pt idx="98">
                  <c:v>-12.564731562666784</c:v>
                </c:pt>
                <c:pt idx="99">
                  <c:v>-12.564731562666784</c:v>
                </c:pt>
                <c:pt idx="100">
                  <c:v>-12.564731562666784</c:v>
                </c:pt>
                <c:pt idx="101">
                  <c:v>-12.564731562666784</c:v>
                </c:pt>
                <c:pt idx="102">
                  <c:v>-12.564731562666784</c:v>
                </c:pt>
                <c:pt idx="103">
                  <c:v>-12.564731562666784</c:v>
                </c:pt>
                <c:pt idx="104">
                  <c:v>-12.564731562666784</c:v>
                </c:pt>
                <c:pt idx="105">
                  <c:v>-12.564731562666784</c:v>
                </c:pt>
                <c:pt idx="106">
                  <c:v>-12.564731562666784</c:v>
                </c:pt>
                <c:pt idx="107">
                  <c:v>-12.564731562666784</c:v>
                </c:pt>
                <c:pt idx="108">
                  <c:v>-12.564731562666784</c:v>
                </c:pt>
                <c:pt idx="109">
                  <c:v>-12.564731562666784</c:v>
                </c:pt>
                <c:pt idx="110">
                  <c:v>-12.564731562666784</c:v>
                </c:pt>
                <c:pt idx="111">
                  <c:v>-12.564731562666784</c:v>
                </c:pt>
                <c:pt idx="112">
                  <c:v>-12.564731562666784</c:v>
                </c:pt>
                <c:pt idx="113">
                  <c:v>-12.564731562666784</c:v>
                </c:pt>
                <c:pt idx="114">
                  <c:v>-12.564731562666784</c:v>
                </c:pt>
                <c:pt idx="115">
                  <c:v>-12.564731562666784</c:v>
                </c:pt>
                <c:pt idx="116">
                  <c:v>-12.564731562666784</c:v>
                </c:pt>
                <c:pt idx="117">
                  <c:v>-12.564731562666784</c:v>
                </c:pt>
                <c:pt idx="118">
                  <c:v>-12.564731562666784</c:v>
                </c:pt>
                <c:pt idx="119">
                  <c:v>-12.564731562666784</c:v>
                </c:pt>
                <c:pt idx="120">
                  <c:v>-12.564731562666784</c:v>
                </c:pt>
                <c:pt idx="121">
                  <c:v>-12.564731562666784</c:v>
                </c:pt>
                <c:pt idx="122">
                  <c:v>-12.564731562666784</c:v>
                </c:pt>
                <c:pt idx="123">
                  <c:v>-12.564731562666784</c:v>
                </c:pt>
                <c:pt idx="124">
                  <c:v>-12.564731562666784</c:v>
                </c:pt>
                <c:pt idx="125">
                  <c:v>-12.564731562666784</c:v>
                </c:pt>
                <c:pt idx="126">
                  <c:v>-12.564731562666784</c:v>
                </c:pt>
                <c:pt idx="127">
                  <c:v>-12.564731562666784</c:v>
                </c:pt>
                <c:pt idx="128">
                  <c:v>-12.564731562666784</c:v>
                </c:pt>
                <c:pt idx="129">
                  <c:v>-12.564731562666784</c:v>
                </c:pt>
                <c:pt idx="130">
                  <c:v>-12.564731562666784</c:v>
                </c:pt>
                <c:pt idx="131">
                  <c:v>-12.564731562666784</c:v>
                </c:pt>
                <c:pt idx="132">
                  <c:v>-12.564731562666784</c:v>
                </c:pt>
                <c:pt idx="133">
                  <c:v>-12.564731562666784</c:v>
                </c:pt>
                <c:pt idx="134">
                  <c:v>-12.564731562666784</c:v>
                </c:pt>
                <c:pt idx="135">
                  <c:v>-12.564731562666784</c:v>
                </c:pt>
                <c:pt idx="136">
                  <c:v>-12.564731562666784</c:v>
                </c:pt>
                <c:pt idx="137">
                  <c:v>-12.564731562666784</c:v>
                </c:pt>
                <c:pt idx="138">
                  <c:v>-12.564731562666784</c:v>
                </c:pt>
                <c:pt idx="139">
                  <c:v>-12.564731562666784</c:v>
                </c:pt>
                <c:pt idx="140">
                  <c:v>-12.564731562666784</c:v>
                </c:pt>
                <c:pt idx="141">
                  <c:v>-12.564731562666784</c:v>
                </c:pt>
                <c:pt idx="142">
                  <c:v>-12.564731562666784</c:v>
                </c:pt>
                <c:pt idx="143">
                  <c:v>-12.564731562666784</c:v>
                </c:pt>
                <c:pt idx="144">
                  <c:v>-12.564731562666784</c:v>
                </c:pt>
                <c:pt idx="145">
                  <c:v>-12.564731562666784</c:v>
                </c:pt>
                <c:pt idx="146">
                  <c:v>-12.564731562666784</c:v>
                </c:pt>
                <c:pt idx="147">
                  <c:v>-12.564731562666784</c:v>
                </c:pt>
                <c:pt idx="148">
                  <c:v>-12.564731562666784</c:v>
                </c:pt>
                <c:pt idx="149">
                  <c:v>-12.564731562666784</c:v>
                </c:pt>
                <c:pt idx="150">
                  <c:v>-12.564731562666784</c:v>
                </c:pt>
                <c:pt idx="151">
                  <c:v>-12.564731562666784</c:v>
                </c:pt>
                <c:pt idx="152">
                  <c:v>-12.564731562666784</c:v>
                </c:pt>
                <c:pt idx="153">
                  <c:v>-12.564731562666784</c:v>
                </c:pt>
                <c:pt idx="154">
                  <c:v>-12.564731562666784</c:v>
                </c:pt>
                <c:pt idx="155">
                  <c:v>-12.564731562666784</c:v>
                </c:pt>
                <c:pt idx="156">
                  <c:v>-12.564731562666784</c:v>
                </c:pt>
                <c:pt idx="157">
                  <c:v>-12.564731562666784</c:v>
                </c:pt>
                <c:pt idx="158">
                  <c:v>-12.564731562666784</c:v>
                </c:pt>
                <c:pt idx="159">
                  <c:v>-12.564731562666784</c:v>
                </c:pt>
                <c:pt idx="160">
                  <c:v>-12.564731562666784</c:v>
                </c:pt>
                <c:pt idx="161">
                  <c:v>-12.564731562666784</c:v>
                </c:pt>
                <c:pt idx="162">
                  <c:v>-12.564731562666784</c:v>
                </c:pt>
                <c:pt idx="163">
                  <c:v>-12.564731562666784</c:v>
                </c:pt>
                <c:pt idx="164">
                  <c:v>-12.564731562666784</c:v>
                </c:pt>
                <c:pt idx="165">
                  <c:v>-12.564731562666784</c:v>
                </c:pt>
                <c:pt idx="166">
                  <c:v>-12.564731562666784</c:v>
                </c:pt>
                <c:pt idx="167">
                  <c:v>-12.564731562666784</c:v>
                </c:pt>
                <c:pt idx="168">
                  <c:v>-12.564731562666784</c:v>
                </c:pt>
                <c:pt idx="169">
                  <c:v>-12.564731562666784</c:v>
                </c:pt>
                <c:pt idx="170">
                  <c:v>-12.564731562666784</c:v>
                </c:pt>
                <c:pt idx="171">
                  <c:v>-12.564731562666784</c:v>
                </c:pt>
                <c:pt idx="172">
                  <c:v>-12.564731562666784</c:v>
                </c:pt>
                <c:pt idx="173">
                  <c:v>-12.564731562666784</c:v>
                </c:pt>
                <c:pt idx="174">
                  <c:v>-12.564731562666784</c:v>
                </c:pt>
                <c:pt idx="175">
                  <c:v>-12.564731562666784</c:v>
                </c:pt>
                <c:pt idx="176">
                  <c:v>-12.564731562666784</c:v>
                </c:pt>
                <c:pt idx="177">
                  <c:v>-12.564731562666784</c:v>
                </c:pt>
                <c:pt idx="178">
                  <c:v>-12.564731562666784</c:v>
                </c:pt>
                <c:pt idx="179">
                  <c:v>-12.564731562666784</c:v>
                </c:pt>
                <c:pt idx="180">
                  <c:v>-12.564731562666784</c:v>
                </c:pt>
                <c:pt idx="181">
                  <c:v>-12.564731562666784</c:v>
                </c:pt>
                <c:pt idx="182">
                  <c:v>-12.564731562666784</c:v>
                </c:pt>
                <c:pt idx="183">
                  <c:v>-12.564731562666784</c:v>
                </c:pt>
                <c:pt idx="184">
                  <c:v>-12.564731562666784</c:v>
                </c:pt>
                <c:pt idx="185">
                  <c:v>-12.564731562666784</c:v>
                </c:pt>
                <c:pt idx="186">
                  <c:v>-12.564731562666784</c:v>
                </c:pt>
                <c:pt idx="187">
                  <c:v>-12.564731562666784</c:v>
                </c:pt>
                <c:pt idx="188">
                  <c:v>-12.564731562666784</c:v>
                </c:pt>
                <c:pt idx="189">
                  <c:v>-12.564731562666784</c:v>
                </c:pt>
                <c:pt idx="190">
                  <c:v>-12.564731562666784</c:v>
                </c:pt>
                <c:pt idx="191">
                  <c:v>-12.564731562666784</c:v>
                </c:pt>
                <c:pt idx="192">
                  <c:v>-12.564731562666784</c:v>
                </c:pt>
                <c:pt idx="193">
                  <c:v>-12.564731562666784</c:v>
                </c:pt>
                <c:pt idx="194">
                  <c:v>-12.564731562666784</c:v>
                </c:pt>
                <c:pt idx="195">
                  <c:v>-12.564731562666784</c:v>
                </c:pt>
                <c:pt idx="196">
                  <c:v>-12.564731562666784</c:v>
                </c:pt>
                <c:pt idx="197">
                  <c:v>-12.564731562666784</c:v>
                </c:pt>
                <c:pt idx="198">
                  <c:v>-12.564731562666784</c:v>
                </c:pt>
                <c:pt idx="199">
                  <c:v>-12.564731562666784</c:v>
                </c:pt>
                <c:pt idx="200">
                  <c:v>-12.564731562666784</c:v>
                </c:pt>
                <c:pt idx="201">
                  <c:v>-12.564731562666784</c:v>
                </c:pt>
                <c:pt idx="202">
                  <c:v>-12.564731562666784</c:v>
                </c:pt>
                <c:pt idx="203">
                  <c:v>-12.564731562666784</c:v>
                </c:pt>
                <c:pt idx="204">
                  <c:v>-12.564731562666784</c:v>
                </c:pt>
                <c:pt idx="205">
                  <c:v>-12.564731562666784</c:v>
                </c:pt>
                <c:pt idx="206">
                  <c:v>-12.564731562666784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Results!$B$4:$B$210</c:f>
              <c:strCache>
                <c:ptCount val="207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27-Other</c:v>
                </c:pt>
                <c:pt idx="127">
                  <c:v>27-Other</c:v>
                </c:pt>
                <c:pt idx="128">
                  <c:v>27-Other</c:v>
                </c:pt>
                <c:pt idx="129">
                  <c:v>27-Other</c:v>
                </c:pt>
                <c:pt idx="130">
                  <c:v>27-Other</c:v>
                </c:pt>
                <c:pt idx="131">
                  <c:v>27-Other</c:v>
                </c:pt>
                <c:pt idx="132">
                  <c:v>27-Other</c:v>
                </c:pt>
                <c:pt idx="133">
                  <c:v>27-Other</c:v>
                </c:pt>
                <c:pt idx="134">
                  <c:v>27-Other</c:v>
                </c:pt>
                <c:pt idx="135">
                  <c:v>28-Other</c:v>
                </c:pt>
                <c:pt idx="136">
                  <c:v>28-Other</c:v>
                </c:pt>
                <c:pt idx="137">
                  <c:v>28-Other</c:v>
                </c:pt>
                <c:pt idx="138">
                  <c:v>28-Other</c:v>
                </c:pt>
                <c:pt idx="139">
                  <c:v>28-Other</c:v>
                </c:pt>
                <c:pt idx="140">
                  <c:v>28-Other</c:v>
                </c:pt>
                <c:pt idx="141">
                  <c:v>28-Other</c:v>
                </c:pt>
                <c:pt idx="142">
                  <c:v>28-Other</c:v>
                </c:pt>
                <c:pt idx="143">
                  <c:v>28-Other</c:v>
                </c:pt>
                <c:pt idx="144">
                  <c:v>29-Other</c:v>
                </c:pt>
                <c:pt idx="145">
                  <c:v>29-Other</c:v>
                </c:pt>
                <c:pt idx="146">
                  <c:v>29-Other</c:v>
                </c:pt>
                <c:pt idx="147">
                  <c:v>29-Other</c:v>
                </c:pt>
                <c:pt idx="148">
                  <c:v>29-Other</c:v>
                </c:pt>
                <c:pt idx="149">
                  <c:v>29-Other</c:v>
                </c:pt>
                <c:pt idx="150">
                  <c:v>29-Other</c:v>
                </c:pt>
                <c:pt idx="151">
                  <c:v>29-Other</c:v>
                </c:pt>
                <c:pt idx="152">
                  <c:v>29-Other</c:v>
                </c:pt>
                <c:pt idx="153">
                  <c:v>30-Other</c:v>
                </c:pt>
                <c:pt idx="154">
                  <c:v>30-Other</c:v>
                </c:pt>
                <c:pt idx="155">
                  <c:v>30-Other</c:v>
                </c:pt>
                <c:pt idx="156">
                  <c:v>30-Other</c:v>
                </c:pt>
                <c:pt idx="157">
                  <c:v>30-Other</c:v>
                </c:pt>
                <c:pt idx="158">
                  <c:v>30-Other</c:v>
                </c:pt>
                <c:pt idx="159">
                  <c:v>30-Other</c:v>
                </c:pt>
                <c:pt idx="160">
                  <c:v>30-Other</c:v>
                </c:pt>
                <c:pt idx="161">
                  <c:v>30-Other</c:v>
                </c:pt>
                <c:pt idx="162">
                  <c:v>31-Other</c:v>
                </c:pt>
                <c:pt idx="163">
                  <c:v>31-Other</c:v>
                </c:pt>
                <c:pt idx="164">
                  <c:v>31-Other</c:v>
                </c:pt>
                <c:pt idx="165">
                  <c:v>31-Other</c:v>
                </c:pt>
                <c:pt idx="166">
                  <c:v>31-Other</c:v>
                </c:pt>
                <c:pt idx="167">
                  <c:v>31-Other</c:v>
                </c:pt>
                <c:pt idx="168">
                  <c:v>31-Other</c:v>
                </c:pt>
                <c:pt idx="169">
                  <c:v>31-Other</c:v>
                </c:pt>
                <c:pt idx="170">
                  <c:v>31-Other</c:v>
                </c:pt>
                <c:pt idx="171">
                  <c:v>34-Other</c:v>
                </c:pt>
                <c:pt idx="172">
                  <c:v>34-Other</c:v>
                </c:pt>
                <c:pt idx="173">
                  <c:v>34-Other</c:v>
                </c:pt>
                <c:pt idx="174">
                  <c:v>34-Other</c:v>
                </c:pt>
                <c:pt idx="175">
                  <c:v>34-Other</c:v>
                </c:pt>
                <c:pt idx="176">
                  <c:v>34-Other</c:v>
                </c:pt>
                <c:pt idx="177">
                  <c:v>34-Other</c:v>
                </c:pt>
                <c:pt idx="178">
                  <c:v>34-Other</c:v>
                </c:pt>
                <c:pt idx="179">
                  <c:v>34-Other</c:v>
                </c:pt>
                <c:pt idx="180">
                  <c:v>35-Other</c:v>
                </c:pt>
                <c:pt idx="181">
                  <c:v>35-Other</c:v>
                </c:pt>
                <c:pt idx="182">
                  <c:v>35-Other</c:v>
                </c:pt>
                <c:pt idx="183">
                  <c:v>35-Other</c:v>
                </c:pt>
                <c:pt idx="184">
                  <c:v>35-Other</c:v>
                </c:pt>
                <c:pt idx="185">
                  <c:v>35-Other</c:v>
                </c:pt>
                <c:pt idx="186">
                  <c:v>35-Other</c:v>
                </c:pt>
                <c:pt idx="187">
                  <c:v>35-Other</c:v>
                </c:pt>
                <c:pt idx="188">
                  <c:v>35-Other</c:v>
                </c:pt>
                <c:pt idx="189">
                  <c:v>36-Other</c:v>
                </c:pt>
                <c:pt idx="190">
                  <c:v>36-Other</c:v>
                </c:pt>
                <c:pt idx="191">
                  <c:v>36-Other</c:v>
                </c:pt>
                <c:pt idx="192">
                  <c:v>36-Other</c:v>
                </c:pt>
                <c:pt idx="193">
                  <c:v>36-Other</c:v>
                </c:pt>
                <c:pt idx="194">
                  <c:v>36-Other</c:v>
                </c:pt>
                <c:pt idx="195">
                  <c:v>36-Other</c:v>
                </c:pt>
                <c:pt idx="196">
                  <c:v>36-Other</c:v>
                </c:pt>
                <c:pt idx="197">
                  <c:v>36-Other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</c:strCache>
            </c:strRef>
          </c:cat>
          <c:val>
            <c:numRef>
              <c:f>Results!$AO$4:$AO$210</c:f>
              <c:numCache>
                <c:formatCode>0.00</c:formatCode>
                <c:ptCount val="207"/>
                <c:pt idx="0">
                  <c:v>9.2831488975562966</c:v>
                </c:pt>
                <c:pt idx="1">
                  <c:v>9.2831488975562966</c:v>
                </c:pt>
                <c:pt idx="2">
                  <c:v>9.2831488975562966</c:v>
                </c:pt>
                <c:pt idx="3">
                  <c:v>9.2831488975562966</c:v>
                </c:pt>
                <c:pt idx="4">
                  <c:v>9.2831488975562966</c:v>
                </c:pt>
                <c:pt idx="5">
                  <c:v>9.2831488975562966</c:v>
                </c:pt>
                <c:pt idx="6">
                  <c:v>9.2831488975562966</c:v>
                </c:pt>
                <c:pt idx="7">
                  <c:v>9.2831488975562966</c:v>
                </c:pt>
                <c:pt idx="8">
                  <c:v>9.2831488975562966</c:v>
                </c:pt>
                <c:pt idx="9">
                  <c:v>9.2831488975562966</c:v>
                </c:pt>
                <c:pt idx="10">
                  <c:v>9.2831488975562966</c:v>
                </c:pt>
                <c:pt idx="11">
                  <c:v>9.2831488975562966</c:v>
                </c:pt>
                <c:pt idx="12">
                  <c:v>9.2831488975562966</c:v>
                </c:pt>
                <c:pt idx="13">
                  <c:v>9.2831488975562966</c:v>
                </c:pt>
                <c:pt idx="14">
                  <c:v>9.2831488975562966</c:v>
                </c:pt>
                <c:pt idx="15">
                  <c:v>9.2831488975562966</c:v>
                </c:pt>
                <c:pt idx="16">
                  <c:v>9.2831488975562966</c:v>
                </c:pt>
                <c:pt idx="17">
                  <c:v>9.2831488975562966</c:v>
                </c:pt>
                <c:pt idx="18">
                  <c:v>9.2831488975562966</c:v>
                </c:pt>
                <c:pt idx="19">
                  <c:v>9.2831488975562966</c:v>
                </c:pt>
                <c:pt idx="20">
                  <c:v>9.2831488975562966</c:v>
                </c:pt>
                <c:pt idx="21">
                  <c:v>9.2831488975562966</c:v>
                </c:pt>
                <c:pt idx="22">
                  <c:v>9.2831488975562966</c:v>
                </c:pt>
                <c:pt idx="23">
                  <c:v>9.2831488975562966</c:v>
                </c:pt>
                <c:pt idx="24">
                  <c:v>9.2831488975562966</c:v>
                </c:pt>
                <c:pt idx="25">
                  <c:v>9.2831488975562966</c:v>
                </c:pt>
                <c:pt idx="26">
                  <c:v>9.2831488975562966</c:v>
                </c:pt>
                <c:pt idx="27">
                  <c:v>9.2831488975562966</c:v>
                </c:pt>
                <c:pt idx="28">
                  <c:v>9.2831488975562966</c:v>
                </c:pt>
                <c:pt idx="29">
                  <c:v>9.2831488975562966</c:v>
                </c:pt>
                <c:pt idx="30">
                  <c:v>9.2831488975562966</c:v>
                </c:pt>
                <c:pt idx="31">
                  <c:v>9.2831488975562966</c:v>
                </c:pt>
                <c:pt idx="32">
                  <c:v>9.2831488975562966</c:v>
                </c:pt>
                <c:pt idx="33">
                  <c:v>9.2831488975562966</c:v>
                </c:pt>
                <c:pt idx="34">
                  <c:v>9.2831488975562966</c:v>
                </c:pt>
                <c:pt idx="35">
                  <c:v>9.2831488975562966</c:v>
                </c:pt>
                <c:pt idx="36">
                  <c:v>9.2831488975562966</c:v>
                </c:pt>
                <c:pt idx="37">
                  <c:v>9.2831488975562966</c:v>
                </c:pt>
                <c:pt idx="38">
                  <c:v>9.2831488975562966</c:v>
                </c:pt>
                <c:pt idx="39">
                  <c:v>9.2831488975562966</c:v>
                </c:pt>
                <c:pt idx="40">
                  <c:v>9.2831488975562966</c:v>
                </c:pt>
                <c:pt idx="41">
                  <c:v>9.2831488975562966</c:v>
                </c:pt>
                <c:pt idx="42">
                  <c:v>9.2831488975562966</c:v>
                </c:pt>
                <c:pt idx="43">
                  <c:v>9.2831488975562966</c:v>
                </c:pt>
                <c:pt idx="44">
                  <c:v>9.2831488975562966</c:v>
                </c:pt>
                <c:pt idx="45">
                  <c:v>9.2831488975562966</c:v>
                </c:pt>
                <c:pt idx="46">
                  <c:v>9.2831488975562966</c:v>
                </c:pt>
                <c:pt idx="47">
                  <c:v>9.2831488975562966</c:v>
                </c:pt>
                <c:pt idx="48">
                  <c:v>9.2831488975562966</c:v>
                </c:pt>
                <c:pt idx="49">
                  <c:v>9.2831488975562966</c:v>
                </c:pt>
                <c:pt idx="50">
                  <c:v>9.2831488975562966</c:v>
                </c:pt>
                <c:pt idx="51">
                  <c:v>9.2831488975562966</c:v>
                </c:pt>
                <c:pt idx="52">
                  <c:v>9.2831488975562966</c:v>
                </c:pt>
                <c:pt idx="53">
                  <c:v>9.2831488975562966</c:v>
                </c:pt>
                <c:pt idx="54">
                  <c:v>9.2831488975562966</c:v>
                </c:pt>
                <c:pt idx="55">
                  <c:v>9.2831488975562966</c:v>
                </c:pt>
                <c:pt idx="56">
                  <c:v>9.2831488975562966</c:v>
                </c:pt>
                <c:pt idx="57">
                  <c:v>9.2831488975562966</c:v>
                </c:pt>
                <c:pt idx="58">
                  <c:v>9.2831488975562966</c:v>
                </c:pt>
                <c:pt idx="59">
                  <c:v>9.2831488975562966</c:v>
                </c:pt>
                <c:pt idx="60">
                  <c:v>9.2831488975562966</c:v>
                </c:pt>
                <c:pt idx="61">
                  <c:v>9.2831488975562966</c:v>
                </c:pt>
                <c:pt idx="62">
                  <c:v>9.2831488975562966</c:v>
                </c:pt>
                <c:pt idx="63">
                  <c:v>9.2831488975562966</c:v>
                </c:pt>
                <c:pt idx="64">
                  <c:v>9.2831488975562966</c:v>
                </c:pt>
                <c:pt idx="65">
                  <c:v>9.2831488975562966</c:v>
                </c:pt>
                <c:pt idx="66">
                  <c:v>9.2831488975562966</c:v>
                </c:pt>
                <c:pt idx="67">
                  <c:v>9.2831488975562966</c:v>
                </c:pt>
                <c:pt idx="68">
                  <c:v>9.2831488975562966</c:v>
                </c:pt>
                <c:pt idx="69">
                  <c:v>9.2831488975562966</c:v>
                </c:pt>
                <c:pt idx="70">
                  <c:v>9.2831488975562966</c:v>
                </c:pt>
                <c:pt idx="71">
                  <c:v>9.2831488975562966</c:v>
                </c:pt>
                <c:pt idx="72">
                  <c:v>9.2831488975562966</c:v>
                </c:pt>
                <c:pt idx="73">
                  <c:v>9.2831488975562966</c:v>
                </c:pt>
                <c:pt idx="74">
                  <c:v>9.2831488975562966</c:v>
                </c:pt>
                <c:pt idx="75">
                  <c:v>9.2831488975562966</c:v>
                </c:pt>
                <c:pt idx="76">
                  <c:v>9.2831488975562966</c:v>
                </c:pt>
                <c:pt idx="77">
                  <c:v>9.2831488975562966</c:v>
                </c:pt>
                <c:pt idx="78">
                  <c:v>9.2831488975562966</c:v>
                </c:pt>
                <c:pt idx="79">
                  <c:v>9.2831488975562966</c:v>
                </c:pt>
                <c:pt idx="80">
                  <c:v>9.2831488975562966</c:v>
                </c:pt>
                <c:pt idx="81">
                  <c:v>9.2831488975562966</c:v>
                </c:pt>
                <c:pt idx="82">
                  <c:v>9.2831488975562966</c:v>
                </c:pt>
                <c:pt idx="83">
                  <c:v>9.2831488975562966</c:v>
                </c:pt>
                <c:pt idx="84">
                  <c:v>9.2831488975562966</c:v>
                </c:pt>
                <c:pt idx="85">
                  <c:v>9.2831488975562966</c:v>
                </c:pt>
                <c:pt idx="86">
                  <c:v>9.2831488975562966</c:v>
                </c:pt>
                <c:pt idx="87">
                  <c:v>9.2831488975562966</c:v>
                </c:pt>
                <c:pt idx="88">
                  <c:v>9.2831488975562966</c:v>
                </c:pt>
                <c:pt idx="89">
                  <c:v>9.2831488975562966</c:v>
                </c:pt>
                <c:pt idx="90">
                  <c:v>9.2831488975562966</c:v>
                </c:pt>
                <c:pt idx="91">
                  <c:v>9.2831488975562966</c:v>
                </c:pt>
                <c:pt idx="92">
                  <c:v>9.2831488975562966</c:v>
                </c:pt>
                <c:pt idx="93">
                  <c:v>9.2831488975562966</c:v>
                </c:pt>
                <c:pt idx="94">
                  <c:v>9.2831488975562966</c:v>
                </c:pt>
                <c:pt idx="95">
                  <c:v>9.2831488975562966</c:v>
                </c:pt>
                <c:pt idx="96">
                  <c:v>9.2831488975562966</c:v>
                </c:pt>
                <c:pt idx="97">
                  <c:v>9.2831488975562966</c:v>
                </c:pt>
                <c:pt idx="98">
                  <c:v>9.2831488975562966</c:v>
                </c:pt>
                <c:pt idx="99">
                  <c:v>9.2831488975562966</c:v>
                </c:pt>
                <c:pt idx="100">
                  <c:v>9.2831488975562966</c:v>
                </c:pt>
                <c:pt idx="101">
                  <c:v>9.2831488975562966</c:v>
                </c:pt>
                <c:pt idx="102">
                  <c:v>9.2831488975562966</c:v>
                </c:pt>
                <c:pt idx="103">
                  <c:v>9.2831488975562966</c:v>
                </c:pt>
                <c:pt idx="104">
                  <c:v>9.2831488975562966</c:v>
                </c:pt>
                <c:pt idx="105">
                  <c:v>9.2831488975562966</c:v>
                </c:pt>
                <c:pt idx="106">
                  <c:v>9.2831488975562966</c:v>
                </c:pt>
                <c:pt idx="107">
                  <c:v>9.2831488975562966</c:v>
                </c:pt>
                <c:pt idx="108">
                  <c:v>9.2831488975562966</c:v>
                </c:pt>
                <c:pt idx="109">
                  <c:v>9.2831488975562966</c:v>
                </c:pt>
                <c:pt idx="110">
                  <c:v>9.2831488975562966</c:v>
                </c:pt>
                <c:pt idx="111">
                  <c:v>9.2831488975562966</c:v>
                </c:pt>
                <c:pt idx="112">
                  <c:v>9.2831488975562966</c:v>
                </c:pt>
                <c:pt idx="113">
                  <c:v>9.2831488975562966</c:v>
                </c:pt>
                <c:pt idx="114">
                  <c:v>9.2831488975562966</c:v>
                </c:pt>
                <c:pt idx="115">
                  <c:v>9.2831488975562966</c:v>
                </c:pt>
                <c:pt idx="116">
                  <c:v>9.2831488975562966</c:v>
                </c:pt>
                <c:pt idx="117">
                  <c:v>9.2831488975562966</c:v>
                </c:pt>
                <c:pt idx="118">
                  <c:v>9.2831488975562966</c:v>
                </c:pt>
                <c:pt idx="119">
                  <c:v>9.2831488975562966</c:v>
                </c:pt>
                <c:pt idx="120">
                  <c:v>9.2831488975562966</c:v>
                </c:pt>
                <c:pt idx="121">
                  <c:v>9.2831488975562966</c:v>
                </c:pt>
                <c:pt idx="122">
                  <c:v>9.2831488975562966</c:v>
                </c:pt>
                <c:pt idx="123">
                  <c:v>9.2831488975562966</c:v>
                </c:pt>
                <c:pt idx="124">
                  <c:v>9.2831488975562966</c:v>
                </c:pt>
                <c:pt idx="125">
                  <c:v>9.2831488975562966</c:v>
                </c:pt>
                <c:pt idx="126">
                  <c:v>9.2831488975562966</c:v>
                </c:pt>
                <c:pt idx="127">
                  <c:v>9.2831488975562966</c:v>
                </c:pt>
                <c:pt idx="128">
                  <c:v>9.2831488975562966</c:v>
                </c:pt>
                <c:pt idx="129">
                  <c:v>9.2831488975562966</c:v>
                </c:pt>
                <c:pt idx="130">
                  <c:v>9.2831488975562966</c:v>
                </c:pt>
                <c:pt idx="131">
                  <c:v>9.2831488975562966</c:v>
                </c:pt>
                <c:pt idx="132">
                  <c:v>9.2831488975562966</c:v>
                </c:pt>
                <c:pt idx="133">
                  <c:v>9.2831488975562966</c:v>
                </c:pt>
                <c:pt idx="134">
                  <c:v>9.2831488975562966</c:v>
                </c:pt>
                <c:pt idx="135">
                  <c:v>9.2831488975562966</c:v>
                </c:pt>
                <c:pt idx="136">
                  <c:v>9.2831488975562966</c:v>
                </c:pt>
                <c:pt idx="137">
                  <c:v>9.2831488975562966</c:v>
                </c:pt>
                <c:pt idx="138">
                  <c:v>9.2831488975562966</c:v>
                </c:pt>
                <c:pt idx="139">
                  <c:v>9.2831488975562966</c:v>
                </c:pt>
                <c:pt idx="140">
                  <c:v>9.2831488975562966</c:v>
                </c:pt>
                <c:pt idx="141">
                  <c:v>9.2831488975562966</c:v>
                </c:pt>
                <c:pt idx="142">
                  <c:v>9.2831488975562966</c:v>
                </c:pt>
                <c:pt idx="143">
                  <c:v>9.2831488975562966</c:v>
                </c:pt>
                <c:pt idx="144">
                  <c:v>9.2831488975562966</c:v>
                </c:pt>
                <c:pt idx="145">
                  <c:v>9.2831488975562966</c:v>
                </c:pt>
                <c:pt idx="146">
                  <c:v>9.2831488975562966</c:v>
                </c:pt>
                <c:pt idx="147">
                  <c:v>9.2831488975562966</c:v>
                </c:pt>
                <c:pt idx="148">
                  <c:v>9.2831488975562966</c:v>
                </c:pt>
                <c:pt idx="149">
                  <c:v>9.2831488975562966</c:v>
                </c:pt>
                <c:pt idx="150">
                  <c:v>9.2831488975562966</c:v>
                </c:pt>
                <c:pt idx="151">
                  <c:v>9.2831488975562966</c:v>
                </c:pt>
                <c:pt idx="152">
                  <c:v>9.2831488975562966</c:v>
                </c:pt>
                <c:pt idx="153">
                  <c:v>9.2831488975562966</c:v>
                </c:pt>
                <c:pt idx="154">
                  <c:v>9.2831488975562966</c:v>
                </c:pt>
                <c:pt idx="155">
                  <c:v>9.2831488975562966</c:v>
                </c:pt>
                <c:pt idx="156">
                  <c:v>9.2831488975562966</c:v>
                </c:pt>
                <c:pt idx="157">
                  <c:v>9.2831488975562966</c:v>
                </c:pt>
                <c:pt idx="158">
                  <c:v>9.2831488975562966</c:v>
                </c:pt>
                <c:pt idx="159">
                  <c:v>9.2831488975562966</c:v>
                </c:pt>
                <c:pt idx="160">
                  <c:v>9.2831488975562966</c:v>
                </c:pt>
                <c:pt idx="161">
                  <c:v>9.2831488975562966</c:v>
                </c:pt>
                <c:pt idx="162">
                  <c:v>9.2831488975562966</c:v>
                </c:pt>
                <c:pt idx="163">
                  <c:v>9.2831488975562966</c:v>
                </c:pt>
                <c:pt idx="164">
                  <c:v>9.2831488975562966</c:v>
                </c:pt>
                <c:pt idx="165">
                  <c:v>9.2831488975562966</c:v>
                </c:pt>
                <c:pt idx="166">
                  <c:v>9.2831488975562966</c:v>
                </c:pt>
                <c:pt idx="167">
                  <c:v>9.2831488975562966</c:v>
                </c:pt>
                <c:pt idx="168">
                  <c:v>9.2831488975562966</c:v>
                </c:pt>
                <c:pt idx="169">
                  <c:v>9.2831488975562966</c:v>
                </c:pt>
                <c:pt idx="170">
                  <c:v>9.2831488975562966</c:v>
                </c:pt>
                <c:pt idx="171">
                  <c:v>9.2831488975562966</c:v>
                </c:pt>
                <c:pt idx="172">
                  <c:v>9.2831488975562966</c:v>
                </c:pt>
                <c:pt idx="173">
                  <c:v>9.2831488975562966</c:v>
                </c:pt>
                <c:pt idx="174">
                  <c:v>9.2831488975562966</c:v>
                </c:pt>
                <c:pt idx="175">
                  <c:v>9.2831488975562966</c:v>
                </c:pt>
                <c:pt idx="176">
                  <c:v>9.2831488975562966</c:v>
                </c:pt>
                <c:pt idx="177">
                  <c:v>9.2831488975562966</c:v>
                </c:pt>
                <c:pt idx="178">
                  <c:v>9.2831488975562966</c:v>
                </c:pt>
                <c:pt idx="179">
                  <c:v>9.2831488975562966</c:v>
                </c:pt>
                <c:pt idx="180">
                  <c:v>9.2831488975562966</c:v>
                </c:pt>
                <c:pt idx="181">
                  <c:v>9.2831488975562966</c:v>
                </c:pt>
                <c:pt idx="182">
                  <c:v>9.2831488975562966</c:v>
                </c:pt>
                <c:pt idx="183">
                  <c:v>9.2831488975562966</c:v>
                </c:pt>
                <c:pt idx="184">
                  <c:v>9.2831488975562966</c:v>
                </c:pt>
                <c:pt idx="185">
                  <c:v>9.2831488975562966</c:v>
                </c:pt>
                <c:pt idx="186">
                  <c:v>9.2831488975562966</c:v>
                </c:pt>
                <c:pt idx="187">
                  <c:v>9.2831488975562966</c:v>
                </c:pt>
                <c:pt idx="188">
                  <c:v>9.2831488975562966</c:v>
                </c:pt>
                <c:pt idx="189">
                  <c:v>9.2831488975562966</c:v>
                </c:pt>
                <c:pt idx="190">
                  <c:v>9.2831488975562966</c:v>
                </c:pt>
                <c:pt idx="191">
                  <c:v>9.2831488975562966</c:v>
                </c:pt>
                <c:pt idx="192">
                  <c:v>9.2831488975562966</c:v>
                </c:pt>
                <c:pt idx="193">
                  <c:v>9.2831488975562966</c:v>
                </c:pt>
                <c:pt idx="194">
                  <c:v>9.2831488975562966</c:v>
                </c:pt>
                <c:pt idx="195">
                  <c:v>9.2831488975562966</c:v>
                </c:pt>
                <c:pt idx="196">
                  <c:v>9.2831488975562966</c:v>
                </c:pt>
                <c:pt idx="197">
                  <c:v>9.2831488975562966</c:v>
                </c:pt>
                <c:pt idx="198">
                  <c:v>9.2831488975562966</c:v>
                </c:pt>
                <c:pt idx="199">
                  <c:v>9.2831488975562966</c:v>
                </c:pt>
                <c:pt idx="200">
                  <c:v>9.2831488975562966</c:v>
                </c:pt>
                <c:pt idx="201">
                  <c:v>9.2831488975562966</c:v>
                </c:pt>
                <c:pt idx="202">
                  <c:v>9.2831488975562966</c:v>
                </c:pt>
                <c:pt idx="203">
                  <c:v>9.2831488975562966</c:v>
                </c:pt>
                <c:pt idx="204">
                  <c:v>9.2831488975562966</c:v>
                </c:pt>
                <c:pt idx="205">
                  <c:v>9.2831488975562966</c:v>
                </c:pt>
                <c:pt idx="206">
                  <c:v>9.2831488975562966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1, 2018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Results!$J$4:$J$210</c:f>
              <c:numCache>
                <c:formatCode>0.0</c:formatCode>
                <c:ptCount val="207"/>
                <c:pt idx="0">
                  <c:v>49.83469418441431</c:v>
                </c:pt>
                <c:pt idx="1">
                  <c:v>70.366030841438672</c:v>
                </c:pt>
                <c:pt idx="2">
                  <c:v>119.63466248252124</c:v>
                </c:pt>
                <c:pt idx="3">
                  <c:v>187.00639381285873</c:v>
                </c:pt>
                <c:pt idx="4">
                  <c:v>270.74413709558587</c:v>
                </c:pt>
                <c:pt idx="5">
                  <c:v>430.85728578235342</c:v>
                </c:pt>
                <c:pt idx="6">
                  <c:v>962.20894605522722</c:v>
                </c:pt>
                <c:pt idx="7">
                  <c:v>1820.4046906311435</c:v>
                </c:pt>
                <c:pt idx="8">
                  <c:v>4074.4383492997831</c:v>
                </c:pt>
                <c:pt idx="9">
                  <c:v>64.122309708379774</c:v>
                </c:pt>
                <c:pt idx="10">
                  <c:v>73.522918599128403</c:v>
                </c:pt>
                <c:pt idx="11">
                  <c:v>127.74575606422644</c:v>
                </c:pt>
                <c:pt idx="12">
                  <c:v>191.36981095015091</c:v>
                </c:pt>
                <c:pt idx="13">
                  <c:v>264.67067378815545</c:v>
                </c:pt>
                <c:pt idx="14">
                  <c:v>416.79338794111356</c:v>
                </c:pt>
                <c:pt idx="15">
                  <c:v>961.31561748467618</c:v>
                </c:pt>
                <c:pt idx="16">
                  <c:v>1801.4388198580407</c:v>
                </c:pt>
                <c:pt idx="17">
                  <c:v>4056.4106009658949</c:v>
                </c:pt>
                <c:pt idx="18">
                  <c:v>52.362414168230679</c:v>
                </c:pt>
                <c:pt idx="19">
                  <c:v>74.135560704293212</c:v>
                </c:pt>
                <c:pt idx="20">
                  <c:v>123.75086349196451</c:v>
                </c:pt>
                <c:pt idx="21">
                  <c:v>179.24425504895044</c:v>
                </c:pt>
                <c:pt idx="22">
                  <c:v>269.31889618732288</c:v>
                </c:pt>
                <c:pt idx="23">
                  <c:v>438.23392996070396</c:v>
                </c:pt>
                <c:pt idx="24">
                  <c:v>957.71359914560333</c:v>
                </c:pt>
                <c:pt idx="25">
                  <c:v>1810.9782388782041</c:v>
                </c:pt>
                <c:pt idx="26">
                  <c:v>4115.8893459547307</c:v>
                </c:pt>
                <c:pt idx="27">
                  <c:v>52.173660755215238</c:v>
                </c:pt>
                <c:pt idx="28">
                  <c:v>73.480064113350849</c:v>
                </c:pt>
                <c:pt idx="29">
                  <c:v>119.46204496828946</c:v>
                </c:pt>
                <c:pt idx="30">
                  <c:v>185.314182217324</c:v>
                </c:pt>
                <c:pt idx="31">
                  <c:v>270.09231927105236</c:v>
                </c:pt>
                <c:pt idx="32">
                  <c:v>424.65953577394686</c:v>
                </c:pt>
                <c:pt idx="33">
                  <c:v>1029.0896689998474</c:v>
                </c:pt>
                <c:pt idx="34">
                  <c:v>1815.233640427216</c:v>
                </c:pt>
                <c:pt idx="35">
                  <c:v>4076.2877958788381</c:v>
                </c:pt>
                <c:pt idx="36">
                  <c:v>68.683026510803785</c:v>
                </c:pt>
                <c:pt idx="37">
                  <c:v>75.221790145560419</c:v>
                </c:pt>
                <c:pt idx="38">
                  <c:v>127.16475756280698</c:v>
                </c:pt>
                <c:pt idx="39">
                  <c:v>185.14012003083292</c:v>
                </c:pt>
                <c:pt idx="40">
                  <c:v>283.30119442617479</c:v>
                </c:pt>
                <c:pt idx="41">
                  <c:v>422.80091149497105</c:v>
                </c:pt>
                <c:pt idx="42">
                  <c:v>960.33241797259234</c:v>
                </c:pt>
                <c:pt idx="43">
                  <c:v>1807.0341721596208</c:v>
                </c:pt>
                <c:pt idx="44">
                  <c:v>4092.8823505069245</c:v>
                </c:pt>
                <c:pt idx="45">
                  <c:v>59.550002817742566</c:v>
                </c:pt>
                <c:pt idx="46">
                  <c:v>69.431892796558444</c:v>
                </c:pt>
                <c:pt idx="47">
                  <c:v>125.37421759453991</c:v>
                </c:pt>
                <c:pt idx="48">
                  <c:v>182.75396204773384</c:v>
                </c:pt>
                <c:pt idx="49">
                  <c:v>267.78585396831198</c:v>
                </c:pt>
                <c:pt idx="50">
                  <c:v>422.63693558498676</c:v>
                </c:pt>
                <c:pt idx="51">
                  <c:v>964.12123398699464</c:v>
                </c:pt>
                <c:pt idx="52">
                  <c:v>1839.2664880706311</c:v>
                </c:pt>
                <c:pt idx="53">
                  <c:v>4074.424000671896</c:v>
                </c:pt>
                <c:pt idx="54">
                  <c:v>57.496465390074661</c:v>
                </c:pt>
                <c:pt idx="55">
                  <c:v>74.102366622727672</c:v>
                </c:pt>
                <c:pt idx="56">
                  <c:v>120.31312648452203</c:v>
                </c:pt>
                <c:pt idx="57">
                  <c:v>180.51682003317495</c:v>
                </c:pt>
                <c:pt idx="58">
                  <c:v>270.41257522042139</c:v>
                </c:pt>
                <c:pt idx="59">
                  <c:v>443.94666792942036</c:v>
                </c:pt>
                <c:pt idx="60">
                  <c:v>961.03046505857799</c:v>
                </c:pt>
                <c:pt idx="61">
                  <c:v>1820.73075509567</c:v>
                </c:pt>
                <c:pt idx="62">
                  <c:v>4076.6466526458912</c:v>
                </c:pt>
                <c:pt idx="63">
                  <c:v>60.879657617284629</c:v>
                </c:pt>
                <c:pt idx="64">
                  <c:v>67.31051312539141</c:v>
                </c:pt>
                <c:pt idx="65">
                  <c:v>118.28828111033816</c:v>
                </c:pt>
                <c:pt idx="66">
                  <c:v>180.90239730016029</c:v>
                </c:pt>
                <c:pt idx="67">
                  <c:v>274.50403847074205</c:v>
                </c:pt>
                <c:pt idx="68">
                  <c:v>426.47847972173662</c:v>
                </c:pt>
                <c:pt idx="69">
                  <c:v>963.25058160095125</c:v>
                </c:pt>
                <c:pt idx="70">
                  <c:v>1803.8556805886155</c:v>
                </c:pt>
                <c:pt idx="71">
                  <c:v>4136.0134194075072</c:v>
                </c:pt>
                <c:pt idx="72">
                  <c:v>54.364256199728544</c:v>
                </c:pt>
                <c:pt idx="73">
                  <c:v>66.729149373292159</c:v>
                </c:pt>
                <c:pt idx="74">
                  <c:v>124.59029484788282</c:v>
                </c:pt>
                <c:pt idx="75">
                  <c:v>180.19031198049723</c:v>
                </c:pt>
                <c:pt idx="76">
                  <c:v>276.44300039906034</c:v>
                </c:pt>
                <c:pt idx="77">
                  <c:v>418.41694426146597</c:v>
                </c:pt>
                <c:pt idx="78">
                  <c:v>952.26373011081603</c:v>
                </c:pt>
                <c:pt idx="79">
                  <c:v>1813.5685284576261</c:v>
                </c:pt>
                <c:pt idx="80">
                  <c:v>4120.0668786557126</c:v>
                </c:pt>
                <c:pt idx="81">
                  <c:v>54.189020367312786</c:v>
                </c:pt>
                <c:pt idx="82">
                  <c:v>69.624688134993576</c:v>
                </c:pt>
                <c:pt idx="83">
                  <c:v>124.08738639273228</c:v>
                </c:pt>
                <c:pt idx="84">
                  <c:v>176.64803642692996</c:v>
                </c:pt>
                <c:pt idx="85">
                  <c:v>265.88947537949355</c:v>
                </c:pt>
                <c:pt idx="86">
                  <c:v>423.24867468228035</c:v>
                </c:pt>
                <c:pt idx="87">
                  <c:v>956.71186274479862</c:v>
                </c:pt>
                <c:pt idx="88">
                  <c:v>1829.382497136849</c:v>
                </c:pt>
                <c:pt idx="89">
                  <c:v>4084.4596053028308</c:v>
                </c:pt>
                <c:pt idx="90">
                  <c:v>47.471174662194372</c:v>
                </c:pt>
                <c:pt idx="91">
                  <c:v>79.977100608270845</c:v>
                </c:pt>
                <c:pt idx="92">
                  <c:v>152.05201119505975</c:v>
                </c:pt>
                <c:pt idx="93">
                  <c:v>188.47332304903898</c:v>
                </c:pt>
                <c:pt idx="94">
                  <c:v>269.84398711574056</c:v>
                </c:pt>
                <c:pt idx="95">
                  <c:v>419.66657617251377</c:v>
                </c:pt>
                <c:pt idx="96">
                  <c:v>957.29670276559125</c:v>
                </c:pt>
                <c:pt idx="97">
                  <c:v>1818.3280642765023</c:v>
                </c:pt>
                <c:pt idx="98">
                  <c:v>4075.196870201677</c:v>
                </c:pt>
                <c:pt idx="99">
                  <c:v>59.76050462361777</c:v>
                </c:pt>
                <c:pt idx="100">
                  <c:v>68.281389456974509</c:v>
                </c:pt>
                <c:pt idx="101">
                  <c:v>121.8730464735367</c:v>
                </c:pt>
                <c:pt idx="102">
                  <c:v>176.64803642693002</c:v>
                </c:pt>
                <c:pt idx="103">
                  <c:v>278.88380341873489</c:v>
                </c:pt>
                <c:pt idx="104">
                  <c:v>418.45351455409264</c:v>
                </c:pt>
                <c:pt idx="105">
                  <c:v>981.58387831326013</c:v>
                </c:pt>
                <c:pt idx="106">
                  <c:v>1813.2602029139773</c:v>
                </c:pt>
                <c:pt idx="107">
                  <c:v>4152.1952615432956</c:v>
                </c:pt>
                <c:pt idx="108">
                  <c:v>53.953010030640741</c:v>
                </c:pt>
                <c:pt idx="109">
                  <c:v>69.099573830762168</c:v>
                </c:pt>
                <c:pt idx="110">
                  <c:v>122.96574073267035</c:v>
                </c:pt>
                <c:pt idx="111">
                  <c:v>188.02559053702475</c:v>
                </c:pt>
                <c:pt idx="112">
                  <c:v>280.87256045536674</c:v>
                </c:pt>
                <c:pt idx="113">
                  <c:v>432.61537932995606</c:v>
                </c:pt>
                <c:pt idx="114">
                  <c:v>952.15905689815349</c:v>
                </c:pt>
                <c:pt idx="115">
                  <c:v>1829.6836281213027</c:v>
                </c:pt>
                <c:pt idx="116">
                  <c:v>4238.1232784151471</c:v>
                </c:pt>
                <c:pt idx="117">
                  <c:v>59.28630469806248</c:v>
                </c:pt>
                <c:pt idx="118">
                  <c:v>76.255856508024337</c:v>
                </c:pt>
                <c:pt idx="119">
                  <c:v>123.80842588858224</c:v>
                </c:pt>
                <c:pt idx="120">
                  <c:v>177.68803821623052</c:v>
                </c:pt>
                <c:pt idx="121">
                  <c:v>265.1902136509139</c:v>
                </c:pt>
                <c:pt idx="122">
                  <c:v>420.6688117061567</c:v>
                </c:pt>
                <c:pt idx="123">
                  <c:v>960.55624903748924</c:v>
                </c:pt>
                <c:pt idx="124">
                  <c:v>1825.1675841313004</c:v>
                </c:pt>
                <c:pt idx="125">
                  <c:v>4069.6588644511048</c:v>
                </c:pt>
                <c:pt idx="126">
                  <c:v>60.70303064527652</c:v>
                </c:pt>
                <c:pt idx="127">
                  <c:v>62.58625636939869</c:v>
                </c:pt>
                <c:pt idx="128">
                  <c:v>124.67455654886707</c:v>
                </c:pt>
                <c:pt idx="129">
                  <c:v>186.92092449025819</c:v>
                </c:pt>
                <c:pt idx="130">
                  <c:v>273.44391112457805</c:v>
                </c:pt>
                <c:pt idx="131">
                  <c:v>430.82630883607493</c:v>
                </c:pt>
                <c:pt idx="132">
                  <c:v>964.17829219752468</c:v>
                </c:pt>
                <c:pt idx="133">
                  <c:v>1809.8926375130345</c:v>
                </c:pt>
                <c:pt idx="134">
                  <c:v>4136.7676903041956</c:v>
                </c:pt>
                <c:pt idx="135">
                  <c:v>63.452015182442004</c:v>
                </c:pt>
                <c:pt idx="136">
                  <c:v>73.986421056903438</c:v>
                </c:pt>
                <c:pt idx="137">
                  <c:v>123.19299428973282</c:v>
                </c:pt>
                <c:pt idx="138">
                  <c:v>179.05438056508143</c:v>
                </c:pt>
                <c:pt idx="139">
                  <c:v>268.11366920046373</c:v>
                </c:pt>
                <c:pt idx="140">
                  <c:v>426.80091479385578</c:v>
                </c:pt>
                <c:pt idx="141">
                  <c:v>1006.6573343989512</c:v>
                </c:pt>
                <c:pt idx="142">
                  <c:v>1825.8786449034831</c:v>
                </c:pt>
                <c:pt idx="143">
                  <c:v>4082.7189452533721</c:v>
                </c:pt>
                <c:pt idx="144">
                  <c:v>53.633075845017245</c:v>
                </c:pt>
                <c:pt idx="145">
                  <c:v>75.15448948797993</c:v>
                </c:pt>
                <c:pt idx="146">
                  <c:v>119.59837422712255</c:v>
                </c:pt>
                <c:pt idx="147">
                  <c:v>190.37108748635023</c:v>
                </c:pt>
                <c:pt idx="148">
                  <c:v>273.0786229076125</c:v>
                </c:pt>
                <c:pt idx="149">
                  <c:v>441.46209164585156</c:v>
                </c:pt>
                <c:pt idx="150">
                  <c:v>953.22284002094716</c:v>
                </c:pt>
                <c:pt idx="151">
                  <c:v>1844.7027207217361</c:v>
                </c:pt>
                <c:pt idx="152">
                  <c:v>4191.211098045047</c:v>
                </c:pt>
                <c:pt idx="153">
                  <c:v>61.245071163158876</c:v>
                </c:pt>
                <c:pt idx="154">
                  <c:v>70.378418929134426</c:v>
                </c:pt>
                <c:pt idx="155">
                  <c:v>128.27840113787596</c:v>
                </c:pt>
                <c:pt idx="156">
                  <c:v>187.71768693647132</c:v>
                </c:pt>
                <c:pt idx="157">
                  <c:v>276.08678925241998</c:v>
                </c:pt>
                <c:pt idx="158">
                  <c:v>419.45715074993598</c:v>
                </c:pt>
                <c:pt idx="159">
                  <c:v>979.60091630446777</c:v>
                </c:pt>
                <c:pt idx="160">
                  <c:v>1893.971881712343</c:v>
                </c:pt>
                <c:pt idx="161">
                  <c:v>4140.5401400766314</c:v>
                </c:pt>
                <c:pt idx="162">
                  <c:v>57.707284714369393</c:v>
                </c:pt>
                <c:pt idx="163">
                  <c:v>69.962815041167502</c:v>
                </c:pt>
                <c:pt idx="164">
                  <c:v>124.3109845741146</c:v>
                </c:pt>
                <c:pt idx="165">
                  <c:v>190.40288275296388</c:v>
                </c:pt>
                <c:pt idx="166">
                  <c:v>271.51589056444823</c:v>
                </c:pt>
                <c:pt idx="167">
                  <c:v>429.06901860747251</c:v>
                </c:pt>
                <c:pt idx="168">
                  <c:v>982.26815868748076</c:v>
                </c:pt>
                <c:pt idx="169">
                  <c:v>1831.8123726662288</c:v>
                </c:pt>
                <c:pt idx="170">
                  <c:v>4083.2317874736286</c:v>
                </c:pt>
                <c:pt idx="171">
                  <c:v>56.141528461719219</c:v>
                </c:pt>
                <c:pt idx="172">
                  <c:v>65.833419378991735</c:v>
                </c:pt>
                <c:pt idx="173">
                  <c:v>122.91817291452482</c:v>
                </c:pt>
                <c:pt idx="174">
                  <c:v>184.74315980592579</c:v>
                </c:pt>
                <c:pt idx="175">
                  <c:v>265.6374886496011</c:v>
                </c:pt>
                <c:pt idx="176">
                  <c:v>429.99450028502736</c:v>
                </c:pt>
                <c:pt idx="177">
                  <c:v>950.29383884197807</c:v>
                </c:pt>
                <c:pt idx="178">
                  <c:v>1813.974071639057</c:v>
                </c:pt>
                <c:pt idx="179">
                  <c:v>4120.716706047313</c:v>
                </c:pt>
                <c:pt idx="180">
                  <c:v>57.918009809835688</c:v>
                </c:pt>
                <c:pt idx="181">
                  <c:v>69.084125016532042</c:v>
                </c:pt>
                <c:pt idx="182">
                  <c:v>114.10206530183432</c:v>
                </c:pt>
                <c:pt idx="183">
                  <c:v>169.99788879964606</c:v>
                </c:pt>
                <c:pt idx="184">
                  <c:v>268.7782459428015</c:v>
                </c:pt>
                <c:pt idx="185">
                  <c:v>422.06974238141532</c:v>
                </c:pt>
                <c:pt idx="186">
                  <c:v>963.29230024845276</c:v>
                </c:pt>
                <c:pt idx="187">
                  <c:v>1812.3645293813056</c:v>
                </c:pt>
                <c:pt idx="188">
                  <c:v>4076.8554689561761</c:v>
                </c:pt>
                <c:pt idx="189">
                  <c:v>59.720404382020064</c:v>
                </c:pt>
                <c:pt idx="190">
                  <c:v>77.391338025867228</c:v>
                </c:pt>
                <c:pt idx="191">
                  <c:v>125.87617358687675</c:v>
                </c:pt>
                <c:pt idx="192">
                  <c:v>182.00139538095959</c:v>
                </c:pt>
                <c:pt idx="193">
                  <c:v>265.80169282148194</c:v>
                </c:pt>
                <c:pt idx="194">
                  <c:v>417.31510728549944</c:v>
                </c:pt>
                <c:pt idx="195">
                  <c:v>956.11943600426923</c:v>
                </c:pt>
                <c:pt idx="196">
                  <c:v>1805.774648036125</c:v>
                </c:pt>
                <c:pt idx="197">
                  <c:v>4071.2778769733022</c:v>
                </c:pt>
                <c:pt idx="198">
                  <c:v>52.998170961151928</c:v>
                </c:pt>
                <c:pt idx="199">
                  <c:v>68.799015749446923</c:v>
                </c:pt>
                <c:pt idx="200">
                  <c:v>127.91716384193882</c:v>
                </c:pt>
                <c:pt idx="201">
                  <c:v>183.6304866077806</c:v>
                </c:pt>
                <c:pt idx="202">
                  <c:v>267.75412725637881</c:v>
                </c:pt>
                <c:pt idx="203">
                  <c:v>426.73832568532077</c:v>
                </c:pt>
                <c:pt idx="204">
                  <c:v>962.79456311573153</c:v>
                </c:pt>
                <c:pt idx="205">
                  <c:v>1808.9470497534171</c:v>
                </c:pt>
                <c:pt idx="206">
                  <c:v>4134.670226301816</c:v>
                </c:pt>
              </c:numCache>
            </c:numRef>
          </c:xVal>
          <c:yVal>
            <c:numRef>
              <c:f>Results!$T$4:$T$210</c:f>
              <c:numCache>
                <c:formatCode>0.00</c:formatCode>
                <c:ptCount val="207"/>
                <c:pt idx="0">
                  <c:v>-7.694828366406635</c:v>
                </c:pt>
                <c:pt idx="1">
                  <c:v>-18.995004665756131</c:v>
                </c:pt>
                <c:pt idx="2">
                  <c:v>-11.396916411673979</c:v>
                </c:pt>
                <c:pt idx="3">
                  <c:v>-4.2813476318199584</c:v>
                </c:pt>
                <c:pt idx="4">
                  <c:v>-3.968372948291274</c:v>
                </c:pt>
                <c:pt idx="5">
                  <c:v>-1.5915445806845094</c:v>
                </c:pt>
                <c:pt idx="6">
                  <c:v>-2.2041933970971312</c:v>
                </c:pt>
                <c:pt idx="7">
                  <c:v>-1.7800816927091414</c:v>
                </c:pt>
                <c:pt idx="8">
                  <c:v>-0.10893156109592061</c:v>
                </c:pt>
                <c:pt idx="9">
                  <c:v>-12.666901341076173</c:v>
                </c:pt>
                <c:pt idx="10">
                  <c:v>2.0090081147691379</c:v>
                </c:pt>
                <c:pt idx="11">
                  <c:v>1.76463313164016</c:v>
                </c:pt>
                <c:pt idx="12">
                  <c:v>-0.71579260247465193</c:v>
                </c:pt>
                <c:pt idx="13">
                  <c:v>-1.7647114889252518</c:v>
                </c:pt>
                <c:pt idx="14">
                  <c:v>-0.19035521293482188</c:v>
                </c:pt>
                <c:pt idx="15">
                  <c:v>4.5442289421684308</c:v>
                </c:pt>
                <c:pt idx="16">
                  <c:v>0.97484188462993104</c:v>
                </c:pt>
                <c:pt idx="17">
                  <c:v>1.6169319500961572</c:v>
                </c:pt>
                <c:pt idx="18">
                  <c:v>-2.6018933425290434</c:v>
                </c:pt>
                <c:pt idx="19">
                  <c:v>-1.531735503859825</c:v>
                </c:pt>
                <c:pt idx="20">
                  <c:v>-0.60675414358887658</c:v>
                </c:pt>
                <c:pt idx="21">
                  <c:v>-2.3678611332850568</c:v>
                </c:pt>
                <c:pt idx="22">
                  <c:v>-2.7175576206996892</c:v>
                </c:pt>
                <c:pt idx="23">
                  <c:v>-3.248020974090323</c:v>
                </c:pt>
                <c:pt idx="24">
                  <c:v>-26.700424779780814</c:v>
                </c:pt>
                <c:pt idx="25">
                  <c:v>21.260430018214603</c:v>
                </c:pt>
                <c:pt idx="26">
                  <c:v>-7.5533941713055501</c:v>
                </c:pt>
                <c:pt idx="27">
                  <c:v>-25.249638542755331</c:v>
                </c:pt>
                <c:pt idx="28">
                  <c:v>-26.510679254853081</c:v>
                </c:pt>
                <c:pt idx="29">
                  <c:v>-14.617232588747886</c:v>
                </c:pt>
                <c:pt idx="30">
                  <c:v>-14.739391173683494</c:v>
                </c:pt>
                <c:pt idx="31">
                  <c:v>-12.992712775306767</c:v>
                </c:pt>
                <c:pt idx="32">
                  <c:v>-9.5746197479927986</c:v>
                </c:pt>
                <c:pt idx="33">
                  <c:v>-12.932757271695742</c:v>
                </c:pt>
                <c:pt idx="34">
                  <c:v>-9.1026100854063152</c:v>
                </c:pt>
                <c:pt idx="35">
                  <c:v>-3.8340716775897525</c:v>
                </c:pt>
                <c:pt idx="36">
                  <c:v>1.9174657205722527</c:v>
                </c:pt>
                <c:pt idx="37">
                  <c:v>-0.29484826820956644</c:v>
                </c:pt>
                <c:pt idx="38">
                  <c:v>-3.2750878801856711</c:v>
                </c:pt>
                <c:pt idx="39">
                  <c:v>-0.61581467628034614</c:v>
                </c:pt>
                <c:pt idx="40">
                  <c:v>-1.1652596216056703</c:v>
                </c:pt>
                <c:pt idx="41">
                  <c:v>-1.6085375669895972</c:v>
                </c:pt>
                <c:pt idx="42">
                  <c:v>-2.2213576854594077</c:v>
                </c:pt>
                <c:pt idx="43">
                  <c:v>-0.77664121552545196</c:v>
                </c:pt>
                <c:pt idx="44">
                  <c:v>-1.072162518951697</c:v>
                </c:pt>
                <c:pt idx="45">
                  <c:v>-14.357686672006578</c:v>
                </c:pt>
                <c:pt idx="46">
                  <c:v>3.6987428975418206</c:v>
                </c:pt>
                <c:pt idx="47">
                  <c:v>-22.631620869852288</c:v>
                </c:pt>
                <c:pt idx="48">
                  <c:v>-8.6203121788511652</c:v>
                </c:pt>
                <c:pt idx="49">
                  <c:v>-5.8949543952310401</c:v>
                </c:pt>
                <c:pt idx="50">
                  <c:v>-1.806973064106715</c:v>
                </c:pt>
                <c:pt idx="51">
                  <c:v>7.3516445353968285</c:v>
                </c:pt>
                <c:pt idx="52">
                  <c:v>5.1506137117054323</c:v>
                </c:pt>
                <c:pt idx="53">
                  <c:v>0.70135065283808562</c:v>
                </c:pt>
                <c:pt idx="54">
                  <c:v>8.2153478094337586</c:v>
                </c:pt>
                <c:pt idx="55">
                  <c:v>10.009981752724869</c:v>
                </c:pt>
                <c:pt idx="56">
                  <c:v>-3.6846573720219502</c:v>
                </c:pt>
                <c:pt idx="57">
                  <c:v>-4.5573703501219747</c:v>
                </c:pt>
                <c:pt idx="58">
                  <c:v>-5.1893205073702733</c:v>
                </c:pt>
                <c:pt idx="59">
                  <c:v>-3.8488109414387637</c:v>
                </c:pt>
                <c:pt idx="60">
                  <c:v>12.834092094458624</c:v>
                </c:pt>
                <c:pt idx="61">
                  <c:v>7.4282946298242409</c:v>
                </c:pt>
                <c:pt idx="62">
                  <c:v>3.2407357961319181</c:v>
                </c:pt>
                <c:pt idx="63">
                  <c:v>-1.4449122280130577</c:v>
                </c:pt>
                <c:pt idx="64">
                  <c:v>-3.4326184991149908</c:v>
                </c:pt>
                <c:pt idx="65">
                  <c:v>1.4470739396958217</c:v>
                </c:pt>
                <c:pt idx="66">
                  <c:v>-3.2627523947992803</c:v>
                </c:pt>
                <c:pt idx="67">
                  <c:v>-1.6407913325552432</c:v>
                </c:pt>
                <c:pt idx="68">
                  <c:v>-1.9880205273824256</c:v>
                </c:pt>
                <c:pt idx="69">
                  <c:v>-0.44127475053133702</c:v>
                </c:pt>
                <c:pt idx="70">
                  <c:v>-0.60180427433491945</c:v>
                </c:pt>
                <c:pt idx="71">
                  <c:v>7.2209161084411139E-2</c:v>
                </c:pt>
                <c:pt idx="72">
                  <c:v>3.0088589720825127</c:v>
                </c:pt>
                <c:pt idx="73">
                  <c:v>-1.0926999371941581</c:v>
                </c:pt>
                <c:pt idx="74">
                  <c:v>-0.47378878796581281</c:v>
                </c:pt>
                <c:pt idx="75">
                  <c:v>-0.10561721016267847</c:v>
                </c:pt>
                <c:pt idx="76">
                  <c:v>-0.5219884015790921</c:v>
                </c:pt>
                <c:pt idx="77">
                  <c:v>-0.81663620661852199</c:v>
                </c:pt>
                <c:pt idx="78">
                  <c:v>-0.76278554786190778</c:v>
                </c:pt>
                <c:pt idx="79">
                  <c:v>-0.25190823428721004</c:v>
                </c:pt>
                <c:pt idx="80">
                  <c:v>-0.29288065002599495</c:v>
                </c:pt>
                <c:pt idx="81">
                  <c:v>1.4965755556939413</c:v>
                </c:pt>
                <c:pt idx="82">
                  <c:v>6.2841385465500981</c:v>
                </c:pt>
                <c:pt idx="83">
                  <c:v>-1.6821906346917315</c:v>
                </c:pt>
                <c:pt idx="84">
                  <c:v>-1.4990466242885847</c:v>
                </c:pt>
                <c:pt idx="85">
                  <c:v>-1.4628165984916297</c:v>
                </c:pt>
                <c:pt idx="86">
                  <c:v>-1.2400924081381637</c:v>
                </c:pt>
                <c:pt idx="87">
                  <c:v>-1.2241786896210718</c:v>
                </c:pt>
                <c:pt idx="88">
                  <c:v>-7.5571792067144594E-2</c:v>
                </c:pt>
                <c:pt idx="89">
                  <c:v>-0.2805660089758969</c:v>
                </c:pt>
                <c:pt idx="90">
                  <c:v>20.072866124786039</c:v>
                </c:pt>
                <c:pt idx="91">
                  <c:v>2.5293482463653554</c:v>
                </c:pt>
                <c:pt idx="92">
                  <c:v>-1.3495455791290574</c:v>
                </c:pt>
                <c:pt idx="93">
                  <c:v>-2.3734515721755836</c:v>
                </c:pt>
                <c:pt idx="94">
                  <c:v>-3.277444574648694</c:v>
                </c:pt>
                <c:pt idx="95">
                  <c:v>-2.3033943424029317</c:v>
                </c:pt>
                <c:pt idx="96">
                  <c:v>-0.23991545765865147</c:v>
                </c:pt>
                <c:pt idx="97">
                  <c:v>0.20194022165954342</c:v>
                </c:pt>
                <c:pt idx="98">
                  <c:v>1.9707754592067712E-2</c:v>
                </c:pt>
                <c:pt idx="99">
                  <c:v>-16.068546750227302</c:v>
                </c:pt>
                <c:pt idx="100">
                  <c:v>-10.475606184730156</c:v>
                </c:pt>
                <c:pt idx="101">
                  <c:v>-2.0009727696978761</c:v>
                </c:pt>
                <c:pt idx="102">
                  <c:v>-3.2691200783988155</c:v>
                </c:pt>
                <c:pt idx="103">
                  <c:v>-3.7680938404861593</c:v>
                </c:pt>
                <c:pt idx="104">
                  <c:v>-2.5147630950850366</c:v>
                </c:pt>
                <c:pt idx="105">
                  <c:v>-3.4953893468807062</c:v>
                </c:pt>
                <c:pt idx="106">
                  <c:v>-2.8256398519991186</c:v>
                </c:pt>
                <c:pt idx="107">
                  <c:v>-0.93309103023481421</c:v>
                </c:pt>
                <c:pt idx="108">
                  <c:v>-4.892424035548089</c:v>
                </c:pt>
                <c:pt idx="109">
                  <c:v>-19.326275243707784</c:v>
                </c:pt>
                <c:pt idx="110">
                  <c:v>-10.481489117111472</c:v>
                </c:pt>
                <c:pt idx="111">
                  <c:v>-7.9871524371399492</c:v>
                </c:pt>
                <c:pt idx="112">
                  <c:v>-4.2080509524336218</c:v>
                </c:pt>
                <c:pt idx="113">
                  <c:v>-4.2933700967181299</c:v>
                </c:pt>
                <c:pt idx="114">
                  <c:v>0.17234968149046143</c:v>
                </c:pt>
                <c:pt idx="115">
                  <c:v>-0.13337432131960034</c:v>
                </c:pt>
                <c:pt idx="116">
                  <c:v>0.39819798708553567</c:v>
                </c:pt>
                <c:pt idx="117">
                  <c:v>9.2157798158671156</c:v>
                </c:pt>
                <c:pt idx="118">
                  <c:v>28.763880567871595</c:v>
                </c:pt>
                <c:pt idx="119">
                  <c:v>15.315253364485621</c:v>
                </c:pt>
                <c:pt idx="120">
                  <c:v>12.697513017907022</c:v>
                </c:pt>
                <c:pt idx="121">
                  <c:v>3.3107505093093264</c:v>
                </c:pt>
                <c:pt idx="122">
                  <c:v>9.3496801282517481</c:v>
                </c:pt>
                <c:pt idx="123">
                  <c:v>9.2283768963384425</c:v>
                </c:pt>
                <c:pt idx="124">
                  <c:v>10.439721674072439</c:v>
                </c:pt>
                <c:pt idx="125">
                  <c:v>12.995711757777221</c:v>
                </c:pt>
                <c:pt idx="126">
                  <c:v>-16.478634656200452</c:v>
                </c:pt>
                <c:pt idx="127">
                  <c:v>2.8979902870307139</c:v>
                </c:pt>
                <c:pt idx="128">
                  <c:v>-19.791172498933822</c:v>
                </c:pt>
                <c:pt idx="129">
                  <c:v>-5.8960357275745032</c:v>
                </c:pt>
                <c:pt idx="130">
                  <c:v>-1.917728247453641</c:v>
                </c:pt>
                <c:pt idx="131">
                  <c:v>-0.9577662160935857</c:v>
                </c:pt>
                <c:pt idx="132">
                  <c:v>0.17856736833923439</c:v>
                </c:pt>
                <c:pt idx="133">
                  <c:v>-0.54658698024364283</c:v>
                </c:pt>
                <c:pt idx="134">
                  <c:v>0.1264830439492145</c:v>
                </c:pt>
                <c:pt idx="135">
                  <c:v>-32.73657286173929</c:v>
                </c:pt>
                <c:pt idx="136">
                  <c:v>-36.853277489841894</c:v>
                </c:pt>
                <c:pt idx="137">
                  <c:v>-28.120912629379973</c:v>
                </c:pt>
                <c:pt idx="138">
                  <c:v>-10.87065309636848</c:v>
                </c:pt>
                <c:pt idx="139">
                  <c:v>-11.34730254193661</c:v>
                </c:pt>
                <c:pt idx="140">
                  <c:v>-11.024089490665995</c:v>
                </c:pt>
                <c:pt idx="141">
                  <c:v>-5.7822391403630151</c:v>
                </c:pt>
                <c:pt idx="142">
                  <c:v>-6.0156596502222204</c:v>
                </c:pt>
                <c:pt idx="143">
                  <c:v>-2.1514815599906734</c:v>
                </c:pt>
                <c:pt idx="144">
                  <c:v>-6.9603985715916501</c:v>
                </c:pt>
                <c:pt idx="145">
                  <c:v>-8.5882952993942503</c:v>
                </c:pt>
                <c:pt idx="146">
                  <c:v>4.4328577266522355</c:v>
                </c:pt>
                <c:pt idx="147">
                  <c:v>-4.1871313504587517</c:v>
                </c:pt>
                <c:pt idx="148">
                  <c:v>-3.4344039118673413</c:v>
                </c:pt>
                <c:pt idx="149">
                  <c:v>-0.60301704183178706</c:v>
                </c:pt>
                <c:pt idx="150">
                  <c:v>-1.1458852602301446</c:v>
                </c:pt>
                <c:pt idx="151">
                  <c:v>-0.42297984570019093</c:v>
                </c:pt>
                <c:pt idx="152">
                  <c:v>-0.26271876523192184</c:v>
                </c:pt>
                <c:pt idx="153">
                  <c:v>-18.360777364763994</c:v>
                </c:pt>
                <c:pt idx="154">
                  <c:v>-1.9585818353242441</c:v>
                </c:pt>
                <c:pt idx="155">
                  <c:v>-5.6739100840935821</c:v>
                </c:pt>
                <c:pt idx="156">
                  <c:v>-1.4477521968353797</c:v>
                </c:pt>
                <c:pt idx="157">
                  <c:v>-2.9290750471317937</c:v>
                </c:pt>
                <c:pt idx="158">
                  <c:v>-2.2546166474997018</c:v>
                </c:pt>
                <c:pt idx="159">
                  <c:v>-2.1029907140332691</c:v>
                </c:pt>
                <c:pt idx="160">
                  <c:v>-1.688086397747214</c:v>
                </c:pt>
                <c:pt idx="161">
                  <c:v>-1.1240113246618597</c:v>
                </c:pt>
                <c:pt idx="162">
                  <c:v>-17.445431307674387</c:v>
                </c:pt>
                <c:pt idx="163">
                  <c:v>-31.163433072751999</c:v>
                </c:pt>
                <c:pt idx="164">
                  <c:v>-8.6886807397740569</c:v>
                </c:pt>
                <c:pt idx="165">
                  <c:v>-8.5518047403147346</c:v>
                </c:pt>
                <c:pt idx="167">
                  <c:v>-6.0407574267635873</c:v>
                </c:pt>
                <c:pt idx="168">
                  <c:v>-3.9040417169505024</c:v>
                </c:pt>
                <c:pt idx="169">
                  <c:v>-0.41119782673295252</c:v>
                </c:pt>
                <c:pt idx="170">
                  <c:v>-0.47956590497019402</c:v>
                </c:pt>
                <c:pt idx="171">
                  <c:v>91.800976835575327</c:v>
                </c:pt>
                <c:pt idx="172">
                  <c:v>94.293416940177451</c:v>
                </c:pt>
                <c:pt idx="173">
                  <c:v>31.770588644065796</c:v>
                </c:pt>
                <c:pt idx="174">
                  <c:v>28.513553762646293</c:v>
                </c:pt>
                <c:pt idx="175">
                  <c:v>19.000522707461876</c:v>
                </c:pt>
                <c:pt idx="176">
                  <c:v>9.8339629197450513</c:v>
                </c:pt>
                <c:pt idx="177">
                  <c:v>5.4747446559709072</c:v>
                </c:pt>
                <c:pt idx="178">
                  <c:v>3.2401746684193058</c:v>
                </c:pt>
                <c:pt idx="179">
                  <c:v>-3.1818908068806135</c:v>
                </c:pt>
                <c:pt idx="180">
                  <c:v>5.8392721042530997</c:v>
                </c:pt>
                <c:pt idx="182">
                  <c:v>5.9227102334115624</c:v>
                </c:pt>
                <c:pt idx="183">
                  <c:v>5.2895428665892164</c:v>
                </c:pt>
                <c:pt idx="184">
                  <c:v>-0.55370773686728969</c:v>
                </c:pt>
                <c:pt idx="185">
                  <c:v>-1.7105567294826305</c:v>
                </c:pt>
                <c:pt idx="186">
                  <c:v>-0.81619050068447185</c:v>
                </c:pt>
                <c:pt idx="187">
                  <c:v>-0.59560475866246609</c:v>
                </c:pt>
                <c:pt idx="188">
                  <c:v>-0.32219609098723928</c:v>
                </c:pt>
                <c:pt idx="189">
                  <c:v>-2.3784239184550899</c:v>
                </c:pt>
                <c:pt idx="190">
                  <c:v>-3.6067835200552527</c:v>
                </c:pt>
                <c:pt idx="191">
                  <c:v>-4.5093312142660444</c:v>
                </c:pt>
                <c:pt idx="192">
                  <c:v>-2.4183305692501622</c:v>
                </c:pt>
                <c:pt idx="193">
                  <c:v>-2.7470452667078793</c:v>
                </c:pt>
                <c:pt idx="194">
                  <c:v>-2.7114061024774707</c:v>
                </c:pt>
                <c:pt idx="195">
                  <c:v>-41.524041981978542</c:v>
                </c:pt>
                <c:pt idx="196">
                  <c:v>-0.26440996064030764</c:v>
                </c:pt>
                <c:pt idx="197">
                  <c:v>0.31248476304338485</c:v>
                </c:pt>
                <c:pt idx="198">
                  <c:v>-19.789684758819018</c:v>
                </c:pt>
                <c:pt idx="199">
                  <c:v>-12.309792018376378</c:v>
                </c:pt>
                <c:pt idx="200">
                  <c:v>-9.4101240837488973</c:v>
                </c:pt>
                <c:pt idx="201">
                  <c:v>-18.738983511642338</c:v>
                </c:pt>
                <c:pt idx="202">
                  <c:v>-5.551409200929398</c:v>
                </c:pt>
                <c:pt idx="203">
                  <c:v>-10.786077301916009</c:v>
                </c:pt>
                <c:pt idx="204">
                  <c:v>-1.5916752859653858</c:v>
                </c:pt>
                <c:pt idx="205">
                  <c:v>-1.4382427477334674</c:v>
                </c:pt>
                <c:pt idx="206">
                  <c:v>-3.5170937062103884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50"/>
        <c:crossBetween val="midCat"/>
      </c:valAx>
      <c:valAx>
        <c:axId val="233004424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2018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9'!$D$22,'PSD for Samples 7, 8, 9'!$D$25,'PSD for Samples 7, 8, 9'!$D$28)</c:f>
              <c:numCache>
                <c:formatCode>0.0</c:formatCode>
                <c:ptCount val="9"/>
                <c:pt idx="0">
                  <c:v>22.3</c:v>
                </c:pt>
                <c:pt idx="1">
                  <c:v>19.899999999999999</c:v>
                </c:pt>
                <c:pt idx="2">
                  <c:v>8.1999999999999993</c:v>
                </c:pt>
                <c:pt idx="4">
                  <c:v>32.200000000000003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9'!$E$22,'PSD for Samples 7, 8, 9'!$E$25,'PSD for Samples 7, 8, 9'!$E$28)</c:f>
              <c:numCache>
                <c:formatCode>0.0</c:formatCode>
                <c:ptCount val="9"/>
                <c:pt idx="0">
                  <c:v>24.2</c:v>
                </c:pt>
                <c:pt idx="1">
                  <c:v>27.5</c:v>
                </c:pt>
                <c:pt idx="2">
                  <c:v>26</c:v>
                </c:pt>
                <c:pt idx="4">
                  <c:v>36.9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9'!$F$22,'PSD for Samples 7, 8, 9'!$F$25,'PSD for Samples 7, 8, 9'!$F$28)</c:f>
              <c:numCache>
                <c:formatCode>0.0</c:formatCode>
                <c:ptCount val="9"/>
                <c:pt idx="0">
                  <c:v>28</c:v>
                </c:pt>
                <c:pt idx="1">
                  <c:v>45.8</c:v>
                </c:pt>
                <c:pt idx="2">
                  <c:v>40.200000000000003</c:v>
                </c:pt>
                <c:pt idx="4">
                  <c:v>42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9'!$G$22,'PSD for Samples 7, 8, 9'!$G$25,'PSD for Samples 7, 8, 9'!$G$28)</c:f>
              <c:numCache>
                <c:formatCode>0.0</c:formatCode>
                <c:ptCount val="9"/>
                <c:pt idx="0">
                  <c:v>42.3</c:v>
                </c:pt>
                <c:pt idx="1">
                  <c:v>53.5</c:v>
                </c:pt>
                <c:pt idx="2">
                  <c:v>58.4</c:v>
                </c:pt>
                <c:pt idx="4">
                  <c:v>53.8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9'!$H$22,'PSD for Samples 7, 8, 9'!$H$25,'PSD for Samples 7, 8, 9'!$H$28)</c:f>
              <c:numCache>
                <c:formatCode>0.0</c:formatCode>
                <c:ptCount val="9"/>
                <c:pt idx="0">
                  <c:v>69.400000000000006</c:v>
                </c:pt>
                <c:pt idx="1">
                  <c:v>77.900000000000006</c:v>
                </c:pt>
                <c:pt idx="2">
                  <c:v>83.3</c:v>
                </c:pt>
                <c:pt idx="4">
                  <c:v>78.099999999999994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2018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9'!$D$23,'PSD for Samples 7, 8, 9'!$D$26,'PSD for Samples 7, 8, 9'!$D$29)</c:f>
              <c:numCache>
                <c:formatCode>0.0</c:formatCode>
                <c:ptCount val="9"/>
                <c:pt idx="0">
                  <c:v>16.8</c:v>
                </c:pt>
                <c:pt idx="2" formatCode="General">
                  <c:v>8.1999999999999993</c:v>
                </c:pt>
                <c:pt idx="3">
                  <c:v>14.6</c:v>
                </c:pt>
                <c:pt idx="4">
                  <c:v>24.2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9'!$E$23,'PSD for Samples 7, 8, 9'!$E$26,'PSD for Samples 7, 8, 9'!$E$29)</c:f>
              <c:numCache>
                <c:formatCode>0.0</c:formatCode>
                <c:ptCount val="9"/>
                <c:pt idx="0">
                  <c:v>19.2</c:v>
                </c:pt>
                <c:pt idx="2" formatCode="General">
                  <c:v>25.8</c:v>
                </c:pt>
                <c:pt idx="3">
                  <c:v>25.6</c:v>
                </c:pt>
                <c:pt idx="4">
                  <c:v>30.4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9'!$F$23,'PSD for Samples 7, 8, 9'!$F$26,'PSD for Samples 7, 8, 9'!$F$29)</c:f>
              <c:numCache>
                <c:formatCode>0.0</c:formatCode>
                <c:ptCount val="9"/>
                <c:pt idx="0">
                  <c:v>28.9</c:v>
                </c:pt>
                <c:pt idx="2">
                  <c:v>39.9</c:v>
                </c:pt>
                <c:pt idx="3">
                  <c:v>38.200000000000003</c:v>
                </c:pt>
                <c:pt idx="4">
                  <c:v>39.5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9'!$G$23,'PSD for Samples 7, 8, 9'!$G$26,'PSD for Samples 7, 8, 9'!$G$29)</c:f>
              <c:numCache>
                <c:formatCode>0.0</c:formatCode>
                <c:ptCount val="9"/>
                <c:pt idx="0">
                  <c:v>44.4</c:v>
                </c:pt>
                <c:pt idx="2">
                  <c:v>58</c:v>
                </c:pt>
                <c:pt idx="3">
                  <c:v>56.5</c:v>
                </c:pt>
                <c:pt idx="4">
                  <c:v>51.3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9'!$H$23,'PSD for Samples 7, 8, 9'!$H$26,'PSD for Samples 7, 8, 9'!$H$29)</c:f>
              <c:numCache>
                <c:formatCode>0.0</c:formatCode>
                <c:ptCount val="9"/>
                <c:pt idx="0">
                  <c:v>73.3</c:v>
                </c:pt>
                <c:pt idx="2">
                  <c:v>82.4</c:v>
                </c:pt>
                <c:pt idx="3">
                  <c:v>81.400000000000006</c:v>
                </c:pt>
                <c:pt idx="4">
                  <c:v>77.5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2018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9'!$D$24,'PSD for Samples 7, 8, 9'!$D$27,'PSD for Samples 7, 8, 9'!$D$30)</c:f>
              <c:numCache>
                <c:formatCode>0.0</c:formatCode>
                <c:ptCount val="9"/>
                <c:pt idx="0">
                  <c:v>17.399999999999999</c:v>
                </c:pt>
                <c:pt idx="1">
                  <c:v>18.600000000000001</c:v>
                </c:pt>
                <c:pt idx="2">
                  <c:v>8</c:v>
                </c:pt>
                <c:pt idx="3">
                  <c:v>12</c:v>
                </c:pt>
                <c:pt idx="4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9'!$E$24,'PSD for Samples 7, 8, 9'!$E$27,'PSD for Samples 7, 8, 9'!$E$30)</c:f>
              <c:numCache>
                <c:formatCode>0.0</c:formatCode>
                <c:ptCount val="9"/>
                <c:pt idx="0">
                  <c:v>18.600000000000001</c:v>
                </c:pt>
                <c:pt idx="1">
                  <c:v>23.5</c:v>
                </c:pt>
                <c:pt idx="2">
                  <c:v>25</c:v>
                </c:pt>
                <c:pt idx="3">
                  <c:v>22.6</c:v>
                </c:pt>
                <c:pt idx="4">
                  <c:v>24.1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9'!$F$24,'PSD for Samples 7, 8, 9'!$F$27,'PSD for Samples 7, 8, 9'!$F$30)</c:f>
              <c:numCache>
                <c:formatCode>0.0</c:formatCode>
                <c:ptCount val="9"/>
                <c:pt idx="0">
                  <c:v>26.5</c:v>
                </c:pt>
                <c:pt idx="1">
                  <c:v>33.9</c:v>
                </c:pt>
                <c:pt idx="2" formatCode="General">
                  <c:v>38.4</c:v>
                </c:pt>
                <c:pt idx="3">
                  <c:v>36.1</c:v>
                </c:pt>
                <c:pt idx="4">
                  <c:v>33.1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9'!$G$24,'PSD for Samples 7, 8, 9'!$G$27,'PSD for Samples 7, 8, 9'!$G$30)</c:f>
              <c:numCache>
                <c:formatCode>0.0</c:formatCode>
                <c:ptCount val="9"/>
                <c:pt idx="0">
                  <c:v>44.6</c:v>
                </c:pt>
                <c:pt idx="1">
                  <c:v>44.9</c:v>
                </c:pt>
                <c:pt idx="2" formatCode="General">
                  <c:v>55.9</c:v>
                </c:pt>
                <c:pt idx="3">
                  <c:v>53.3</c:v>
                </c:pt>
                <c:pt idx="4">
                  <c:v>48.1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9'!$H$24,'PSD for Samples 7, 8, 9'!$H$27,'PSD for Samples 7, 8, 9'!$H$30)</c:f>
              <c:numCache>
                <c:formatCode>0.0</c:formatCode>
                <c:ptCount val="9"/>
                <c:pt idx="0">
                  <c:v>72.8</c:v>
                </c:pt>
                <c:pt idx="1">
                  <c:v>78.2</c:v>
                </c:pt>
                <c:pt idx="2">
                  <c:v>80.3</c:v>
                </c:pt>
                <c:pt idx="3">
                  <c:v>75.5</c:v>
                </c:pt>
                <c:pt idx="4">
                  <c:v>71.599999999999994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7030A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042" cy="62784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0.14844</cdr:x>
      <cdr:y>0.58046</cdr:y>
    </cdr:from>
    <cdr:to>
      <cdr:x>0.25508</cdr:x>
      <cdr:y>0.73736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2791" y="338294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</a:t>
          </a:r>
          <a:r>
            <a:rPr lang="en-US" sz="1100" baseline="0">
              <a:solidFill>
                <a:srgbClr val="00B050"/>
              </a:solidFill>
            </a:rPr>
            <a:t> points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-78% to -100%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0.22363</cdr:x>
      <cdr:y>0.66523</cdr:y>
    </cdr:from>
    <cdr:to>
      <cdr:x>0.33027</cdr:x>
      <cdr:y>0.82213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17561" y="38769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</a:t>
          </a:r>
          <a:r>
            <a:rPr lang="en-US" sz="1100" baseline="0">
              <a:solidFill>
                <a:srgbClr val="00B050"/>
              </a:solidFill>
            </a:rPr>
            <a:t> point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-76%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0.75684</cdr:x>
      <cdr:y>0.15948</cdr:y>
    </cdr:from>
    <cdr:to>
      <cdr:x>0.86348</cdr:x>
      <cdr:y>0.31638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89560" y="9294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</a:t>
          </a:r>
          <a:r>
            <a:rPr lang="en-US" sz="1100" baseline="0">
              <a:solidFill>
                <a:srgbClr val="00B050"/>
              </a:solidFill>
            </a:rPr>
            <a:t> points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92% and 94%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0.75586</cdr:x>
      <cdr:y>0.15805</cdr:y>
    </cdr:from>
    <cdr:to>
      <cdr:x>0.8625</cdr:x>
      <cdr:y>0.31494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481186" y="921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92% and 94%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65mg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222mg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L28"/>
  <sheetViews>
    <sheetView workbookViewId="0">
      <selection activeCell="C23" sqref="C23"/>
    </sheetView>
  </sheetViews>
  <sheetFormatPr defaultColWidth="9.109375" defaultRowHeight="13.2" x14ac:dyDescent="0.25"/>
  <cols>
    <col min="1" max="1" width="12.33203125" style="12" customWidth="1"/>
    <col min="2" max="2" width="12.109375" style="12" customWidth="1"/>
    <col min="3" max="4" width="12.5546875" style="12" customWidth="1"/>
    <col min="5" max="5" width="7.109375" style="135" bestFit="1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 x14ac:dyDescent="0.35">
      <c r="A1" s="73" t="s">
        <v>149</v>
      </c>
      <c r="B1" s="93"/>
      <c r="C1" s="94"/>
      <c r="D1" s="94"/>
      <c r="E1" s="132"/>
      <c r="F1" s="74"/>
      <c r="G1" s="95" t="s">
        <v>150</v>
      </c>
      <c r="H1" s="75"/>
      <c r="I1" s="76"/>
      <c r="J1" s="75"/>
    </row>
    <row r="2" spans="1:12" ht="12.75" customHeight="1" x14ac:dyDescent="0.35">
      <c r="A2" s="73"/>
      <c r="B2" s="93"/>
      <c r="C2" s="94"/>
      <c r="D2" s="94"/>
      <c r="E2" s="132"/>
      <c r="F2" s="74"/>
      <c r="G2" s="95"/>
      <c r="H2" s="75"/>
      <c r="I2" s="76"/>
      <c r="J2" s="75"/>
    </row>
    <row r="3" spans="1:12" x14ac:dyDescent="0.25">
      <c r="A3" s="75"/>
      <c r="B3" s="96"/>
      <c r="C3" s="96"/>
      <c r="D3" s="96"/>
      <c r="E3" s="95"/>
      <c r="F3" s="75"/>
      <c r="G3" s="95"/>
      <c r="H3" s="75"/>
      <c r="I3" s="76"/>
      <c r="J3" s="75"/>
    </row>
    <row r="4" spans="1:12" x14ac:dyDescent="0.25">
      <c r="A4" s="75"/>
      <c r="B4" s="98" t="s">
        <v>83</v>
      </c>
      <c r="C4" s="98" t="s">
        <v>86</v>
      </c>
      <c r="D4" s="98" t="s">
        <v>102</v>
      </c>
      <c r="E4" s="97"/>
      <c r="F4" s="66" t="s">
        <v>85</v>
      </c>
      <c r="G4" s="97" t="s">
        <v>85</v>
      </c>
      <c r="H4" s="75"/>
      <c r="I4" s="76"/>
      <c r="J4" s="75"/>
    </row>
    <row r="5" spans="1:12" ht="13.8" thickBot="1" x14ac:dyDescent="0.3">
      <c r="A5" s="68" t="s">
        <v>47</v>
      </c>
      <c r="B5" s="99" t="s">
        <v>84</v>
      </c>
      <c r="C5" s="99" t="s">
        <v>84</v>
      </c>
      <c r="D5" s="99" t="s">
        <v>84</v>
      </c>
      <c r="E5" s="100" t="s">
        <v>136</v>
      </c>
      <c r="F5" s="68" t="s">
        <v>127</v>
      </c>
      <c r="G5" s="100" t="s">
        <v>87</v>
      </c>
      <c r="H5" s="66" t="s">
        <v>6</v>
      </c>
      <c r="I5" s="66" t="s">
        <v>10</v>
      </c>
      <c r="J5" s="75"/>
      <c r="K5" s="6"/>
      <c r="L5" s="6"/>
    </row>
    <row r="6" spans="1:12" ht="12.75" customHeight="1" thickTop="1" x14ac:dyDescent="0.25">
      <c r="A6" s="66">
        <v>1</v>
      </c>
      <c r="B6" s="6">
        <v>12</v>
      </c>
      <c r="C6" s="6">
        <v>10</v>
      </c>
      <c r="D6" s="102">
        <f>SUM(B6+C6)</f>
        <v>22</v>
      </c>
      <c r="E6" s="102">
        <f>(C6/D6)*100</f>
        <v>45.454545454545453</v>
      </c>
      <c r="F6" s="136">
        <v>0.45</v>
      </c>
      <c r="G6" s="102">
        <f>(D6/F6)</f>
        <v>48.888888888888886</v>
      </c>
      <c r="H6" s="126" t="s">
        <v>122</v>
      </c>
      <c r="I6" s="67" t="s">
        <v>88</v>
      </c>
      <c r="J6" s="75"/>
      <c r="K6" s="6"/>
      <c r="L6" s="6"/>
    </row>
    <row r="7" spans="1:12" x14ac:dyDescent="0.25">
      <c r="A7" s="66">
        <v>2</v>
      </c>
      <c r="B7" s="6">
        <v>18</v>
      </c>
      <c r="C7" s="6">
        <v>10</v>
      </c>
      <c r="D7" s="102">
        <f t="shared" ref="D7:D14" si="0">SUM(B7+C7)</f>
        <v>28</v>
      </c>
      <c r="E7" s="102">
        <f t="shared" ref="E7:E14" si="1">(C7/D7)*100</f>
        <v>35.714285714285715</v>
      </c>
      <c r="F7" s="136">
        <v>0.45</v>
      </c>
      <c r="G7" s="102">
        <f t="shared" ref="G7:G14" si="2">(D7/F7)</f>
        <v>62.222222222222221</v>
      </c>
      <c r="H7" s="126" t="s">
        <v>123</v>
      </c>
      <c r="J7" s="75"/>
      <c r="K7" s="6"/>
      <c r="L7" s="6"/>
    </row>
    <row r="8" spans="1:12" x14ac:dyDescent="0.25">
      <c r="A8" s="66">
        <v>3</v>
      </c>
      <c r="B8" s="6">
        <v>42</v>
      </c>
      <c r="C8" s="6">
        <v>12</v>
      </c>
      <c r="D8" s="102">
        <f t="shared" si="0"/>
        <v>54</v>
      </c>
      <c r="E8" s="102">
        <f t="shared" si="1"/>
        <v>22.222222222222221</v>
      </c>
      <c r="F8" s="136">
        <v>0.45</v>
      </c>
      <c r="G8" s="102">
        <f t="shared" si="2"/>
        <v>120</v>
      </c>
      <c r="H8" s="126"/>
      <c r="I8" s="67"/>
      <c r="J8" s="75"/>
      <c r="K8" s="6"/>
      <c r="L8" s="6"/>
    </row>
    <row r="9" spans="1:12" ht="12.75" customHeight="1" x14ac:dyDescent="0.25">
      <c r="A9" s="66">
        <v>4</v>
      </c>
      <c r="B9" s="6">
        <v>68</v>
      </c>
      <c r="C9" s="6">
        <v>12</v>
      </c>
      <c r="D9" s="102">
        <f t="shared" si="0"/>
        <v>80</v>
      </c>
      <c r="E9" s="102">
        <f t="shared" si="1"/>
        <v>15</v>
      </c>
      <c r="F9" s="136">
        <v>0.45</v>
      </c>
      <c r="G9" s="102">
        <f t="shared" si="2"/>
        <v>177.77777777777777</v>
      </c>
      <c r="H9" s="126"/>
      <c r="I9" s="67"/>
      <c r="J9" s="75"/>
      <c r="K9" s="6"/>
      <c r="L9" s="6"/>
    </row>
    <row r="10" spans="1:12" x14ac:dyDescent="0.25">
      <c r="A10" s="66">
        <v>5</v>
      </c>
      <c r="B10" s="6">
        <v>102</v>
      </c>
      <c r="C10" s="6">
        <v>16</v>
      </c>
      <c r="D10" s="102">
        <f t="shared" si="0"/>
        <v>118</v>
      </c>
      <c r="E10" s="102">
        <f t="shared" si="1"/>
        <v>13.559322033898304</v>
      </c>
      <c r="F10" s="136">
        <v>0.45</v>
      </c>
      <c r="G10" s="102">
        <f t="shared" si="2"/>
        <v>262.22222222222223</v>
      </c>
      <c r="H10" s="126"/>
      <c r="I10" s="67"/>
      <c r="J10" s="75"/>
      <c r="K10" s="6"/>
      <c r="L10" s="6"/>
    </row>
    <row r="11" spans="1:12" x14ac:dyDescent="0.25">
      <c r="A11" s="66">
        <v>6</v>
      </c>
      <c r="B11" s="6">
        <v>164</v>
      </c>
      <c r="C11" s="6">
        <v>20</v>
      </c>
      <c r="D11" s="102">
        <f t="shared" si="0"/>
        <v>184</v>
      </c>
      <c r="E11" s="102">
        <f t="shared" si="1"/>
        <v>10.869565217391305</v>
      </c>
      <c r="F11" s="136">
        <v>0.45</v>
      </c>
      <c r="G11" s="102">
        <f t="shared" si="2"/>
        <v>408.88888888888886</v>
      </c>
      <c r="H11" s="126"/>
      <c r="I11" s="67"/>
      <c r="J11" s="75"/>
      <c r="K11" s="6"/>
      <c r="L11" s="6"/>
    </row>
    <row r="12" spans="1:12" ht="12.75" customHeight="1" x14ac:dyDescent="0.25">
      <c r="A12" s="66">
        <v>7</v>
      </c>
      <c r="B12" s="6">
        <v>376</v>
      </c>
      <c r="C12" s="6">
        <v>50</v>
      </c>
      <c r="D12" s="102">
        <f t="shared" si="0"/>
        <v>426</v>
      </c>
      <c r="E12" s="102">
        <f t="shared" si="1"/>
        <v>11.737089201877934</v>
      </c>
      <c r="F12" s="136">
        <v>0.45</v>
      </c>
      <c r="G12" s="102">
        <f t="shared" si="2"/>
        <v>946.66666666666663</v>
      </c>
      <c r="H12" s="127"/>
      <c r="I12" s="65"/>
      <c r="J12" s="75"/>
      <c r="K12" s="6"/>
      <c r="L12" s="6"/>
    </row>
    <row r="13" spans="1:12" x14ac:dyDescent="0.25">
      <c r="A13" s="66">
        <v>8</v>
      </c>
      <c r="B13" s="6">
        <v>728</v>
      </c>
      <c r="C13" s="6">
        <v>80</v>
      </c>
      <c r="D13" s="102">
        <f t="shared" si="0"/>
        <v>808</v>
      </c>
      <c r="E13" s="102">
        <f t="shared" si="1"/>
        <v>9.9009900990099009</v>
      </c>
      <c r="F13" s="136">
        <v>0.45</v>
      </c>
      <c r="G13" s="102">
        <f t="shared" si="2"/>
        <v>1795.5555555555554</v>
      </c>
      <c r="H13" s="127"/>
      <c r="I13" s="65"/>
      <c r="J13" s="75"/>
      <c r="K13" s="6"/>
      <c r="L13" s="6"/>
    </row>
    <row r="14" spans="1:12" x14ac:dyDescent="0.25">
      <c r="A14" s="66">
        <v>9</v>
      </c>
      <c r="B14" s="6">
        <v>1600</v>
      </c>
      <c r="C14" s="6">
        <v>222</v>
      </c>
      <c r="D14" s="102">
        <f t="shared" si="0"/>
        <v>1822</v>
      </c>
      <c r="E14" s="102">
        <f t="shared" si="1"/>
        <v>12.184412733260155</v>
      </c>
      <c r="F14" s="136">
        <v>0.45</v>
      </c>
      <c r="G14" s="102">
        <f t="shared" si="2"/>
        <v>4048.8888888888887</v>
      </c>
      <c r="H14" s="127"/>
      <c r="I14" s="65"/>
      <c r="J14" s="75"/>
      <c r="K14" s="6"/>
      <c r="L14" s="6"/>
    </row>
    <row r="15" spans="1:12" x14ac:dyDescent="0.25">
      <c r="A15" s="67"/>
      <c r="B15" s="101"/>
      <c r="C15" s="101"/>
      <c r="D15" s="101"/>
      <c r="E15" s="102"/>
      <c r="F15" s="67"/>
      <c r="G15" s="102"/>
      <c r="H15" s="67"/>
      <c r="I15" s="76"/>
      <c r="J15" s="65"/>
      <c r="K15" s="6"/>
      <c r="L15" s="6"/>
    </row>
    <row r="16" spans="1:12" x14ac:dyDescent="0.25">
      <c r="A16" s="105" t="s">
        <v>152</v>
      </c>
      <c r="B16" s="103"/>
      <c r="C16" s="103"/>
      <c r="D16" s="103"/>
      <c r="E16" s="104"/>
      <c r="F16" s="77"/>
      <c r="G16" s="104"/>
      <c r="H16" s="77"/>
      <c r="I16" s="105"/>
      <c r="J16" s="106"/>
      <c r="K16" s="6"/>
      <c r="L16" s="6"/>
    </row>
    <row r="17" spans="1:12" x14ac:dyDescent="0.25">
      <c r="A17" s="77"/>
      <c r="B17" s="77"/>
      <c r="C17" s="77"/>
      <c r="D17" s="77"/>
      <c r="E17" s="104"/>
      <c r="F17" s="77"/>
      <c r="G17" s="77"/>
      <c r="H17" s="77"/>
      <c r="I17" s="78"/>
      <c r="J17" s="65"/>
      <c r="K17" s="6"/>
      <c r="L17" s="6"/>
    </row>
    <row r="18" spans="1:12" ht="15.6" x14ac:dyDescent="0.3">
      <c r="A18" s="79"/>
      <c r="B18" s="80"/>
      <c r="C18" s="81"/>
      <c r="D18" s="81"/>
      <c r="E18" s="133"/>
      <c r="F18" s="13"/>
      <c r="G18" s="81"/>
      <c r="H18" s="81"/>
      <c r="I18" s="82"/>
      <c r="J18" s="64"/>
      <c r="K18" s="64"/>
      <c r="L18" s="64"/>
    </row>
    <row r="19" spans="1:12" x14ac:dyDescent="0.25">
      <c r="A19" s="80"/>
      <c r="B19" s="80"/>
      <c r="C19" s="81"/>
      <c r="D19" s="81"/>
      <c r="E19" s="133"/>
      <c r="F19" s="81"/>
      <c r="G19" s="81"/>
      <c r="H19" s="81"/>
      <c r="I19" s="82"/>
      <c r="J19" s="64"/>
      <c r="K19" s="64"/>
      <c r="L19" s="64"/>
    </row>
    <row r="20" spans="1:12" x14ac:dyDescent="0.25">
      <c r="A20" s="83"/>
      <c r="B20" s="83"/>
      <c r="C20" s="81"/>
      <c r="D20" s="81"/>
      <c r="E20" s="133"/>
      <c r="F20" s="83"/>
      <c r="G20" s="84"/>
      <c r="H20" s="84"/>
      <c r="I20" s="82"/>
      <c r="J20" s="64"/>
      <c r="K20" s="64"/>
      <c r="L20" s="64"/>
    </row>
    <row r="21" spans="1:12" x14ac:dyDescent="0.25">
      <c r="A21" s="83"/>
      <c r="B21" s="84"/>
      <c r="C21" s="14"/>
      <c r="D21" s="14"/>
      <c r="E21" s="134"/>
      <c r="F21" s="83"/>
      <c r="G21" s="84"/>
      <c r="H21" s="84"/>
      <c r="I21" s="81"/>
      <c r="J21" s="64"/>
      <c r="K21" s="64"/>
      <c r="L21" s="64"/>
    </row>
    <row r="22" spans="1:12" x14ac:dyDescent="0.25">
      <c r="A22" s="85"/>
      <c r="B22" s="86"/>
      <c r="C22" s="14"/>
      <c r="D22" s="14"/>
      <c r="E22" s="134"/>
      <c r="F22" s="85"/>
      <c r="G22" s="87"/>
      <c r="H22" s="20"/>
      <c r="I22" s="14"/>
    </row>
    <row r="23" spans="1:12" x14ac:dyDescent="0.25">
      <c r="A23" s="85"/>
      <c r="B23" s="86"/>
      <c r="C23" s="14"/>
      <c r="D23" s="14"/>
      <c r="E23" s="134"/>
      <c r="F23" s="85"/>
      <c r="G23" s="87"/>
      <c r="H23" s="20"/>
      <c r="I23" s="14"/>
    </row>
    <row r="24" spans="1:12" x14ac:dyDescent="0.25">
      <c r="A24" s="85"/>
      <c r="B24" s="86"/>
      <c r="C24" s="14"/>
      <c r="D24" s="14"/>
      <c r="E24" s="134"/>
      <c r="F24" s="85"/>
      <c r="G24" s="87"/>
      <c r="H24" s="20"/>
      <c r="I24" s="14"/>
    </row>
    <row r="25" spans="1:12" x14ac:dyDescent="0.25">
      <c r="A25" s="85"/>
      <c r="B25" s="86"/>
      <c r="C25" s="14"/>
      <c r="D25" s="14"/>
      <c r="E25" s="134"/>
      <c r="F25" s="85"/>
      <c r="G25" s="87"/>
      <c r="H25" s="20"/>
      <c r="I25" s="14"/>
    </row>
    <row r="26" spans="1:12" x14ac:dyDescent="0.25">
      <c r="A26" s="85"/>
      <c r="B26" s="86"/>
      <c r="C26" s="14"/>
      <c r="D26" s="14"/>
      <c r="E26" s="134"/>
      <c r="F26" s="85"/>
      <c r="G26" s="87"/>
      <c r="H26" s="20"/>
      <c r="I26" s="14"/>
    </row>
    <row r="27" spans="1:12" x14ac:dyDescent="0.25">
      <c r="A27" s="85"/>
      <c r="B27" s="86"/>
      <c r="C27" s="14"/>
      <c r="D27" s="14"/>
      <c r="E27" s="134"/>
      <c r="F27" s="85"/>
      <c r="G27" s="87"/>
      <c r="H27" s="20"/>
      <c r="I27" s="14"/>
    </row>
    <row r="28" spans="1:12" x14ac:dyDescent="0.25">
      <c r="A28" s="14"/>
      <c r="B28" s="14"/>
      <c r="C28" s="14"/>
      <c r="D28" s="14"/>
      <c r="E28" s="134"/>
      <c r="F28" s="14"/>
      <c r="G28" s="14"/>
      <c r="H28" s="14"/>
      <c r="I28" s="88"/>
    </row>
  </sheetData>
  <phoneticPr fontId="1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7"/>
    <pageSetUpPr fitToPage="1"/>
  </sheetPr>
  <dimension ref="A1:BA22"/>
  <sheetViews>
    <sheetView tabSelected="1" workbookViewId="0">
      <selection activeCell="AH1" sqref="AH1"/>
    </sheetView>
  </sheetViews>
  <sheetFormatPr defaultColWidth="9.109375" defaultRowHeight="13.2" x14ac:dyDescent="0.25"/>
  <cols>
    <col min="1" max="1" width="17.6640625" style="17" customWidth="1"/>
    <col min="2" max="4" width="9.33203125" style="17" customWidth="1"/>
    <col min="5" max="5" width="12.109375" style="17" customWidth="1"/>
    <col min="6" max="6" width="11.109375" style="17" customWidth="1"/>
    <col min="7" max="8" width="9.33203125" style="17" customWidth="1"/>
    <col min="9" max="9" width="12.109375" style="17" customWidth="1"/>
    <col min="10" max="12" width="9.33203125" style="17" customWidth="1"/>
    <col min="13" max="13" width="12.109375" style="17" customWidth="1"/>
    <col min="14" max="16384" width="9.109375" style="17"/>
  </cols>
  <sheetData>
    <row r="1" spans="1:53" s="12" customFormat="1" ht="17.399999999999999" x14ac:dyDescent="0.3">
      <c r="A1" s="34" t="s">
        <v>31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 x14ac:dyDescent="0.3">
      <c r="A2" s="13" t="s">
        <v>151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4" spans="1:53" ht="13.8" thickBot="1" x14ac:dyDescent="0.3">
      <c r="A4" s="18" t="s">
        <v>155</v>
      </c>
    </row>
    <row r="5" spans="1:53" ht="16.2" thickBot="1" x14ac:dyDescent="0.35">
      <c r="A5" s="179" t="s">
        <v>29</v>
      </c>
      <c r="B5" s="180"/>
      <c r="C5" s="180"/>
      <c r="D5" s="180"/>
      <c r="E5" s="181"/>
      <c r="F5" s="181"/>
      <c r="G5" s="181"/>
      <c r="H5" s="181"/>
      <c r="I5" s="182"/>
    </row>
    <row r="6" spans="1:53" ht="14.4" thickTop="1" thickBot="1" x14ac:dyDescent="0.3">
      <c r="A6" s="173" t="s">
        <v>30</v>
      </c>
      <c r="B6" s="174"/>
      <c r="C6" s="174"/>
      <c r="D6" s="175"/>
      <c r="E6" s="176" t="s">
        <v>118</v>
      </c>
      <c r="F6" s="177"/>
      <c r="G6" s="177"/>
      <c r="H6" s="177"/>
      <c r="I6" s="178"/>
      <c r="M6" s="19"/>
      <c r="N6" s="19"/>
      <c r="O6" s="19"/>
      <c r="P6" s="19"/>
      <c r="Q6" s="19"/>
      <c r="R6" s="19"/>
      <c r="S6" s="19"/>
      <c r="T6" s="19"/>
      <c r="U6" s="19"/>
    </row>
    <row r="7" spans="1:53" x14ac:dyDescent="0.25">
      <c r="A7" s="171" t="s">
        <v>96</v>
      </c>
      <c r="B7" s="172"/>
      <c r="C7" s="172"/>
      <c r="D7" s="172"/>
      <c r="E7" s="183" t="s">
        <v>76</v>
      </c>
      <c r="F7" s="184"/>
      <c r="G7" s="184"/>
      <c r="H7" s="184"/>
      <c r="I7" s="185"/>
      <c r="M7" s="19"/>
      <c r="N7" s="186"/>
      <c r="O7" s="186"/>
      <c r="P7" s="186"/>
      <c r="Q7" s="186"/>
      <c r="R7" s="186"/>
      <c r="S7" s="19"/>
      <c r="T7" s="19"/>
      <c r="U7" s="19"/>
    </row>
    <row r="8" spans="1:53" x14ac:dyDescent="0.25">
      <c r="A8" s="169" t="s">
        <v>89</v>
      </c>
      <c r="B8" s="170"/>
      <c r="C8" s="170"/>
      <c r="D8" s="170"/>
      <c r="E8" s="163" t="s">
        <v>138</v>
      </c>
      <c r="F8" s="164"/>
      <c r="G8" s="164"/>
      <c r="H8" s="164"/>
      <c r="I8" s="165"/>
      <c r="M8" s="19"/>
      <c r="N8" s="186"/>
      <c r="O8" s="186"/>
      <c r="P8" s="186"/>
      <c r="Q8" s="186"/>
      <c r="R8" s="186"/>
      <c r="S8" s="19"/>
      <c r="T8" s="19"/>
      <c r="U8" s="19"/>
    </row>
    <row r="9" spans="1:53" x14ac:dyDescent="0.25">
      <c r="A9" s="169" t="s">
        <v>93</v>
      </c>
      <c r="B9" s="170"/>
      <c r="C9" s="170"/>
      <c r="D9" s="170"/>
      <c r="E9" s="163" t="s">
        <v>153</v>
      </c>
      <c r="F9" s="164"/>
      <c r="G9" s="164"/>
      <c r="H9" s="164"/>
      <c r="I9" s="165"/>
      <c r="L9" s="119"/>
      <c r="M9" s="19"/>
      <c r="N9" s="186"/>
      <c r="O9" s="186"/>
      <c r="P9" s="186"/>
      <c r="Q9" s="186"/>
      <c r="R9" s="186"/>
      <c r="S9" s="19"/>
      <c r="T9" s="19"/>
      <c r="U9" s="19"/>
    </row>
    <row r="10" spans="1:53" x14ac:dyDescent="0.25">
      <c r="A10" s="163" t="s">
        <v>130</v>
      </c>
      <c r="B10" s="164"/>
      <c r="C10" s="164"/>
      <c r="D10" s="164"/>
      <c r="E10" s="163" t="s">
        <v>82</v>
      </c>
      <c r="F10" s="164"/>
      <c r="G10" s="164"/>
      <c r="H10" s="164"/>
      <c r="I10" s="165"/>
      <c r="M10" s="19"/>
      <c r="N10" s="186"/>
      <c r="O10" s="186"/>
      <c r="P10" s="186"/>
      <c r="Q10" s="186"/>
      <c r="R10" s="186"/>
      <c r="S10" s="19"/>
      <c r="T10" s="19"/>
      <c r="U10" s="19"/>
    </row>
    <row r="11" spans="1:53" x14ac:dyDescent="0.25">
      <c r="A11" s="169" t="s">
        <v>90</v>
      </c>
      <c r="B11" s="170"/>
      <c r="C11" s="170"/>
      <c r="D11" s="170"/>
      <c r="E11" s="163" t="s">
        <v>104</v>
      </c>
      <c r="F11" s="164"/>
      <c r="G11" s="164"/>
      <c r="H11" s="164"/>
      <c r="I11" s="165"/>
      <c r="M11" s="19"/>
      <c r="N11" s="186"/>
      <c r="O11" s="186"/>
      <c r="P11" s="186"/>
      <c r="Q11" s="186"/>
      <c r="R11" s="186"/>
      <c r="S11" s="19"/>
      <c r="T11" s="19"/>
      <c r="U11" s="19"/>
    </row>
    <row r="12" spans="1:53" x14ac:dyDescent="0.25">
      <c r="A12" s="169" t="s">
        <v>91</v>
      </c>
      <c r="B12" s="170"/>
      <c r="C12" s="170"/>
      <c r="D12" s="170"/>
      <c r="E12" s="163" t="s">
        <v>129</v>
      </c>
      <c r="F12" s="164"/>
      <c r="G12" s="164"/>
      <c r="H12" s="164"/>
      <c r="I12" s="165"/>
      <c r="M12" s="19"/>
      <c r="N12" s="157"/>
      <c r="O12" s="157"/>
      <c r="P12" s="157"/>
      <c r="Q12" s="157"/>
      <c r="R12" s="157"/>
      <c r="S12" s="19"/>
      <c r="T12" s="19"/>
      <c r="U12" s="19"/>
    </row>
    <row r="13" spans="1:53" x14ac:dyDescent="0.25">
      <c r="A13" s="169" t="s">
        <v>95</v>
      </c>
      <c r="B13" s="170"/>
      <c r="C13" s="170"/>
      <c r="D13" s="170"/>
      <c r="E13" s="163" t="s">
        <v>100</v>
      </c>
      <c r="F13" s="164"/>
      <c r="G13" s="164"/>
      <c r="H13" s="164"/>
      <c r="I13" s="165"/>
      <c r="M13" s="19"/>
      <c r="N13" s="159"/>
      <c r="O13" s="159"/>
      <c r="P13" s="159"/>
      <c r="Q13" s="159"/>
      <c r="R13" s="159"/>
      <c r="S13" s="19"/>
      <c r="T13" s="19"/>
      <c r="U13" s="19"/>
    </row>
    <row r="14" spans="1:53" x14ac:dyDescent="0.25">
      <c r="A14" s="169" t="s">
        <v>92</v>
      </c>
      <c r="B14" s="170"/>
      <c r="C14" s="170"/>
      <c r="D14" s="170"/>
      <c r="E14" s="163" t="s">
        <v>99</v>
      </c>
      <c r="F14" s="164"/>
      <c r="G14" s="164"/>
      <c r="H14" s="164"/>
      <c r="I14" s="165"/>
      <c r="M14" s="19"/>
      <c r="N14" s="186"/>
      <c r="O14" s="186"/>
      <c r="P14" s="186"/>
      <c r="Q14" s="186"/>
      <c r="R14" s="186"/>
      <c r="S14" s="19"/>
      <c r="T14" s="19"/>
      <c r="U14" s="19"/>
    </row>
    <row r="15" spans="1:53" x14ac:dyDescent="0.25">
      <c r="A15" s="169" t="s">
        <v>94</v>
      </c>
      <c r="B15" s="170"/>
      <c r="C15" s="170"/>
      <c r="D15" s="170"/>
      <c r="E15" s="163" t="s">
        <v>98</v>
      </c>
      <c r="F15" s="164"/>
      <c r="G15" s="164"/>
      <c r="H15" s="164"/>
      <c r="I15" s="165"/>
      <c r="M15" s="19"/>
      <c r="N15" s="150"/>
      <c r="O15" s="150"/>
      <c r="P15" s="150"/>
      <c r="Q15" s="150"/>
      <c r="R15" s="150"/>
      <c r="S15" s="19"/>
      <c r="T15" s="19"/>
      <c r="U15" s="19"/>
    </row>
    <row r="16" spans="1:53" ht="15" x14ac:dyDescent="0.35">
      <c r="A16" s="163" t="s">
        <v>128</v>
      </c>
      <c r="B16" s="164"/>
      <c r="C16" s="164"/>
      <c r="D16" s="164"/>
      <c r="E16" s="163" t="s">
        <v>80</v>
      </c>
      <c r="F16" s="164"/>
      <c r="G16" s="164"/>
      <c r="H16" s="164"/>
      <c r="I16" s="165"/>
      <c r="J16" s="21"/>
      <c r="M16" s="19"/>
      <c r="N16" s="186"/>
      <c r="O16" s="186"/>
      <c r="P16" s="186"/>
      <c r="Q16" s="186"/>
      <c r="R16" s="186"/>
      <c r="S16" s="19"/>
      <c r="T16" s="19"/>
      <c r="U16" s="19"/>
    </row>
    <row r="17" spans="1:21" x14ac:dyDescent="0.25">
      <c r="A17" s="163"/>
      <c r="B17" s="164"/>
      <c r="C17" s="164"/>
      <c r="D17" s="164"/>
      <c r="E17" s="163" t="s">
        <v>77</v>
      </c>
      <c r="F17" s="164"/>
      <c r="G17" s="164"/>
      <c r="H17" s="164"/>
      <c r="I17" s="165"/>
      <c r="M17" s="19"/>
      <c r="N17" s="186"/>
      <c r="O17" s="186"/>
      <c r="P17" s="186"/>
      <c r="Q17" s="186"/>
      <c r="R17" s="186"/>
      <c r="S17" s="19"/>
      <c r="T17" s="19"/>
      <c r="U17" s="19"/>
    </row>
    <row r="18" spans="1:21" x14ac:dyDescent="0.25">
      <c r="A18" s="163"/>
      <c r="B18" s="164"/>
      <c r="C18" s="164"/>
      <c r="D18" s="164"/>
      <c r="E18" s="163" t="s">
        <v>79</v>
      </c>
      <c r="F18" s="164"/>
      <c r="G18" s="164"/>
      <c r="H18" s="164"/>
      <c r="I18" s="165"/>
      <c r="M18" s="19"/>
      <c r="N18" s="186"/>
      <c r="O18" s="186"/>
      <c r="P18" s="186"/>
      <c r="Q18" s="186"/>
      <c r="R18" s="186"/>
      <c r="S18" s="19"/>
      <c r="T18" s="19"/>
      <c r="U18" s="19"/>
    </row>
    <row r="19" spans="1:21" ht="13.8" thickBot="1" x14ac:dyDescent="0.3">
      <c r="A19" s="160"/>
      <c r="B19" s="161"/>
      <c r="C19" s="161"/>
      <c r="D19" s="161"/>
      <c r="E19" s="166" t="s">
        <v>78</v>
      </c>
      <c r="F19" s="167"/>
      <c r="G19" s="167"/>
      <c r="H19" s="167"/>
      <c r="I19" s="168"/>
      <c r="M19" s="19"/>
      <c r="N19" s="186"/>
      <c r="O19" s="186"/>
      <c r="P19" s="186"/>
      <c r="Q19" s="186"/>
      <c r="R19" s="186"/>
      <c r="S19" s="19"/>
      <c r="T19" s="19"/>
      <c r="U19" s="19"/>
    </row>
    <row r="20" spans="1:21" x14ac:dyDescent="0.25">
      <c r="I20" s="19"/>
      <c r="J20" s="186"/>
      <c r="K20" s="186"/>
      <c r="L20" s="186"/>
      <c r="M20" s="186"/>
      <c r="N20" s="186"/>
      <c r="O20" s="19"/>
      <c r="P20" s="19"/>
      <c r="Q20" s="19"/>
    </row>
    <row r="21" spans="1:21" x14ac:dyDescent="0.25">
      <c r="M21" s="19"/>
      <c r="N21" s="19"/>
      <c r="O21" s="19"/>
      <c r="P21" s="19"/>
      <c r="Q21" s="19"/>
      <c r="R21" s="19"/>
      <c r="S21" s="19"/>
      <c r="T21" s="19"/>
      <c r="U21" s="19"/>
    </row>
    <row r="22" spans="1:21" x14ac:dyDescent="0.25">
      <c r="M22" s="19"/>
      <c r="N22" s="19"/>
      <c r="O22" s="19"/>
      <c r="P22" s="19"/>
      <c r="Q22" s="19"/>
      <c r="R22" s="19"/>
      <c r="S22" s="19"/>
      <c r="T22" s="19"/>
      <c r="U22" s="19"/>
    </row>
  </sheetData>
  <sortState ref="J7:N17">
    <sortCondition ref="J7"/>
  </sortState>
  <mergeCells count="39">
    <mergeCell ref="N8:R8"/>
    <mergeCell ref="N9:R9"/>
    <mergeCell ref="N10:R10"/>
    <mergeCell ref="N11:R11"/>
    <mergeCell ref="E12:I12"/>
    <mergeCell ref="E8:I8"/>
    <mergeCell ref="J20:N20"/>
    <mergeCell ref="N14:R14"/>
    <mergeCell ref="N16:R16"/>
    <mergeCell ref="N17:R17"/>
    <mergeCell ref="N18:R18"/>
    <mergeCell ref="N19:R19"/>
    <mergeCell ref="A6:D6"/>
    <mergeCell ref="E6:I6"/>
    <mergeCell ref="A5:I5"/>
    <mergeCell ref="E7:I7"/>
    <mergeCell ref="N7:R7"/>
    <mergeCell ref="A14:D14"/>
    <mergeCell ref="A7:D7"/>
    <mergeCell ref="A15:D15"/>
    <mergeCell ref="A12:D12"/>
    <mergeCell ref="A10:D10"/>
    <mergeCell ref="A13:D13"/>
    <mergeCell ref="E17:I17"/>
    <mergeCell ref="E19:I19"/>
    <mergeCell ref="E18:I18"/>
    <mergeCell ref="A8:D8"/>
    <mergeCell ref="E9:I9"/>
    <mergeCell ref="A11:D11"/>
    <mergeCell ref="E14:I14"/>
    <mergeCell ref="E13:I13"/>
    <mergeCell ref="E11:I11"/>
    <mergeCell ref="E15:I15"/>
    <mergeCell ref="E10:I10"/>
    <mergeCell ref="E16:I16"/>
    <mergeCell ref="A17:D17"/>
    <mergeCell ref="A9:D9"/>
    <mergeCell ref="A18:D18"/>
    <mergeCell ref="A16:D16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DX227"/>
  <sheetViews>
    <sheetView zoomScaleNormal="100" workbookViewId="0">
      <pane ySplit="3" topLeftCell="A4" activePane="bottomLeft" state="frozen"/>
      <selection activeCell="B61" sqref="B61"/>
      <selection pane="bottomLeft" activeCell="BI1" sqref="BI1"/>
    </sheetView>
  </sheetViews>
  <sheetFormatPr defaultColWidth="9.109375" defaultRowHeight="13.2" x14ac:dyDescent="0.25"/>
  <cols>
    <col min="1" max="1" width="7.88671875" style="5" bestFit="1" customWidth="1"/>
    <col min="2" max="2" width="11.44140625" style="37" bestFit="1" customWidth="1"/>
    <col min="3" max="3" width="17.5546875" style="1" bestFit="1" customWidth="1"/>
    <col min="4" max="4" width="10.44140625" style="25" bestFit="1" customWidth="1"/>
    <col min="5" max="5" width="12.5546875" style="25" bestFit="1" customWidth="1"/>
    <col min="6" max="6" width="14" style="92" bestFit="1" customWidth="1"/>
    <col min="7" max="8" width="12" style="146" customWidth="1"/>
    <col min="9" max="9" width="9.6640625" style="1" customWidth="1"/>
    <col min="10" max="10" width="16.109375" style="1" customWidth="1"/>
    <col min="11" max="11" width="12.5546875" style="32" bestFit="1" customWidth="1"/>
    <col min="12" max="12" width="14" style="32" bestFit="1" customWidth="1"/>
    <col min="13" max="13" width="10" style="32" bestFit="1" customWidth="1"/>
    <col min="14" max="15" width="10.33203125" style="32" bestFit="1" customWidth="1"/>
    <col min="16" max="16" width="18.88671875" style="32" customWidth="1"/>
    <col min="17" max="17" width="12.5546875" style="1" customWidth="1"/>
    <col min="18" max="18" width="13.33203125" style="2" customWidth="1"/>
    <col min="19" max="19" width="12.5546875" style="1" customWidth="1"/>
    <col min="20" max="20" width="13.88671875" style="2" customWidth="1"/>
    <col min="21" max="21" width="25.21875" style="117" bestFit="1" customWidth="1"/>
    <col min="22" max="22" width="7.6640625" style="110" bestFit="1" customWidth="1"/>
    <col min="23" max="23" width="8.44140625" style="110" bestFit="1" customWidth="1"/>
    <col min="24" max="24" width="9" style="110" bestFit="1" customWidth="1"/>
    <col min="25" max="25" width="10.6640625" style="109" customWidth="1"/>
    <col min="26" max="26" width="11.33203125" style="109" bestFit="1" customWidth="1"/>
    <col min="27" max="27" width="7.6640625" style="110" bestFit="1" customWidth="1"/>
    <col min="28" max="28" width="8.44140625" style="110" bestFit="1" customWidth="1"/>
    <col min="29" max="29" width="9" style="110" bestFit="1" customWidth="1"/>
    <col min="30" max="30" width="10.6640625" style="109" customWidth="1"/>
    <col min="31" max="31" width="11.33203125" style="109" bestFit="1" customWidth="1"/>
    <col min="32" max="32" width="7.6640625" style="110" bestFit="1" customWidth="1"/>
    <col min="33" max="33" width="8.44140625" style="110" bestFit="1" customWidth="1"/>
    <col min="34" max="34" width="9" style="110" bestFit="1" customWidth="1"/>
    <col min="35" max="35" width="10.6640625" style="109" customWidth="1"/>
    <col min="36" max="36" width="11.33203125" style="109" bestFit="1" customWidth="1"/>
    <col min="37" max="37" width="7.6640625" style="110" bestFit="1" customWidth="1"/>
    <col min="38" max="38" width="8.44140625" style="110" bestFit="1" customWidth="1"/>
    <col min="39" max="39" width="9" style="110" bestFit="1" customWidth="1"/>
    <col min="40" max="40" width="10.6640625" style="109" customWidth="1"/>
    <col min="41" max="41" width="11.33203125" style="109" bestFit="1" customWidth="1"/>
    <col min="42" max="43" width="9.109375" style="53"/>
    <col min="44" max="89" width="9.109375" style="27"/>
    <col min="90" max="128" width="9.109375" style="38"/>
    <col min="129" max="16384" width="9.109375" style="1"/>
  </cols>
  <sheetData>
    <row r="1" spans="1:128" s="3" customFormat="1" x14ac:dyDescent="0.25">
      <c r="A1" s="28"/>
      <c r="B1" s="35"/>
      <c r="C1" s="28"/>
      <c r="D1" s="28"/>
      <c r="E1" s="55" t="s">
        <v>4</v>
      </c>
      <c r="F1" s="89" t="s">
        <v>4</v>
      </c>
      <c r="G1" s="144" t="s">
        <v>4</v>
      </c>
      <c r="H1" s="144" t="s">
        <v>4</v>
      </c>
      <c r="I1" s="55" t="s">
        <v>4</v>
      </c>
      <c r="J1" s="55" t="s">
        <v>2</v>
      </c>
      <c r="K1" s="56" t="s">
        <v>0</v>
      </c>
      <c r="L1" s="56" t="s">
        <v>0</v>
      </c>
      <c r="M1" s="56" t="s">
        <v>0</v>
      </c>
      <c r="N1" s="56" t="s">
        <v>0</v>
      </c>
      <c r="O1" s="56" t="s">
        <v>0</v>
      </c>
      <c r="P1" s="56" t="s">
        <v>1</v>
      </c>
      <c r="Q1" s="55" t="s">
        <v>6</v>
      </c>
      <c r="R1" s="57" t="s">
        <v>10</v>
      </c>
      <c r="S1" s="55" t="s">
        <v>5</v>
      </c>
      <c r="T1" s="57" t="s">
        <v>5</v>
      </c>
      <c r="U1" s="116"/>
      <c r="V1" s="107"/>
      <c r="W1" s="107"/>
      <c r="X1" s="107"/>
      <c r="Y1" s="108"/>
      <c r="Z1" s="108"/>
      <c r="AA1" s="107"/>
      <c r="AB1" s="107"/>
      <c r="AC1" s="107"/>
      <c r="AD1" s="108"/>
      <c r="AE1" s="108"/>
      <c r="AF1" s="107"/>
      <c r="AG1" s="107"/>
      <c r="AH1" s="107"/>
      <c r="AI1" s="108"/>
      <c r="AJ1" s="108"/>
      <c r="AK1" s="107"/>
      <c r="AL1" s="107"/>
      <c r="AM1" s="107"/>
      <c r="AN1" s="108"/>
      <c r="AO1" s="10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s="3" customFormat="1" x14ac:dyDescent="0.25">
      <c r="A2" s="28" t="s">
        <v>7</v>
      </c>
      <c r="B2" s="35" t="s">
        <v>52</v>
      </c>
      <c r="C2" s="28" t="s">
        <v>103</v>
      </c>
      <c r="D2" s="28" t="s">
        <v>47</v>
      </c>
      <c r="E2" s="55" t="s">
        <v>49</v>
      </c>
      <c r="F2" s="89" t="s">
        <v>8</v>
      </c>
      <c r="G2" s="144" t="s">
        <v>6</v>
      </c>
      <c r="H2" s="144" t="s">
        <v>10</v>
      </c>
      <c r="I2" s="55" t="s">
        <v>5</v>
      </c>
      <c r="J2" s="55" t="s">
        <v>3</v>
      </c>
      <c r="K2" s="56" t="s">
        <v>49</v>
      </c>
      <c r="L2" s="56" t="s">
        <v>8</v>
      </c>
      <c r="M2" s="56" t="s">
        <v>6</v>
      </c>
      <c r="N2" s="56" t="s">
        <v>10</v>
      </c>
      <c r="O2" s="56" t="s">
        <v>11</v>
      </c>
      <c r="P2" s="56" t="s">
        <v>9</v>
      </c>
      <c r="Q2" s="55" t="s">
        <v>12</v>
      </c>
      <c r="R2" s="55" t="s">
        <v>12</v>
      </c>
      <c r="S2" s="55" t="s">
        <v>12</v>
      </c>
      <c r="T2" s="57" t="s">
        <v>3</v>
      </c>
      <c r="U2" s="116"/>
      <c r="V2" s="188" t="s">
        <v>70</v>
      </c>
      <c r="W2" s="188"/>
      <c r="X2" s="188"/>
      <c r="Y2" s="188"/>
      <c r="Z2" s="188"/>
      <c r="AA2" s="188" t="s">
        <v>71</v>
      </c>
      <c r="AB2" s="188"/>
      <c r="AC2" s="188"/>
      <c r="AD2" s="188"/>
      <c r="AE2" s="188"/>
      <c r="AF2" s="188" t="s">
        <v>72</v>
      </c>
      <c r="AG2" s="188"/>
      <c r="AH2" s="188"/>
      <c r="AI2" s="188"/>
      <c r="AJ2" s="188"/>
      <c r="AK2" s="188" t="s">
        <v>61</v>
      </c>
      <c r="AL2" s="188"/>
      <c r="AM2" s="188"/>
      <c r="AN2" s="188"/>
      <c r="AO2" s="18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</row>
    <row r="3" spans="1:128" s="3" customFormat="1" x14ac:dyDescent="0.25">
      <c r="A3" s="28"/>
      <c r="B3" s="35"/>
      <c r="C3" s="28" t="s">
        <v>24</v>
      </c>
      <c r="D3" s="28"/>
      <c r="E3" s="55" t="s">
        <v>50</v>
      </c>
      <c r="F3" s="89" t="s">
        <v>48</v>
      </c>
      <c r="G3" s="144" t="s">
        <v>45</v>
      </c>
      <c r="H3" s="144" t="s">
        <v>45</v>
      </c>
      <c r="I3" s="55" t="s">
        <v>45</v>
      </c>
      <c r="J3" s="55" t="s">
        <v>13</v>
      </c>
      <c r="K3" s="56" t="s">
        <v>50</v>
      </c>
      <c r="L3" s="56" t="s">
        <v>48</v>
      </c>
      <c r="M3" s="56" t="s">
        <v>45</v>
      </c>
      <c r="N3" s="56" t="s">
        <v>45</v>
      </c>
      <c r="O3" s="56" t="s">
        <v>45</v>
      </c>
      <c r="P3" s="56" t="s">
        <v>13</v>
      </c>
      <c r="Q3" s="55" t="s">
        <v>51</v>
      </c>
      <c r="R3" s="55" t="s">
        <v>51</v>
      </c>
      <c r="S3" s="55" t="s">
        <v>51</v>
      </c>
      <c r="T3" s="55" t="s">
        <v>51</v>
      </c>
      <c r="U3" s="116" t="s">
        <v>101</v>
      </c>
      <c r="V3" s="107" t="s">
        <v>23</v>
      </c>
      <c r="W3" s="107" t="s">
        <v>59</v>
      </c>
      <c r="X3" s="107" t="s">
        <v>60</v>
      </c>
      <c r="Y3" s="108" t="s">
        <v>57</v>
      </c>
      <c r="Z3" s="108" t="s">
        <v>58</v>
      </c>
      <c r="AA3" s="107" t="s">
        <v>23</v>
      </c>
      <c r="AB3" s="107" t="s">
        <v>59</v>
      </c>
      <c r="AC3" s="107" t="s">
        <v>60</v>
      </c>
      <c r="AD3" s="108" t="s">
        <v>57</v>
      </c>
      <c r="AE3" s="108" t="s">
        <v>58</v>
      </c>
      <c r="AF3" s="107" t="s">
        <v>23</v>
      </c>
      <c r="AG3" s="107" t="s">
        <v>59</v>
      </c>
      <c r="AH3" s="107" t="s">
        <v>60</v>
      </c>
      <c r="AI3" s="108" t="s">
        <v>57</v>
      </c>
      <c r="AJ3" s="108" t="s">
        <v>58</v>
      </c>
      <c r="AK3" s="107" t="s">
        <v>23</v>
      </c>
      <c r="AL3" s="107" t="s">
        <v>59</v>
      </c>
      <c r="AM3" s="107" t="s">
        <v>60</v>
      </c>
      <c r="AN3" s="108" t="s">
        <v>57</v>
      </c>
      <c r="AO3" s="108" t="s">
        <v>58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 s="5" customFormat="1" x14ac:dyDescent="0.25">
      <c r="A4" s="125" t="s">
        <v>154</v>
      </c>
      <c r="B4" s="33" t="s">
        <v>107</v>
      </c>
      <c r="C4" s="125" t="s">
        <v>165</v>
      </c>
      <c r="D4" s="26">
        <v>1</v>
      </c>
      <c r="E4" s="90">
        <v>449.47760000000005</v>
      </c>
      <c r="F4" s="90">
        <f>E4+G4+H4</f>
        <v>449.50000000000006</v>
      </c>
      <c r="G4" s="149">
        <v>1.15E-2</v>
      </c>
      <c r="H4" s="149">
        <v>1.09E-2</v>
      </c>
      <c r="I4" s="147">
        <f>G4+H4</f>
        <v>2.24E-2</v>
      </c>
      <c r="J4" s="91">
        <f>(1.6061/(1.6061-(I4/F4)))*(I4/F4)*1000000</f>
        <v>49.83469418441431</v>
      </c>
      <c r="K4" s="59">
        <v>449.25</v>
      </c>
      <c r="L4" s="60">
        <v>449.27</v>
      </c>
      <c r="M4" s="131"/>
      <c r="N4" s="131"/>
      <c r="O4" s="131">
        <v>2.06E-2</v>
      </c>
      <c r="P4" s="63">
        <v>46</v>
      </c>
      <c r="Q4" s="24"/>
      <c r="R4" s="24"/>
      <c r="S4" s="24">
        <f t="shared" ref="S4" si="0">((O4-I4)/I4)*100</f>
        <v>-8.0357142857142829</v>
      </c>
      <c r="T4" s="24">
        <f t="shared" ref="T4" si="1">((P4-J4)/J4)*100</f>
        <v>-7.694828366406635</v>
      </c>
      <c r="U4" s="115"/>
      <c r="V4" s="109">
        <f>$Q$215</f>
        <v>-1.1447089286828591</v>
      </c>
      <c r="W4" s="109">
        <f>$Q$215-5</f>
        <v>-6.1447089286828591</v>
      </c>
      <c r="X4" s="109">
        <f>$Q$215+5</f>
        <v>3.8552910713171409</v>
      </c>
      <c r="Y4" s="109">
        <f>($Q$215-(3*$Q$218))</f>
        <v>-9.3631642899177656</v>
      </c>
      <c r="Z4" s="109">
        <f>($Q$215+(3*$Q$218))</f>
        <v>7.0737464325520465</v>
      </c>
      <c r="AA4" s="109">
        <f>$R$215</f>
        <v>0</v>
      </c>
      <c r="AB4" s="109">
        <f>$R$215-5</f>
        <v>-5</v>
      </c>
      <c r="AC4" s="109">
        <f>$R$215+5</f>
        <v>5</v>
      </c>
      <c r="AD4" s="109">
        <f>($R$215-(3*$R$218))</f>
        <v>-24.722135267503525</v>
      </c>
      <c r="AE4" s="109">
        <f>($R$215+(3*$R$218))</f>
        <v>24.722135267503525</v>
      </c>
      <c r="AF4" s="109">
        <f>$S$215</f>
        <v>-1.5873015873015885</v>
      </c>
      <c r="AG4" s="109">
        <f>$S$215-5</f>
        <v>-6.5873015873015888</v>
      </c>
      <c r="AH4" s="109">
        <f>$S$215+5</f>
        <v>3.4126984126984112</v>
      </c>
      <c r="AI4" s="109">
        <f>($S$215-(3*$S$218))</f>
        <v>-12.059612959654521</v>
      </c>
      <c r="AJ4" s="109">
        <f>($S$215+(3*$S$218))</f>
        <v>8.8850097850513432</v>
      </c>
      <c r="AK4" s="109">
        <f>$T$215</f>
        <v>-1.6407913325552432</v>
      </c>
      <c r="AL4" s="109">
        <f>$T$215-5</f>
        <v>-6.640791332555243</v>
      </c>
      <c r="AM4" s="109">
        <f>$T$215+5</f>
        <v>3.359208667444757</v>
      </c>
      <c r="AN4" s="109">
        <f>($T$215-(3*$T$218))</f>
        <v>-12.564731562666784</v>
      </c>
      <c r="AO4" s="109">
        <f>($T$215+(3*$T$218))</f>
        <v>9.2831488975562966</v>
      </c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</row>
    <row r="5" spans="1:128" s="5" customFormat="1" x14ac:dyDescent="0.25">
      <c r="A5" s="125" t="s">
        <v>154</v>
      </c>
      <c r="B5" s="33" t="s">
        <v>107</v>
      </c>
      <c r="C5" s="125" t="s">
        <v>165</v>
      </c>
      <c r="D5" s="26">
        <v>2</v>
      </c>
      <c r="E5" s="90">
        <v>449.06839999999994</v>
      </c>
      <c r="F5" s="90">
        <f t="shared" ref="F5:F68" si="2">E5+G5+H5</f>
        <v>449.09999999999997</v>
      </c>
      <c r="G5" s="149">
        <v>2.06E-2</v>
      </c>
      <c r="H5" s="149">
        <v>1.0999999999999999E-2</v>
      </c>
      <c r="I5" s="147">
        <f t="shared" ref="I5:I68" si="3">G5+H5</f>
        <v>3.1600000000000003E-2</v>
      </c>
      <c r="J5" s="91">
        <f t="shared" ref="J5:J68" si="4">(1.6061/(1.6061-(I5/F5)))*(I5/F5)*1000000</f>
        <v>70.366030841438672</v>
      </c>
      <c r="K5" s="59">
        <v>448.68</v>
      </c>
      <c r="L5" s="60">
        <v>448.71</v>
      </c>
      <c r="M5" s="131"/>
      <c r="N5" s="131"/>
      <c r="O5" s="131">
        <v>2.5600000000000001E-2</v>
      </c>
      <c r="P5" s="63">
        <v>57</v>
      </c>
      <c r="Q5" s="24"/>
      <c r="R5" s="24"/>
      <c r="S5" s="24">
        <f t="shared" ref="S5:S68" si="5">((O5-I5)/I5)*100</f>
        <v>-18.987341772151904</v>
      </c>
      <c r="T5" s="24">
        <f t="shared" ref="T5:T68" si="6">((P5-J5)/J5)*100</f>
        <v>-18.995004665756131</v>
      </c>
      <c r="U5" s="115"/>
      <c r="V5" s="109">
        <f t="shared" ref="V5:V68" si="7">$Q$215</f>
        <v>-1.1447089286828591</v>
      </c>
      <c r="W5" s="109">
        <f t="shared" ref="W5:W68" si="8">$Q$215-5</f>
        <v>-6.1447089286828591</v>
      </c>
      <c r="X5" s="109">
        <f t="shared" ref="X5:X68" si="9">$Q$215+5</f>
        <v>3.8552910713171409</v>
      </c>
      <c r="Y5" s="109">
        <f t="shared" ref="Y5:Y68" si="10">($Q$215-(3*$Q$218))</f>
        <v>-9.3631642899177656</v>
      </c>
      <c r="Z5" s="109">
        <f t="shared" ref="Z5:Z68" si="11">($Q$215+(3*$Q$218))</f>
        <v>7.0737464325520465</v>
      </c>
      <c r="AA5" s="109">
        <f t="shared" ref="AA5:AA68" si="12">$R$215</f>
        <v>0</v>
      </c>
      <c r="AB5" s="109">
        <f t="shared" ref="AB5:AB68" si="13">$R$215-5</f>
        <v>-5</v>
      </c>
      <c r="AC5" s="109">
        <f t="shared" ref="AC5:AC68" si="14">$R$215+5</f>
        <v>5</v>
      </c>
      <c r="AD5" s="109">
        <f t="shared" ref="AD5:AD68" si="15">($R$215-(3*$R$218))</f>
        <v>-24.722135267503525</v>
      </c>
      <c r="AE5" s="109">
        <f t="shared" ref="AE5:AE68" si="16">($R$215+(3*$R$218))</f>
        <v>24.722135267503525</v>
      </c>
      <c r="AF5" s="109">
        <f t="shared" ref="AF5:AF68" si="17">$S$215</f>
        <v>-1.5873015873015885</v>
      </c>
      <c r="AG5" s="109">
        <f t="shared" ref="AG5:AG68" si="18">$S$215-5</f>
        <v>-6.5873015873015888</v>
      </c>
      <c r="AH5" s="109">
        <f t="shared" ref="AH5:AH68" si="19">$S$215+5</f>
        <v>3.4126984126984112</v>
      </c>
      <c r="AI5" s="109">
        <f t="shared" ref="AI5:AI68" si="20">($S$215-(3*$S$218))</f>
        <v>-12.059612959654521</v>
      </c>
      <c r="AJ5" s="109">
        <f t="shared" ref="AJ5:AJ68" si="21">($S$215+(3*$S$218))</f>
        <v>8.8850097850513432</v>
      </c>
      <c r="AK5" s="109">
        <f t="shared" ref="AK5:AK68" si="22">$T$215</f>
        <v>-1.6407913325552432</v>
      </c>
      <c r="AL5" s="109">
        <f t="shared" ref="AL5:AL68" si="23">$T$215-5</f>
        <v>-6.640791332555243</v>
      </c>
      <c r="AM5" s="109">
        <f t="shared" ref="AM5:AM68" si="24">$T$215+5</f>
        <v>3.359208667444757</v>
      </c>
      <c r="AN5" s="109">
        <f t="shared" ref="AN5:AN68" si="25">($T$215-(3*$T$218))</f>
        <v>-12.564731562666784</v>
      </c>
      <c r="AO5" s="109">
        <f t="shared" ref="AO5:AO68" si="26">($T$215+(3*$T$218))</f>
        <v>9.2831488975562966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</row>
    <row r="6" spans="1:128" s="5" customFormat="1" x14ac:dyDescent="0.25">
      <c r="A6" s="125" t="s">
        <v>154</v>
      </c>
      <c r="B6" s="33" t="s">
        <v>107</v>
      </c>
      <c r="C6" s="125" t="s">
        <v>165</v>
      </c>
      <c r="D6" s="26">
        <v>3</v>
      </c>
      <c r="E6" s="90">
        <v>448.84629999999999</v>
      </c>
      <c r="F6" s="90">
        <f t="shared" si="2"/>
        <v>448.9</v>
      </c>
      <c r="G6" s="149">
        <v>4.2299999999999997E-2</v>
      </c>
      <c r="H6" s="149">
        <v>1.14E-2</v>
      </c>
      <c r="I6" s="147">
        <f t="shared" si="3"/>
        <v>5.3699999999999998E-2</v>
      </c>
      <c r="J6" s="91">
        <f t="shared" si="4"/>
        <v>119.63466248252124</v>
      </c>
      <c r="K6" s="59">
        <v>448.56</v>
      </c>
      <c r="L6" s="60">
        <v>448.61</v>
      </c>
      <c r="M6" s="131"/>
      <c r="N6" s="131"/>
      <c r="O6" s="131">
        <v>4.7399999999999998E-2</v>
      </c>
      <c r="P6" s="63">
        <v>106</v>
      </c>
      <c r="Q6" s="24"/>
      <c r="R6" s="24"/>
      <c r="S6" s="24">
        <f t="shared" si="5"/>
        <v>-11.731843575418994</v>
      </c>
      <c r="T6" s="24">
        <f t="shared" si="6"/>
        <v>-11.396916411673979</v>
      </c>
      <c r="U6" s="115"/>
      <c r="V6" s="109">
        <f t="shared" si="7"/>
        <v>-1.1447089286828591</v>
      </c>
      <c r="W6" s="109">
        <f t="shared" si="8"/>
        <v>-6.1447089286828591</v>
      </c>
      <c r="X6" s="109">
        <f t="shared" si="9"/>
        <v>3.8552910713171409</v>
      </c>
      <c r="Y6" s="109">
        <f t="shared" si="10"/>
        <v>-9.3631642899177656</v>
      </c>
      <c r="Z6" s="109">
        <f t="shared" si="11"/>
        <v>7.0737464325520465</v>
      </c>
      <c r="AA6" s="109">
        <f t="shared" si="12"/>
        <v>0</v>
      </c>
      <c r="AB6" s="109">
        <f t="shared" si="13"/>
        <v>-5</v>
      </c>
      <c r="AC6" s="109">
        <f t="shared" si="14"/>
        <v>5</v>
      </c>
      <c r="AD6" s="109">
        <f t="shared" si="15"/>
        <v>-24.722135267503525</v>
      </c>
      <c r="AE6" s="109">
        <f t="shared" si="16"/>
        <v>24.722135267503525</v>
      </c>
      <c r="AF6" s="109">
        <f t="shared" si="17"/>
        <v>-1.5873015873015885</v>
      </c>
      <c r="AG6" s="109">
        <f t="shared" si="18"/>
        <v>-6.5873015873015888</v>
      </c>
      <c r="AH6" s="109">
        <f t="shared" si="19"/>
        <v>3.4126984126984112</v>
      </c>
      <c r="AI6" s="109">
        <f t="shared" si="20"/>
        <v>-12.059612959654521</v>
      </c>
      <c r="AJ6" s="109">
        <f t="shared" si="21"/>
        <v>8.8850097850513432</v>
      </c>
      <c r="AK6" s="109">
        <f t="shared" si="22"/>
        <v>-1.6407913325552432</v>
      </c>
      <c r="AL6" s="109">
        <f t="shared" si="23"/>
        <v>-6.640791332555243</v>
      </c>
      <c r="AM6" s="109">
        <f t="shared" si="24"/>
        <v>3.359208667444757</v>
      </c>
      <c r="AN6" s="109">
        <f t="shared" si="25"/>
        <v>-12.564731562666784</v>
      </c>
      <c r="AO6" s="109">
        <f t="shared" si="26"/>
        <v>9.2831488975562966</v>
      </c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</row>
    <row r="7" spans="1:128" s="5" customFormat="1" x14ac:dyDescent="0.25">
      <c r="A7" s="125" t="s">
        <v>154</v>
      </c>
      <c r="B7" s="33" t="s">
        <v>107</v>
      </c>
      <c r="C7" s="125" t="s">
        <v>165</v>
      </c>
      <c r="D7" s="26">
        <v>4</v>
      </c>
      <c r="E7" s="90">
        <v>448.61609999999996</v>
      </c>
      <c r="F7" s="90">
        <f t="shared" si="2"/>
        <v>448.69999999999993</v>
      </c>
      <c r="G7" s="149">
        <v>7.2099999999999997E-2</v>
      </c>
      <c r="H7" s="149">
        <v>1.18E-2</v>
      </c>
      <c r="I7" s="147">
        <f t="shared" si="3"/>
        <v>8.3900000000000002E-2</v>
      </c>
      <c r="J7" s="91">
        <f t="shared" si="4"/>
        <v>187.00639381285873</v>
      </c>
      <c r="K7" s="59">
        <v>448.25</v>
      </c>
      <c r="L7" s="60">
        <v>448.33</v>
      </c>
      <c r="M7" s="131"/>
      <c r="N7" s="131"/>
      <c r="O7" s="131">
        <v>8.0299999999999996E-2</v>
      </c>
      <c r="P7" s="63">
        <v>179</v>
      </c>
      <c r="Q7" s="24"/>
      <c r="R7" s="24"/>
      <c r="S7" s="24">
        <f t="shared" si="5"/>
        <v>-4.290822407628136</v>
      </c>
      <c r="T7" s="24">
        <f t="shared" si="6"/>
        <v>-4.2813476318199584</v>
      </c>
      <c r="U7" s="115"/>
      <c r="V7" s="109">
        <f t="shared" si="7"/>
        <v>-1.1447089286828591</v>
      </c>
      <c r="W7" s="109">
        <f t="shared" si="8"/>
        <v>-6.1447089286828591</v>
      </c>
      <c r="X7" s="109">
        <f t="shared" si="9"/>
        <v>3.8552910713171409</v>
      </c>
      <c r="Y7" s="109">
        <f t="shared" si="10"/>
        <v>-9.3631642899177656</v>
      </c>
      <c r="Z7" s="109">
        <f t="shared" si="11"/>
        <v>7.0737464325520465</v>
      </c>
      <c r="AA7" s="109">
        <f t="shared" si="12"/>
        <v>0</v>
      </c>
      <c r="AB7" s="109">
        <f t="shared" si="13"/>
        <v>-5</v>
      </c>
      <c r="AC7" s="109">
        <f t="shared" si="14"/>
        <v>5</v>
      </c>
      <c r="AD7" s="109">
        <f t="shared" si="15"/>
        <v>-24.722135267503525</v>
      </c>
      <c r="AE7" s="109">
        <f t="shared" si="16"/>
        <v>24.722135267503525</v>
      </c>
      <c r="AF7" s="109">
        <f t="shared" si="17"/>
        <v>-1.5873015873015885</v>
      </c>
      <c r="AG7" s="109">
        <f t="shared" si="18"/>
        <v>-6.5873015873015888</v>
      </c>
      <c r="AH7" s="109">
        <f t="shared" si="19"/>
        <v>3.4126984126984112</v>
      </c>
      <c r="AI7" s="109">
        <f t="shared" si="20"/>
        <v>-12.059612959654521</v>
      </c>
      <c r="AJ7" s="109">
        <f t="shared" si="21"/>
        <v>8.8850097850513432</v>
      </c>
      <c r="AK7" s="109">
        <f t="shared" si="22"/>
        <v>-1.6407913325552432</v>
      </c>
      <c r="AL7" s="109">
        <f t="shared" si="23"/>
        <v>-6.640791332555243</v>
      </c>
      <c r="AM7" s="109">
        <f t="shared" si="24"/>
        <v>3.359208667444757</v>
      </c>
      <c r="AN7" s="109">
        <f t="shared" si="25"/>
        <v>-12.564731562666784</v>
      </c>
      <c r="AO7" s="109">
        <f t="shared" si="26"/>
        <v>9.2831488975562966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</row>
    <row r="8" spans="1:128" s="5" customFormat="1" x14ac:dyDescent="0.25">
      <c r="A8" s="125" t="s">
        <v>154</v>
      </c>
      <c r="B8" s="33" t="s">
        <v>107</v>
      </c>
      <c r="C8" s="125" t="s">
        <v>165</v>
      </c>
      <c r="D8" s="26">
        <v>5</v>
      </c>
      <c r="E8" s="90">
        <v>447.97869999999995</v>
      </c>
      <c r="F8" s="90">
        <f t="shared" si="2"/>
        <v>448.09999999999997</v>
      </c>
      <c r="G8" s="149">
        <v>0.1027</v>
      </c>
      <c r="H8" s="149">
        <v>1.8599999999999998E-2</v>
      </c>
      <c r="I8" s="147">
        <f t="shared" si="3"/>
        <v>0.12129999999999999</v>
      </c>
      <c r="J8" s="91">
        <f t="shared" si="4"/>
        <v>270.74413709558587</v>
      </c>
      <c r="K8" s="59">
        <v>447.68</v>
      </c>
      <c r="L8" s="60">
        <v>447.8</v>
      </c>
      <c r="M8" s="131"/>
      <c r="N8" s="131"/>
      <c r="O8" s="131">
        <v>0.1166</v>
      </c>
      <c r="P8" s="63">
        <v>260</v>
      </c>
      <c r="Q8" s="24"/>
      <c r="R8" s="24"/>
      <c r="S8" s="24">
        <f t="shared" si="5"/>
        <v>-3.8746908491343746</v>
      </c>
      <c r="T8" s="24">
        <f t="shared" si="6"/>
        <v>-3.968372948291274</v>
      </c>
      <c r="U8" s="115"/>
      <c r="V8" s="109">
        <f t="shared" si="7"/>
        <v>-1.1447089286828591</v>
      </c>
      <c r="W8" s="109">
        <f t="shared" si="8"/>
        <v>-6.1447089286828591</v>
      </c>
      <c r="X8" s="109">
        <f t="shared" si="9"/>
        <v>3.8552910713171409</v>
      </c>
      <c r="Y8" s="109">
        <f t="shared" si="10"/>
        <v>-9.3631642899177656</v>
      </c>
      <c r="Z8" s="109">
        <f t="shared" si="11"/>
        <v>7.0737464325520465</v>
      </c>
      <c r="AA8" s="109">
        <f t="shared" si="12"/>
        <v>0</v>
      </c>
      <c r="AB8" s="109">
        <f t="shared" si="13"/>
        <v>-5</v>
      </c>
      <c r="AC8" s="109">
        <f t="shared" si="14"/>
        <v>5</v>
      </c>
      <c r="AD8" s="109">
        <f t="shared" si="15"/>
        <v>-24.722135267503525</v>
      </c>
      <c r="AE8" s="109">
        <f t="shared" si="16"/>
        <v>24.722135267503525</v>
      </c>
      <c r="AF8" s="109">
        <f t="shared" si="17"/>
        <v>-1.5873015873015885</v>
      </c>
      <c r="AG8" s="109">
        <f t="shared" si="18"/>
        <v>-6.5873015873015888</v>
      </c>
      <c r="AH8" s="109">
        <f t="shared" si="19"/>
        <v>3.4126984126984112</v>
      </c>
      <c r="AI8" s="109">
        <f t="shared" si="20"/>
        <v>-12.059612959654521</v>
      </c>
      <c r="AJ8" s="109">
        <f t="shared" si="21"/>
        <v>8.8850097850513432</v>
      </c>
      <c r="AK8" s="109">
        <f t="shared" si="22"/>
        <v>-1.6407913325552432</v>
      </c>
      <c r="AL8" s="109">
        <f t="shared" si="23"/>
        <v>-6.640791332555243</v>
      </c>
      <c r="AM8" s="109">
        <f t="shared" si="24"/>
        <v>3.359208667444757</v>
      </c>
      <c r="AN8" s="109">
        <f t="shared" si="25"/>
        <v>-12.564731562666784</v>
      </c>
      <c r="AO8" s="109">
        <f t="shared" si="26"/>
        <v>9.2831488975562966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</row>
    <row r="9" spans="1:128" s="5" customFormat="1" x14ac:dyDescent="0.25">
      <c r="A9" s="125" t="s">
        <v>154</v>
      </c>
      <c r="B9" s="33" t="s">
        <v>107</v>
      </c>
      <c r="C9" s="125" t="s">
        <v>165</v>
      </c>
      <c r="D9" s="26">
        <v>6</v>
      </c>
      <c r="E9" s="90">
        <v>447.40719999999999</v>
      </c>
      <c r="F9" s="90">
        <f t="shared" si="2"/>
        <v>447.59999999999997</v>
      </c>
      <c r="G9" s="149">
        <v>0.16669999999999999</v>
      </c>
      <c r="H9" s="149">
        <v>2.6100000000000002E-2</v>
      </c>
      <c r="I9" s="147">
        <f t="shared" si="3"/>
        <v>0.1928</v>
      </c>
      <c r="J9" s="91">
        <f t="shared" si="4"/>
        <v>430.85728578235342</v>
      </c>
      <c r="K9" s="59">
        <v>446.98</v>
      </c>
      <c r="L9" s="60">
        <v>447.17</v>
      </c>
      <c r="M9" s="131"/>
      <c r="N9" s="131"/>
      <c r="O9" s="131">
        <v>0.18970000000000001</v>
      </c>
      <c r="P9" s="63">
        <v>424</v>
      </c>
      <c r="Q9" s="24"/>
      <c r="R9" s="24"/>
      <c r="S9" s="24">
        <f t="shared" si="5"/>
        <v>-1.6078838174273815</v>
      </c>
      <c r="T9" s="24">
        <f t="shared" si="6"/>
        <v>-1.5915445806845094</v>
      </c>
      <c r="U9" s="115"/>
      <c r="V9" s="109">
        <f t="shared" si="7"/>
        <v>-1.1447089286828591</v>
      </c>
      <c r="W9" s="109">
        <f t="shared" si="8"/>
        <v>-6.1447089286828591</v>
      </c>
      <c r="X9" s="109">
        <f t="shared" si="9"/>
        <v>3.8552910713171409</v>
      </c>
      <c r="Y9" s="109">
        <f t="shared" si="10"/>
        <v>-9.3631642899177656</v>
      </c>
      <c r="Z9" s="109">
        <f t="shared" si="11"/>
        <v>7.0737464325520465</v>
      </c>
      <c r="AA9" s="109">
        <f t="shared" si="12"/>
        <v>0</v>
      </c>
      <c r="AB9" s="109">
        <f t="shared" si="13"/>
        <v>-5</v>
      </c>
      <c r="AC9" s="109">
        <f t="shared" si="14"/>
        <v>5</v>
      </c>
      <c r="AD9" s="109">
        <f t="shared" si="15"/>
        <v>-24.722135267503525</v>
      </c>
      <c r="AE9" s="109">
        <f t="shared" si="16"/>
        <v>24.722135267503525</v>
      </c>
      <c r="AF9" s="109">
        <f t="shared" si="17"/>
        <v>-1.5873015873015885</v>
      </c>
      <c r="AG9" s="109">
        <f t="shared" si="18"/>
        <v>-6.5873015873015888</v>
      </c>
      <c r="AH9" s="109">
        <f t="shared" si="19"/>
        <v>3.4126984126984112</v>
      </c>
      <c r="AI9" s="109">
        <f t="shared" si="20"/>
        <v>-12.059612959654521</v>
      </c>
      <c r="AJ9" s="109">
        <f t="shared" si="21"/>
        <v>8.8850097850513432</v>
      </c>
      <c r="AK9" s="109">
        <f t="shared" si="22"/>
        <v>-1.6407913325552432</v>
      </c>
      <c r="AL9" s="109">
        <f t="shared" si="23"/>
        <v>-6.640791332555243</v>
      </c>
      <c r="AM9" s="109">
        <f t="shared" si="24"/>
        <v>3.359208667444757</v>
      </c>
      <c r="AN9" s="109">
        <f t="shared" si="25"/>
        <v>-12.564731562666784</v>
      </c>
      <c r="AO9" s="109">
        <f t="shared" si="26"/>
        <v>9.2831488975562966</v>
      </c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</row>
    <row r="10" spans="1:128" s="5" customFormat="1" x14ac:dyDescent="0.25">
      <c r="A10" s="125" t="s">
        <v>154</v>
      </c>
      <c r="B10" s="33" t="s">
        <v>107</v>
      </c>
      <c r="C10" s="125" t="s">
        <v>165</v>
      </c>
      <c r="D10" s="26">
        <v>7</v>
      </c>
      <c r="E10" s="90">
        <v>447.86890000000005</v>
      </c>
      <c r="F10" s="90">
        <f t="shared" si="2"/>
        <v>448.3</v>
      </c>
      <c r="G10" s="149">
        <v>0.37690000000000001</v>
      </c>
      <c r="H10" s="149">
        <v>5.4199999999999998E-2</v>
      </c>
      <c r="I10" s="147">
        <f t="shared" si="3"/>
        <v>0.43110000000000004</v>
      </c>
      <c r="J10" s="91">
        <f t="shared" si="4"/>
        <v>962.20894605522722</v>
      </c>
      <c r="K10" s="59">
        <v>447.54</v>
      </c>
      <c r="L10" s="60">
        <v>447.96</v>
      </c>
      <c r="M10" s="131"/>
      <c r="N10" s="131"/>
      <c r="O10" s="131">
        <v>0.42159999999999997</v>
      </c>
      <c r="P10" s="63">
        <v>941</v>
      </c>
      <c r="Q10" s="24"/>
      <c r="R10" s="24"/>
      <c r="S10" s="24">
        <f t="shared" si="5"/>
        <v>-2.2036650429134919</v>
      </c>
      <c r="T10" s="24">
        <f t="shared" si="6"/>
        <v>-2.2041933970971312</v>
      </c>
      <c r="U10" s="115"/>
      <c r="V10" s="109">
        <f t="shared" si="7"/>
        <v>-1.1447089286828591</v>
      </c>
      <c r="W10" s="109">
        <f t="shared" si="8"/>
        <v>-6.1447089286828591</v>
      </c>
      <c r="X10" s="109">
        <f t="shared" si="9"/>
        <v>3.8552910713171409</v>
      </c>
      <c r="Y10" s="109">
        <f t="shared" si="10"/>
        <v>-9.3631642899177656</v>
      </c>
      <c r="Z10" s="109">
        <f t="shared" si="11"/>
        <v>7.0737464325520465</v>
      </c>
      <c r="AA10" s="109">
        <f t="shared" si="12"/>
        <v>0</v>
      </c>
      <c r="AB10" s="109">
        <f t="shared" si="13"/>
        <v>-5</v>
      </c>
      <c r="AC10" s="109">
        <f t="shared" si="14"/>
        <v>5</v>
      </c>
      <c r="AD10" s="109">
        <f t="shared" si="15"/>
        <v>-24.722135267503525</v>
      </c>
      <c r="AE10" s="109">
        <f t="shared" si="16"/>
        <v>24.722135267503525</v>
      </c>
      <c r="AF10" s="109">
        <f t="shared" si="17"/>
        <v>-1.5873015873015885</v>
      </c>
      <c r="AG10" s="109">
        <f t="shared" si="18"/>
        <v>-6.5873015873015888</v>
      </c>
      <c r="AH10" s="109">
        <f t="shared" si="19"/>
        <v>3.4126984126984112</v>
      </c>
      <c r="AI10" s="109">
        <f t="shared" si="20"/>
        <v>-12.059612959654521</v>
      </c>
      <c r="AJ10" s="109">
        <f t="shared" si="21"/>
        <v>8.8850097850513432</v>
      </c>
      <c r="AK10" s="109">
        <f t="shared" si="22"/>
        <v>-1.6407913325552432</v>
      </c>
      <c r="AL10" s="109">
        <f t="shared" si="23"/>
        <v>-6.640791332555243</v>
      </c>
      <c r="AM10" s="109">
        <f t="shared" si="24"/>
        <v>3.359208667444757</v>
      </c>
      <c r="AN10" s="109">
        <f t="shared" si="25"/>
        <v>-12.564731562666784</v>
      </c>
      <c r="AO10" s="109">
        <f t="shared" si="26"/>
        <v>9.2831488975562966</v>
      </c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</row>
    <row r="11" spans="1:128" s="5" customFormat="1" x14ac:dyDescent="0.25">
      <c r="A11" s="125" t="s">
        <v>154</v>
      </c>
      <c r="B11" s="33" t="s">
        <v>107</v>
      </c>
      <c r="C11" s="125" t="s">
        <v>165</v>
      </c>
      <c r="D11" s="26">
        <v>8</v>
      </c>
      <c r="E11" s="90">
        <v>448.38320000000004</v>
      </c>
      <c r="F11" s="90">
        <f t="shared" si="2"/>
        <v>449.20000000000005</v>
      </c>
      <c r="G11" s="149">
        <v>0.73250000000000004</v>
      </c>
      <c r="H11" s="149">
        <v>8.43E-2</v>
      </c>
      <c r="I11" s="147">
        <f t="shared" si="3"/>
        <v>0.81680000000000008</v>
      </c>
      <c r="J11" s="91">
        <f t="shared" si="4"/>
        <v>1820.4046906311435</v>
      </c>
      <c r="K11" s="59">
        <v>448.12</v>
      </c>
      <c r="L11" s="60">
        <v>448.92</v>
      </c>
      <c r="M11" s="131"/>
      <c r="N11" s="131"/>
      <c r="O11" s="131">
        <v>0.80259999999999998</v>
      </c>
      <c r="P11" s="63">
        <v>1788</v>
      </c>
      <c r="Q11" s="24"/>
      <c r="R11" s="24"/>
      <c r="S11" s="24">
        <f t="shared" si="5"/>
        <v>-1.7384916748286117</v>
      </c>
      <c r="T11" s="24">
        <f t="shared" si="6"/>
        <v>-1.7800816927091414</v>
      </c>
      <c r="U11" s="115"/>
      <c r="V11" s="109">
        <f t="shared" si="7"/>
        <v>-1.1447089286828591</v>
      </c>
      <c r="W11" s="109">
        <f t="shared" si="8"/>
        <v>-6.1447089286828591</v>
      </c>
      <c r="X11" s="109">
        <f t="shared" si="9"/>
        <v>3.8552910713171409</v>
      </c>
      <c r="Y11" s="109">
        <f t="shared" si="10"/>
        <v>-9.3631642899177656</v>
      </c>
      <c r="Z11" s="109">
        <f t="shared" si="11"/>
        <v>7.0737464325520465</v>
      </c>
      <c r="AA11" s="109">
        <f t="shared" si="12"/>
        <v>0</v>
      </c>
      <c r="AB11" s="109">
        <f t="shared" si="13"/>
        <v>-5</v>
      </c>
      <c r="AC11" s="109">
        <f t="shared" si="14"/>
        <v>5</v>
      </c>
      <c r="AD11" s="109">
        <f t="shared" si="15"/>
        <v>-24.722135267503525</v>
      </c>
      <c r="AE11" s="109">
        <f t="shared" si="16"/>
        <v>24.722135267503525</v>
      </c>
      <c r="AF11" s="109">
        <f t="shared" si="17"/>
        <v>-1.5873015873015885</v>
      </c>
      <c r="AG11" s="109">
        <f t="shared" si="18"/>
        <v>-6.5873015873015888</v>
      </c>
      <c r="AH11" s="109">
        <f t="shared" si="19"/>
        <v>3.4126984126984112</v>
      </c>
      <c r="AI11" s="109">
        <f t="shared" si="20"/>
        <v>-12.059612959654521</v>
      </c>
      <c r="AJ11" s="109">
        <f t="shared" si="21"/>
        <v>8.8850097850513432</v>
      </c>
      <c r="AK11" s="109">
        <f t="shared" si="22"/>
        <v>-1.6407913325552432</v>
      </c>
      <c r="AL11" s="109">
        <f t="shared" si="23"/>
        <v>-6.640791332555243</v>
      </c>
      <c r="AM11" s="109">
        <f t="shared" si="24"/>
        <v>3.359208667444757</v>
      </c>
      <c r="AN11" s="109">
        <f t="shared" si="25"/>
        <v>-12.564731562666784</v>
      </c>
      <c r="AO11" s="109">
        <f t="shared" si="26"/>
        <v>9.2831488975562966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</row>
    <row r="12" spans="1:128" s="5" customFormat="1" x14ac:dyDescent="0.25">
      <c r="A12" s="125" t="s">
        <v>154</v>
      </c>
      <c r="B12" s="33" t="s">
        <v>107</v>
      </c>
      <c r="C12" s="125" t="s">
        <v>165</v>
      </c>
      <c r="D12" s="26">
        <v>9</v>
      </c>
      <c r="E12" s="90">
        <v>447.27479999999997</v>
      </c>
      <c r="F12" s="90">
        <f t="shared" si="2"/>
        <v>449.09999999999997</v>
      </c>
      <c r="G12" s="149">
        <v>1.6003000000000001</v>
      </c>
      <c r="H12" s="149">
        <v>0.22489999999999999</v>
      </c>
      <c r="I12" s="147">
        <f t="shared" si="3"/>
        <v>1.8252000000000002</v>
      </c>
      <c r="J12" s="91">
        <f t="shared" si="4"/>
        <v>4074.4383492997831</v>
      </c>
      <c r="K12" s="60">
        <v>444</v>
      </c>
      <c r="L12" s="60">
        <v>445.87</v>
      </c>
      <c r="M12" s="131"/>
      <c r="N12" s="131"/>
      <c r="O12" s="131">
        <v>1.8122</v>
      </c>
      <c r="P12" s="63">
        <v>4070</v>
      </c>
      <c r="Q12" s="24"/>
      <c r="R12" s="24"/>
      <c r="S12" s="24">
        <f t="shared" si="5"/>
        <v>-0.7122507122507189</v>
      </c>
      <c r="T12" s="24">
        <f t="shared" si="6"/>
        <v>-0.10893156109592061</v>
      </c>
      <c r="U12" s="115"/>
      <c r="V12" s="109">
        <f t="shared" si="7"/>
        <v>-1.1447089286828591</v>
      </c>
      <c r="W12" s="109">
        <f t="shared" si="8"/>
        <v>-6.1447089286828591</v>
      </c>
      <c r="X12" s="109">
        <f t="shared" si="9"/>
        <v>3.8552910713171409</v>
      </c>
      <c r="Y12" s="109">
        <f t="shared" si="10"/>
        <v>-9.3631642899177656</v>
      </c>
      <c r="Z12" s="109">
        <f t="shared" si="11"/>
        <v>7.0737464325520465</v>
      </c>
      <c r="AA12" s="109">
        <f t="shared" si="12"/>
        <v>0</v>
      </c>
      <c r="AB12" s="109">
        <f t="shared" si="13"/>
        <v>-5</v>
      </c>
      <c r="AC12" s="109">
        <f t="shared" si="14"/>
        <v>5</v>
      </c>
      <c r="AD12" s="109">
        <f t="shared" si="15"/>
        <v>-24.722135267503525</v>
      </c>
      <c r="AE12" s="109">
        <f t="shared" si="16"/>
        <v>24.722135267503525</v>
      </c>
      <c r="AF12" s="109">
        <f t="shared" si="17"/>
        <v>-1.5873015873015885</v>
      </c>
      <c r="AG12" s="109">
        <f t="shared" si="18"/>
        <v>-6.5873015873015888</v>
      </c>
      <c r="AH12" s="109">
        <f t="shared" si="19"/>
        <v>3.4126984126984112</v>
      </c>
      <c r="AI12" s="109">
        <f t="shared" si="20"/>
        <v>-12.059612959654521</v>
      </c>
      <c r="AJ12" s="109">
        <f t="shared" si="21"/>
        <v>8.8850097850513432</v>
      </c>
      <c r="AK12" s="109">
        <f t="shared" si="22"/>
        <v>-1.6407913325552432</v>
      </c>
      <c r="AL12" s="109">
        <f t="shared" si="23"/>
        <v>-6.640791332555243</v>
      </c>
      <c r="AM12" s="109">
        <f t="shared" si="24"/>
        <v>3.359208667444757</v>
      </c>
      <c r="AN12" s="109">
        <f t="shared" si="25"/>
        <v>-12.564731562666784</v>
      </c>
      <c r="AO12" s="109">
        <f t="shared" si="26"/>
        <v>9.2831488975562966</v>
      </c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</row>
    <row r="13" spans="1:128" s="5" customFormat="1" x14ac:dyDescent="0.25">
      <c r="A13" s="22" t="s">
        <v>38</v>
      </c>
      <c r="B13" s="33" t="s">
        <v>62</v>
      </c>
      <c r="C13" s="5" t="s">
        <v>162</v>
      </c>
      <c r="D13" s="26">
        <v>1</v>
      </c>
      <c r="E13" s="90">
        <v>447.57130000000001</v>
      </c>
      <c r="F13" s="90">
        <f t="shared" si="2"/>
        <v>447.59999999999997</v>
      </c>
      <c r="G13" s="149">
        <v>1.3899999999999999E-2</v>
      </c>
      <c r="H13" s="149">
        <v>1.4800000000000001E-2</v>
      </c>
      <c r="I13" s="147">
        <f t="shared" si="3"/>
        <v>2.87E-2</v>
      </c>
      <c r="J13" s="91">
        <f t="shared" si="4"/>
        <v>64.122309708379774</v>
      </c>
      <c r="K13" s="59">
        <v>447.4</v>
      </c>
      <c r="L13" s="58">
        <v>447.4</v>
      </c>
      <c r="M13" s="131">
        <v>1.4999999999999999E-2</v>
      </c>
      <c r="N13" s="131">
        <v>1.0200000000000001E-2</v>
      </c>
      <c r="O13" s="131">
        <v>2.52E-2</v>
      </c>
      <c r="P13" s="63">
        <v>56</v>
      </c>
      <c r="Q13" s="24">
        <f t="shared" ref="Q13:Q66" si="27">((M13-G13)/G13)*100</f>
        <v>7.9136690647482038</v>
      </c>
      <c r="R13" s="24">
        <f t="shared" ref="R13:R66" si="28">((N13-H13)/H13)*100</f>
        <v>-31.081081081081081</v>
      </c>
      <c r="S13" s="24">
        <f t="shared" si="5"/>
        <v>-12.195121951219511</v>
      </c>
      <c r="T13" s="24">
        <f t="shared" si="6"/>
        <v>-12.666901341076173</v>
      </c>
      <c r="U13" s="115"/>
      <c r="V13" s="109">
        <f t="shared" si="7"/>
        <v>-1.1447089286828591</v>
      </c>
      <c r="W13" s="109">
        <f t="shared" si="8"/>
        <v>-6.1447089286828591</v>
      </c>
      <c r="X13" s="109">
        <f t="shared" si="9"/>
        <v>3.8552910713171409</v>
      </c>
      <c r="Y13" s="109">
        <f t="shared" si="10"/>
        <v>-9.3631642899177656</v>
      </c>
      <c r="Z13" s="109">
        <f t="shared" si="11"/>
        <v>7.0737464325520465</v>
      </c>
      <c r="AA13" s="109">
        <f t="shared" si="12"/>
        <v>0</v>
      </c>
      <c r="AB13" s="109">
        <f t="shared" si="13"/>
        <v>-5</v>
      </c>
      <c r="AC13" s="109">
        <f t="shared" si="14"/>
        <v>5</v>
      </c>
      <c r="AD13" s="109">
        <f t="shared" si="15"/>
        <v>-24.722135267503525</v>
      </c>
      <c r="AE13" s="109">
        <f t="shared" si="16"/>
        <v>24.722135267503525</v>
      </c>
      <c r="AF13" s="109">
        <f t="shared" si="17"/>
        <v>-1.5873015873015885</v>
      </c>
      <c r="AG13" s="109">
        <f t="shared" si="18"/>
        <v>-6.5873015873015888</v>
      </c>
      <c r="AH13" s="109">
        <f t="shared" si="19"/>
        <v>3.4126984126984112</v>
      </c>
      <c r="AI13" s="109">
        <f t="shared" si="20"/>
        <v>-12.059612959654521</v>
      </c>
      <c r="AJ13" s="109">
        <f t="shared" si="21"/>
        <v>8.8850097850513432</v>
      </c>
      <c r="AK13" s="109">
        <f t="shared" si="22"/>
        <v>-1.6407913325552432</v>
      </c>
      <c r="AL13" s="109">
        <f t="shared" si="23"/>
        <v>-6.640791332555243</v>
      </c>
      <c r="AM13" s="109">
        <f t="shared" si="24"/>
        <v>3.359208667444757</v>
      </c>
      <c r="AN13" s="109">
        <f t="shared" si="25"/>
        <v>-12.564731562666784</v>
      </c>
      <c r="AO13" s="109">
        <f t="shared" si="26"/>
        <v>9.2831488975562966</v>
      </c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</row>
    <row r="14" spans="1:128" s="5" customFormat="1" x14ac:dyDescent="0.25">
      <c r="A14" s="22" t="s">
        <v>38</v>
      </c>
      <c r="B14" s="33" t="s">
        <v>62</v>
      </c>
      <c r="C14" s="125" t="s">
        <v>147</v>
      </c>
      <c r="D14" s="26">
        <v>2</v>
      </c>
      <c r="E14" s="90">
        <v>447.46710000000002</v>
      </c>
      <c r="F14" s="90">
        <f t="shared" si="2"/>
        <v>447.5</v>
      </c>
      <c r="G14" s="149">
        <v>1.95E-2</v>
      </c>
      <c r="H14" s="149">
        <v>1.34E-2</v>
      </c>
      <c r="I14" s="147">
        <f t="shared" si="3"/>
        <v>3.2899999999999999E-2</v>
      </c>
      <c r="J14" s="91">
        <f t="shared" si="4"/>
        <v>73.522918599128403</v>
      </c>
      <c r="K14" s="59">
        <v>447.3</v>
      </c>
      <c r="L14" s="58">
        <v>447.3</v>
      </c>
      <c r="M14" s="131">
        <v>1.9699999999999999E-2</v>
      </c>
      <c r="N14" s="131">
        <v>1.38E-2</v>
      </c>
      <c r="O14" s="131">
        <v>3.3500000000000002E-2</v>
      </c>
      <c r="P14" s="63">
        <v>75</v>
      </c>
      <c r="Q14" s="24">
        <f t="shared" si="27"/>
        <v>1.0256410256410193</v>
      </c>
      <c r="R14" s="24">
        <f t="shared" si="28"/>
        <v>2.9850746268656665</v>
      </c>
      <c r="S14" s="24">
        <f t="shared" si="5"/>
        <v>1.8237082066869401</v>
      </c>
      <c r="T14" s="24">
        <f t="shared" si="6"/>
        <v>2.0090081147691379</v>
      </c>
      <c r="U14" s="115"/>
      <c r="V14" s="109">
        <f t="shared" si="7"/>
        <v>-1.1447089286828591</v>
      </c>
      <c r="W14" s="109">
        <f t="shared" si="8"/>
        <v>-6.1447089286828591</v>
      </c>
      <c r="X14" s="109">
        <f t="shared" si="9"/>
        <v>3.8552910713171409</v>
      </c>
      <c r="Y14" s="109">
        <f t="shared" si="10"/>
        <v>-9.3631642899177656</v>
      </c>
      <c r="Z14" s="109">
        <f t="shared" si="11"/>
        <v>7.0737464325520465</v>
      </c>
      <c r="AA14" s="109">
        <f t="shared" si="12"/>
        <v>0</v>
      </c>
      <c r="AB14" s="109">
        <f t="shared" si="13"/>
        <v>-5</v>
      </c>
      <c r="AC14" s="109">
        <f t="shared" si="14"/>
        <v>5</v>
      </c>
      <c r="AD14" s="109">
        <f t="shared" si="15"/>
        <v>-24.722135267503525</v>
      </c>
      <c r="AE14" s="109">
        <f t="shared" si="16"/>
        <v>24.722135267503525</v>
      </c>
      <c r="AF14" s="109">
        <f t="shared" si="17"/>
        <v>-1.5873015873015885</v>
      </c>
      <c r="AG14" s="109">
        <f t="shared" si="18"/>
        <v>-6.5873015873015888</v>
      </c>
      <c r="AH14" s="109">
        <f t="shared" si="19"/>
        <v>3.4126984126984112</v>
      </c>
      <c r="AI14" s="109">
        <f t="shared" si="20"/>
        <v>-12.059612959654521</v>
      </c>
      <c r="AJ14" s="109">
        <f t="shared" si="21"/>
        <v>8.8850097850513432</v>
      </c>
      <c r="AK14" s="109">
        <f t="shared" si="22"/>
        <v>-1.6407913325552432</v>
      </c>
      <c r="AL14" s="109">
        <f t="shared" si="23"/>
        <v>-6.640791332555243</v>
      </c>
      <c r="AM14" s="109">
        <f t="shared" si="24"/>
        <v>3.359208667444757</v>
      </c>
      <c r="AN14" s="109">
        <f t="shared" si="25"/>
        <v>-12.564731562666784</v>
      </c>
      <c r="AO14" s="109">
        <f t="shared" si="26"/>
        <v>9.2831488975562966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</row>
    <row r="15" spans="1:128" s="5" customFormat="1" x14ac:dyDescent="0.25">
      <c r="A15" s="22" t="s">
        <v>38</v>
      </c>
      <c r="B15" s="33" t="s">
        <v>62</v>
      </c>
      <c r="C15" s="125" t="s">
        <v>162</v>
      </c>
      <c r="D15" s="26">
        <v>3</v>
      </c>
      <c r="E15" s="90">
        <v>447.74279999999993</v>
      </c>
      <c r="F15" s="90">
        <f t="shared" si="2"/>
        <v>447.79999999999995</v>
      </c>
      <c r="G15" s="149">
        <v>4.2799999999999998E-2</v>
      </c>
      <c r="H15" s="149">
        <v>1.44E-2</v>
      </c>
      <c r="I15" s="147">
        <f t="shared" si="3"/>
        <v>5.7200000000000001E-2</v>
      </c>
      <c r="J15" s="91">
        <f t="shared" si="4"/>
        <v>127.74575606422644</v>
      </c>
      <c r="K15" s="59">
        <v>447.3</v>
      </c>
      <c r="L15" s="58">
        <v>447.4</v>
      </c>
      <c r="M15" s="131">
        <v>4.2900000000000001E-2</v>
      </c>
      <c r="N15" s="131">
        <v>1.54E-2</v>
      </c>
      <c r="O15" s="131">
        <v>5.8299999999999998E-2</v>
      </c>
      <c r="P15" s="63">
        <v>130</v>
      </c>
      <c r="Q15" s="24">
        <f t="shared" si="27"/>
        <v>0.23364485981309083</v>
      </c>
      <c r="R15" s="24">
        <f t="shared" si="28"/>
        <v>6.94444444444445</v>
      </c>
      <c r="S15" s="24">
        <f t="shared" si="5"/>
        <v>1.9230769230769176</v>
      </c>
      <c r="T15" s="24">
        <f t="shared" si="6"/>
        <v>1.76463313164016</v>
      </c>
      <c r="U15" s="115"/>
      <c r="V15" s="109">
        <f t="shared" si="7"/>
        <v>-1.1447089286828591</v>
      </c>
      <c r="W15" s="109">
        <f t="shared" si="8"/>
        <v>-6.1447089286828591</v>
      </c>
      <c r="X15" s="109">
        <f t="shared" si="9"/>
        <v>3.8552910713171409</v>
      </c>
      <c r="Y15" s="109">
        <f t="shared" si="10"/>
        <v>-9.3631642899177656</v>
      </c>
      <c r="Z15" s="109">
        <f t="shared" si="11"/>
        <v>7.0737464325520465</v>
      </c>
      <c r="AA15" s="109">
        <f t="shared" si="12"/>
        <v>0</v>
      </c>
      <c r="AB15" s="109">
        <f t="shared" si="13"/>
        <v>-5</v>
      </c>
      <c r="AC15" s="109">
        <f t="shared" si="14"/>
        <v>5</v>
      </c>
      <c r="AD15" s="109">
        <f t="shared" si="15"/>
        <v>-24.722135267503525</v>
      </c>
      <c r="AE15" s="109">
        <f t="shared" si="16"/>
        <v>24.722135267503525</v>
      </c>
      <c r="AF15" s="109">
        <f t="shared" si="17"/>
        <v>-1.5873015873015885</v>
      </c>
      <c r="AG15" s="109">
        <f t="shared" si="18"/>
        <v>-6.5873015873015888</v>
      </c>
      <c r="AH15" s="109">
        <f t="shared" si="19"/>
        <v>3.4126984126984112</v>
      </c>
      <c r="AI15" s="109">
        <f t="shared" si="20"/>
        <v>-12.059612959654521</v>
      </c>
      <c r="AJ15" s="109">
        <f t="shared" si="21"/>
        <v>8.8850097850513432</v>
      </c>
      <c r="AK15" s="109">
        <f t="shared" si="22"/>
        <v>-1.6407913325552432</v>
      </c>
      <c r="AL15" s="109">
        <f t="shared" si="23"/>
        <v>-6.640791332555243</v>
      </c>
      <c r="AM15" s="109">
        <f t="shared" si="24"/>
        <v>3.359208667444757</v>
      </c>
      <c r="AN15" s="109">
        <f t="shared" si="25"/>
        <v>-12.564731562666784</v>
      </c>
      <c r="AO15" s="109">
        <f t="shared" si="26"/>
        <v>9.2831488975562966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</row>
    <row r="16" spans="1:128" s="5" customFormat="1" x14ac:dyDescent="0.25">
      <c r="A16" s="22" t="s">
        <v>38</v>
      </c>
      <c r="B16" s="33" t="s">
        <v>62</v>
      </c>
      <c r="C16" s="125" t="s">
        <v>147</v>
      </c>
      <c r="D16" s="26">
        <v>4</v>
      </c>
      <c r="E16" s="90">
        <v>448.31419999999997</v>
      </c>
      <c r="F16" s="90">
        <f t="shared" si="2"/>
        <v>448.39999999999992</v>
      </c>
      <c r="G16" s="149">
        <v>7.0300000000000001E-2</v>
      </c>
      <c r="H16" s="149">
        <v>1.55E-2</v>
      </c>
      <c r="I16" s="147">
        <f t="shared" si="3"/>
        <v>8.5800000000000001E-2</v>
      </c>
      <c r="J16" s="91">
        <f t="shared" si="4"/>
        <v>191.36981095015091</v>
      </c>
      <c r="K16" s="59">
        <v>448.1</v>
      </c>
      <c r="L16" s="58">
        <v>448.2</v>
      </c>
      <c r="M16" s="131">
        <v>6.9000000000000006E-2</v>
      </c>
      <c r="N16" s="131">
        <v>1.6E-2</v>
      </c>
      <c r="O16" s="131">
        <v>8.5000000000000006E-2</v>
      </c>
      <c r="P16" s="63">
        <v>190</v>
      </c>
      <c r="Q16" s="24">
        <f t="shared" si="27"/>
        <v>-1.8492176386913166</v>
      </c>
      <c r="R16" s="24">
        <f t="shared" si="28"/>
        <v>3.2258064516129057</v>
      </c>
      <c r="S16" s="24">
        <f t="shared" si="5"/>
        <v>-0.9324009324009267</v>
      </c>
      <c r="T16" s="24">
        <f t="shared" si="6"/>
        <v>-0.71579260247465193</v>
      </c>
      <c r="U16" s="115"/>
      <c r="V16" s="109">
        <f t="shared" si="7"/>
        <v>-1.1447089286828591</v>
      </c>
      <c r="W16" s="109">
        <f t="shared" si="8"/>
        <v>-6.1447089286828591</v>
      </c>
      <c r="X16" s="109">
        <f t="shared" si="9"/>
        <v>3.8552910713171409</v>
      </c>
      <c r="Y16" s="109">
        <f t="shared" si="10"/>
        <v>-9.3631642899177656</v>
      </c>
      <c r="Z16" s="109">
        <f t="shared" si="11"/>
        <v>7.0737464325520465</v>
      </c>
      <c r="AA16" s="109">
        <f t="shared" si="12"/>
        <v>0</v>
      </c>
      <c r="AB16" s="109">
        <f t="shared" si="13"/>
        <v>-5</v>
      </c>
      <c r="AC16" s="109">
        <f t="shared" si="14"/>
        <v>5</v>
      </c>
      <c r="AD16" s="109">
        <f t="shared" si="15"/>
        <v>-24.722135267503525</v>
      </c>
      <c r="AE16" s="109">
        <f t="shared" si="16"/>
        <v>24.722135267503525</v>
      </c>
      <c r="AF16" s="109">
        <f t="shared" si="17"/>
        <v>-1.5873015873015885</v>
      </c>
      <c r="AG16" s="109">
        <f t="shared" si="18"/>
        <v>-6.5873015873015888</v>
      </c>
      <c r="AH16" s="109">
        <f t="shared" si="19"/>
        <v>3.4126984126984112</v>
      </c>
      <c r="AI16" s="109">
        <f t="shared" si="20"/>
        <v>-12.059612959654521</v>
      </c>
      <c r="AJ16" s="109">
        <f t="shared" si="21"/>
        <v>8.8850097850513432</v>
      </c>
      <c r="AK16" s="109">
        <f t="shared" si="22"/>
        <v>-1.6407913325552432</v>
      </c>
      <c r="AL16" s="109">
        <f t="shared" si="23"/>
        <v>-6.640791332555243</v>
      </c>
      <c r="AM16" s="109">
        <f t="shared" si="24"/>
        <v>3.359208667444757</v>
      </c>
      <c r="AN16" s="109">
        <f t="shared" si="25"/>
        <v>-12.564731562666784</v>
      </c>
      <c r="AO16" s="109">
        <f t="shared" si="26"/>
        <v>9.2831488975562966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</row>
    <row r="17" spans="1:128" s="5" customFormat="1" x14ac:dyDescent="0.25">
      <c r="A17" s="22" t="s">
        <v>38</v>
      </c>
      <c r="B17" s="33" t="s">
        <v>62</v>
      </c>
      <c r="C17" s="125" t="s">
        <v>162</v>
      </c>
      <c r="D17" s="26">
        <v>5</v>
      </c>
      <c r="E17" s="90">
        <v>447.68150000000003</v>
      </c>
      <c r="F17" s="90">
        <f t="shared" si="2"/>
        <v>447.80000000000007</v>
      </c>
      <c r="G17" s="149">
        <v>0.1007</v>
      </c>
      <c r="H17" s="149">
        <v>1.78E-2</v>
      </c>
      <c r="I17" s="147">
        <f t="shared" si="3"/>
        <v>0.11849999999999999</v>
      </c>
      <c r="J17" s="91">
        <f t="shared" si="4"/>
        <v>264.67067378815545</v>
      </c>
      <c r="K17" s="58">
        <v>447.5</v>
      </c>
      <c r="L17" s="58">
        <v>447.6</v>
      </c>
      <c r="M17" s="131">
        <v>9.98E-2</v>
      </c>
      <c r="N17" s="131">
        <v>1.6400000000000001E-2</v>
      </c>
      <c r="O17" s="131">
        <v>0.1162</v>
      </c>
      <c r="P17" s="63">
        <v>260</v>
      </c>
      <c r="Q17" s="24">
        <f t="shared" si="27"/>
        <v>-0.89374379344587684</v>
      </c>
      <c r="R17" s="24">
        <f t="shared" si="28"/>
        <v>-7.8651685393258344</v>
      </c>
      <c r="S17" s="24">
        <f t="shared" si="5"/>
        <v>-1.940928270042191</v>
      </c>
      <c r="T17" s="24">
        <f t="shared" si="6"/>
        <v>-1.7647114889252518</v>
      </c>
      <c r="U17" s="115"/>
      <c r="V17" s="109">
        <f t="shared" si="7"/>
        <v>-1.1447089286828591</v>
      </c>
      <c r="W17" s="109">
        <f t="shared" si="8"/>
        <v>-6.1447089286828591</v>
      </c>
      <c r="X17" s="109">
        <f t="shared" si="9"/>
        <v>3.8552910713171409</v>
      </c>
      <c r="Y17" s="109">
        <f t="shared" si="10"/>
        <v>-9.3631642899177656</v>
      </c>
      <c r="Z17" s="109">
        <f t="shared" si="11"/>
        <v>7.0737464325520465</v>
      </c>
      <c r="AA17" s="109">
        <f t="shared" si="12"/>
        <v>0</v>
      </c>
      <c r="AB17" s="109">
        <f t="shared" si="13"/>
        <v>-5</v>
      </c>
      <c r="AC17" s="109">
        <f t="shared" si="14"/>
        <v>5</v>
      </c>
      <c r="AD17" s="109">
        <f t="shared" si="15"/>
        <v>-24.722135267503525</v>
      </c>
      <c r="AE17" s="109">
        <f t="shared" si="16"/>
        <v>24.722135267503525</v>
      </c>
      <c r="AF17" s="109">
        <f t="shared" si="17"/>
        <v>-1.5873015873015885</v>
      </c>
      <c r="AG17" s="109">
        <f t="shared" si="18"/>
        <v>-6.5873015873015888</v>
      </c>
      <c r="AH17" s="109">
        <f t="shared" si="19"/>
        <v>3.4126984126984112</v>
      </c>
      <c r="AI17" s="109">
        <f t="shared" si="20"/>
        <v>-12.059612959654521</v>
      </c>
      <c r="AJ17" s="109">
        <f t="shared" si="21"/>
        <v>8.8850097850513432</v>
      </c>
      <c r="AK17" s="109">
        <f t="shared" si="22"/>
        <v>-1.6407913325552432</v>
      </c>
      <c r="AL17" s="109">
        <f t="shared" si="23"/>
        <v>-6.640791332555243</v>
      </c>
      <c r="AM17" s="109">
        <f t="shared" si="24"/>
        <v>3.359208667444757</v>
      </c>
      <c r="AN17" s="109">
        <f t="shared" si="25"/>
        <v>-12.564731562666784</v>
      </c>
      <c r="AO17" s="109">
        <f t="shared" si="26"/>
        <v>9.2831488975562966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</row>
    <row r="18" spans="1:128" s="5" customFormat="1" x14ac:dyDescent="0.25">
      <c r="A18" s="22" t="s">
        <v>38</v>
      </c>
      <c r="B18" s="33" t="s">
        <v>62</v>
      </c>
      <c r="C18" s="125" t="s">
        <v>147</v>
      </c>
      <c r="D18" s="26">
        <v>6</v>
      </c>
      <c r="E18" s="90">
        <v>448.11320000000001</v>
      </c>
      <c r="F18" s="90">
        <f t="shared" si="2"/>
        <v>448.3</v>
      </c>
      <c r="G18" s="149">
        <v>0.16489999999999999</v>
      </c>
      <c r="H18" s="149">
        <v>2.1899999999999999E-2</v>
      </c>
      <c r="I18" s="147">
        <f t="shared" si="3"/>
        <v>0.18679999999999999</v>
      </c>
      <c r="J18" s="91">
        <f t="shared" si="4"/>
        <v>416.79338794111356</v>
      </c>
      <c r="K18" s="58">
        <v>447.9</v>
      </c>
      <c r="L18" s="58">
        <v>448.1</v>
      </c>
      <c r="M18" s="131">
        <v>0.16370000000000001</v>
      </c>
      <c r="N18" s="131">
        <v>2.2800000000000001E-2</v>
      </c>
      <c r="O18" s="131">
        <v>0.1865</v>
      </c>
      <c r="P18" s="63">
        <v>416</v>
      </c>
      <c r="Q18" s="24">
        <f t="shared" si="27"/>
        <v>-0.72771376591872583</v>
      </c>
      <c r="R18" s="24">
        <f t="shared" si="28"/>
        <v>4.1095890410958971</v>
      </c>
      <c r="S18" s="24">
        <f t="shared" si="5"/>
        <v>-0.16059957173447256</v>
      </c>
      <c r="T18" s="24">
        <f t="shared" si="6"/>
        <v>-0.19035521293482188</v>
      </c>
      <c r="U18" s="115"/>
      <c r="V18" s="109">
        <f t="shared" si="7"/>
        <v>-1.1447089286828591</v>
      </c>
      <c r="W18" s="109">
        <f t="shared" si="8"/>
        <v>-6.1447089286828591</v>
      </c>
      <c r="X18" s="109">
        <f t="shared" si="9"/>
        <v>3.8552910713171409</v>
      </c>
      <c r="Y18" s="109">
        <f t="shared" si="10"/>
        <v>-9.3631642899177656</v>
      </c>
      <c r="Z18" s="109">
        <f t="shared" si="11"/>
        <v>7.0737464325520465</v>
      </c>
      <c r="AA18" s="109">
        <f t="shared" si="12"/>
        <v>0</v>
      </c>
      <c r="AB18" s="109">
        <f t="shared" si="13"/>
        <v>-5</v>
      </c>
      <c r="AC18" s="109">
        <f t="shared" si="14"/>
        <v>5</v>
      </c>
      <c r="AD18" s="109">
        <f t="shared" si="15"/>
        <v>-24.722135267503525</v>
      </c>
      <c r="AE18" s="109">
        <f t="shared" si="16"/>
        <v>24.722135267503525</v>
      </c>
      <c r="AF18" s="109">
        <f t="shared" si="17"/>
        <v>-1.5873015873015885</v>
      </c>
      <c r="AG18" s="109">
        <f t="shared" si="18"/>
        <v>-6.5873015873015888</v>
      </c>
      <c r="AH18" s="109">
        <f t="shared" si="19"/>
        <v>3.4126984126984112</v>
      </c>
      <c r="AI18" s="109">
        <f t="shared" si="20"/>
        <v>-12.059612959654521</v>
      </c>
      <c r="AJ18" s="109">
        <f t="shared" si="21"/>
        <v>8.8850097850513432</v>
      </c>
      <c r="AK18" s="109">
        <f t="shared" si="22"/>
        <v>-1.6407913325552432</v>
      </c>
      <c r="AL18" s="109">
        <f t="shared" si="23"/>
        <v>-6.640791332555243</v>
      </c>
      <c r="AM18" s="109">
        <f t="shared" si="24"/>
        <v>3.359208667444757</v>
      </c>
      <c r="AN18" s="109">
        <f t="shared" si="25"/>
        <v>-12.564731562666784</v>
      </c>
      <c r="AO18" s="109">
        <f t="shared" si="26"/>
        <v>9.2831488975562966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</row>
    <row r="19" spans="1:128" s="5" customFormat="1" x14ac:dyDescent="0.25">
      <c r="A19" s="22" t="s">
        <v>38</v>
      </c>
      <c r="B19" s="33" t="s">
        <v>62</v>
      </c>
      <c r="C19" s="125" t="s">
        <v>166</v>
      </c>
      <c r="D19" s="26">
        <v>7</v>
      </c>
      <c r="E19" s="90">
        <v>447.86929999999995</v>
      </c>
      <c r="F19" s="90">
        <f t="shared" si="2"/>
        <v>448.29999999999995</v>
      </c>
      <c r="G19" s="149">
        <v>0.37819999999999998</v>
      </c>
      <c r="H19" s="149">
        <v>5.2499999999999998E-2</v>
      </c>
      <c r="I19" s="147">
        <f t="shared" si="3"/>
        <v>0.43069999999999997</v>
      </c>
      <c r="J19" s="91">
        <f t="shared" si="4"/>
        <v>961.31561748467618</v>
      </c>
      <c r="K19" s="58">
        <v>447.6</v>
      </c>
      <c r="L19" s="58">
        <v>448.1</v>
      </c>
      <c r="M19" s="131">
        <v>0.39689999999999998</v>
      </c>
      <c r="N19" s="131">
        <v>5.33E-2</v>
      </c>
      <c r="O19" s="131">
        <v>0.45019999999999999</v>
      </c>
      <c r="P19" s="63">
        <v>1005</v>
      </c>
      <c r="Q19" s="24">
        <f t="shared" si="27"/>
        <v>4.9444738233738752</v>
      </c>
      <c r="R19" s="24">
        <f t="shared" si="28"/>
        <v>1.5238095238095277</v>
      </c>
      <c r="S19" s="24">
        <f t="shared" si="5"/>
        <v>4.5275133503598841</v>
      </c>
      <c r="T19" s="24">
        <f t="shared" si="6"/>
        <v>4.5442289421684308</v>
      </c>
      <c r="U19" s="115"/>
      <c r="V19" s="109">
        <f t="shared" si="7"/>
        <v>-1.1447089286828591</v>
      </c>
      <c r="W19" s="109">
        <f t="shared" si="8"/>
        <v>-6.1447089286828591</v>
      </c>
      <c r="X19" s="109">
        <f t="shared" si="9"/>
        <v>3.8552910713171409</v>
      </c>
      <c r="Y19" s="109">
        <f t="shared" si="10"/>
        <v>-9.3631642899177656</v>
      </c>
      <c r="Z19" s="109">
        <f t="shared" si="11"/>
        <v>7.0737464325520465</v>
      </c>
      <c r="AA19" s="109">
        <f t="shared" si="12"/>
        <v>0</v>
      </c>
      <c r="AB19" s="109">
        <f t="shared" si="13"/>
        <v>-5</v>
      </c>
      <c r="AC19" s="109">
        <f t="shared" si="14"/>
        <v>5</v>
      </c>
      <c r="AD19" s="109">
        <f t="shared" si="15"/>
        <v>-24.722135267503525</v>
      </c>
      <c r="AE19" s="109">
        <f t="shared" si="16"/>
        <v>24.722135267503525</v>
      </c>
      <c r="AF19" s="109">
        <f t="shared" si="17"/>
        <v>-1.5873015873015885</v>
      </c>
      <c r="AG19" s="109">
        <f t="shared" si="18"/>
        <v>-6.5873015873015888</v>
      </c>
      <c r="AH19" s="109">
        <f t="shared" si="19"/>
        <v>3.4126984126984112</v>
      </c>
      <c r="AI19" s="109">
        <f t="shared" si="20"/>
        <v>-12.059612959654521</v>
      </c>
      <c r="AJ19" s="109">
        <f t="shared" si="21"/>
        <v>8.8850097850513432</v>
      </c>
      <c r="AK19" s="109">
        <f t="shared" si="22"/>
        <v>-1.6407913325552432</v>
      </c>
      <c r="AL19" s="109">
        <f t="shared" si="23"/>
        <v>-6.640791332555243</v>
      </c>
      <c r="AM19" s="109">
        <f t="shared" si="24"/>
        <v>3.359208667444757</v>
      </c>
      <c r="AN19" s="109">
        <f t="shared" si="25"/>
        <v>-12.564731562666784</v>
      </c>
      <c r="AO19" s="109">
        <f t="shared" si="26"/>
        <v>9.2831488975562966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</row>
    <row r="20" spans="1:128" s="5" customFormat="1" x14ac:dyDescent="0.25">
      <c r="A20" s="22" t="s">
        <v>38</v>
      </c>
      <c r="B20" s="33" t="s">
        <v>62</v>
      </c>
      <c r="C20" s="125" t="s">
        <v>166</v>
      </c>
      <c r="D20" s="26">
        <v>8</v>
      </c>
      <c r="E20" s="90">
        <v>447.89259999999996</v>
      </c>
      <c r="F20" s="90">
        <f t="shared" si="2"/>
        <v>448.7</v>
      </c>
      <c r="G20" s="149">
        <v>0.72709999999999997</v>
      </c>
      <c r="H20" s="149">
        <v>8.0299999999999996E-2</v>
      </c>
      <c r="I20" s="147">
        <f t="shared" si="3"/>
        <v>0.80740000000000001</v>
      </c>
      <c r="J20" s="91">
        <f t="shared" si="4"/>
        <v>1801.4388198580407</v>
      </c>
      <c r="K20" s="58">
        <v>447.7</v>
      </c>
      <c r="L20" s="58">
        <v>448.5</v>
      </c>
      <c r="M20" s="131">
        <v>0.73350000000000004</v>
      </c>
      <c r="N20" s="131">
        <v>8.1299999999999997E-2</v>
      </c>
      <c r="O20" s="131">
        <v>0.81479999999999997</v>
      </c>
      <c r="P20" s="63">
        <v>1819</v>
      </c>
      <c r="Q20" s="24">
        <f t="shared" si="27"/>
        <v>0.88020904964930169</v>
      </c>
      <c r="R20" s="24">
        <f t="shared" si="28"/>
        <v>1.2453300124533013</v>
      </c>
      <c r="S20" s="24">
        <f t="shared" si="5"/>
        <v>0.91652216992815971</v>
      </c>
      <c r="T20" s="24">
        <f t="shared" si="6"/>
        <v>0.97484188462993104</v>
      </c>
      <c r="U20" s="115"/>
      <c r="V20" s="109">
        <f t="shared" si="7"/>
        <v>-1.1447089286828591</v>
      </c>
      <c r="W20" s="109">
        <f t="shared" si="8"/>
        <v>-6.1447089286828591</v>
      </c>
      <c r="X20" s="109">
        <f t="shared" si="9"/>
        <v>3.8552910713171409</v>
      </c>
      <c r="Y20" s="109">
        <f t="shared" si="10"/>
        <v>-9.3631642899177656</v>
      </c>
      <c r="Z20" s="109">
        <f t="shared" si="11"/>
        <v>7.0737464325520465</v>
      </c>
      <c r="AA20" s="109">
        <f t="shared" si="12"/>
        <v>0</v>
      </c>
      <c r="AB20" s="109">
        <f t="shared" si="13"/>
        <v>-5</v>
      </c>
      <c r="AC20" s="109">
        <f t="shared" si="14"/>
        <v>5</v>
      </c>
      <c r="AD20" s="109">
        <f t="shared" si="15"/>
        <v>-24.722135267503525</v>
      </c>
      <c r="AE20" s="109">
        <f t="shared" si="16"/>
        <v>24.722135267503525</v>
      </c>
      <c r="AF20" s="109">
        <f t="shared" si="17"/>
        <v>-1.5873015873015885</v>
      </c>
      <c r="AG20" s="109">
        <f t="shared" si="18"/>
        <v>-6.5873015873015888</v>
      </c>
      <c r="AH20" s="109">
        <f t="shared" si="19"/>
        <v>3.4126984126984112</v>
      </c>
      <c r="AI20" s="109">
        <f t="shared" si="20"/>
        <v>-12.059612959654521</v>
      </c>
      <c r="AJ20" s="109">
        <f t="shared" si="21"/>
        <v>8.8850097850513432</v>
      </c>
      <c r="AK20" s="109">
        <f t="shared" si="22"/>
        <v>-1.6407913325552432</v>
      </c>
      <c r="AL20" s="109">
        <f t="shared" si="23"/>
        <v>-6.640791332555243</v>
      </c>
      <c r="AM20" s="109">
        <f t="shared" si="24"/>
        <v>3.359208667444757</v>
      </c>
      <c r="AN20" s="109">
        <f t="shared" si="25"/>
        <v>-12.564731562666784</v>
      </c>
      <c r="AO20" s="109">
        <f t="shared" si="26"/>
        <v>9.2831488975562966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</row>
    <row r="21" spans="1:128" s="5" customFormat="1" x14ac:dyDescent="0.25">
      <c r="A21" s="22" t="s">
        <v>38</v>
      </c>
      <c r="B21" s="33" t="s">
        <v>62</v>
      </c>
      <c r="C21" s="125" t="s">
        <v>166</v>
      </c>
      <c r="D21" s="26">
        <v>9</v>
      </c>
      <c r="E21" s="90">
        <v>448.47800000000007</v>
      </c>
      <c r="F21" s="90">
        <f t="shared" si="2"/>
        <v>450.30000000000007</v>
      </c>
      <c r="G21" s="149">
        <v>1.5996999999999999</v>
      </c>
      <c r="H21" s="149">
        <v>0.2223</v>
      </c>
      <c r="I21" s="147">
        <f t="shared" si="3"/>
        <v>1.8219999999999998</v>
      </c>
      <c r="J21" s="91">
        <f t="shared" si="4"/>
        <v>4056.4106009658949</v>
      </c>
      <c r="K21" s="58">
        <v>447.3</v>
      </c>
      <c r="L21" s="58">
        <v>449.1</v>
      </c>
      <c r="M21" s="131">
        <v>1.6213</v>
      </c>
      <c r="N21" s="131">
        <v>0.22520000000000001</v>
      </c>
      <c r="O21" s="131">
        <v>1.8465</v>
      </c>
      <c r="P21" s="63">
        <v>4122</v>
      </c>
      <c r="Q21" s="24">
        <f t="shared" si="27"/>
        <v>1.3502531724698421</v>
      </c>
      <c r="R21" s="24">
        <f t="shared" si="28"/>
        <v>1.304543409806574</v>
      </c>
      <c r="S21" s="24">
        <f t="shared" si="5"/>
        <v>1.3446761800219644</v>
      </c>
      <c r="T21" s="24">
        <f t="shared" si="6"/>
        <v>1.6169319500961572</v>
      </c>
      <c r="U21" s="115"/>
      <c r="V21" s="109">
        <f t="shared" si="7"/>
        <v>-1.1447089286828591</v>
      </c>
      <c r="W21" s="109">
        <f t="shared" si="8"/>
        <v>-6.1447089286828591</v>
      </c>
      <c r="X21" s="109">
        <f t="shared" si="9"/>
        <v>3.8552910713171409</v>
      </c>
      <c r="Y21" s="109">
        <f t="shared" si="10"/>
        <v>-9.3631642899177656</v>
      </c>
      <c r="Z21" s="109">
        <f t="shared" si="11"/>
        <v>7.0737464325520465</v>
      </c>
      <c r="AA21" s="109">
        <f t="shared" si="12"/>
        <v>0</v>
      </c>
      <c r="AB21" s="109">
        <f t="shared" si="13"/>
        <v>-5</v>
      </c>
      <c r="AC21" s="109">
        <f t="shared" si="14"/>
        <v>5</v>
      </c>
      <c r="AD21" s="109">
        <f t="shared" si="15"/>
        <v>-24.722135267503525</v>
      </c>
      <c r="AE21" s="109">
        <f t="shared" si="16"/>
        <v>24.722135267503525</v>
      </c>
      <c r="AF21" s="109">
        <f t="shared" si="17"/>
        <v>-1.5873015873015885</v>
      </c>
      <c r="AG21" s="109">
        <f t="shared" si="18"/>
        <v>-6.5873015873015888</v>
      </c>
      <c r="AH21" s="109">
        <f t="shared" si="19"/>
        <v>3.4126984126984112</v>
      </c>
      <c r="AI21" s="109">
        <f t="shared" si="20"/>
        <v>-12.059612959654521</v>
      </c>
      <c r="AJ21" s="109">
        <f t="shared" si="21"/>
        <v>8.8850097850513432</v>
      </c>
      <c r="AK21" s="109">
        <f t="shared" si="22"/>
        <v>-1.6407913325552432</v>
      </c>
      <c r="AL21" s="109">
        <f t="shared" si="23"/>
        <v>-6.640791332555243</v>
      </c>
      <c r="AM21" s="109">
        <f t="shared" si="24"/>
        <v>3.359208667444757</v>
      </c>
      <c r="AN21" s="109">
        <f t="shared" si="25"/>
        <v>-12.564731562666784</v>
      </c>
      <c r="AO21" s="109">
        <f t="shared" si="26"/>
        <v>9.2831488975562966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</row>
    <row r="22" spans="1:128" s="5" customFormat="1" x14ac:dyDescent="0.25">
      <c r="A22" s="125" t="s">
        <v>125</v>
      </c>
      <c r="B22" s="129" t="s">
        <v>126</v>
      </c>
      <c r="C22" s="130" t="s">
        <v>160</v>
      </c>
      <c r="D22" s="26">
        <v>1</v>
      </c>
      <c r="E22" s="90">
        <v>446.8766</v>
      </c>
      <c r="F22" s="90">
        <f t="shared" si="2"/>
        <v>446.9</v>
      </c>
      <c r="G22" s="149">
        <v>1.2699999999999999E-2</v>
      </c>
      <c r="H22" s="149">
        <v>1.0699999999999999E-2</v>
      </c>
      <c r="I22" s="147">
        <f t="shared" si="3"/>
        <v>2.3399999999999997E-2</v>
      </c>
      <c r="J22" s="91">
        <f t="shared" si="4"/>
        <v>52.362414168230679</v>
      </c>
      <c r="K22" s="59"/>
      <c r="L22" s="58">
        <v>446.7</v>
      </c>
      <c r="M22" s="131">
        <v>1.17E-2</v>
      </c>
      <c r="N22" s="131">
        <v>1.11E-2</v>
      </c>
      <c r="O22" s="131">
        <v>2.2800000000000001E-2</v>
      </c>
      <c r="P22" s="63">
        <v>51</v>
      </c>
      <c r="Q22" s="24">
        <f t="shared" si="27"/>
        <v>-7.8740157480314901</v>
      </c>
      <c r="R22" s="24">
        <f t="shared" si="28"/>
        <v>3.738317757009356</v>
      </c>
      <c r="S22" s="24">
        <f t="shared" si="5"/>
        <v>-2.5641025641025488</v>
      </c>
      <c r="T22" s="24">
        <f t="shared" si="6"/>
        <v>-2.6018933425290434</v>
      </c>
      <c r="U22" s="115"/>
      <c r="V22" s="109">
        <f t="shared" si="7"/>
        <v>-1.1447089286828591</v>
      </c>
      <c r="W22" s="109">
        <f t="shared" si="8"/>
        <v>-6.1447089286828591</v>
      </c>
      <c r="X22" s="109">
        <f t="shared" si="9"/>
        <v>3.8552910713171409</v>
      </c>
      <c r="Y22" s="109">
        <f t="shared" si="10"/>
        <v>-9.3631642899177656</v>
      </c>
      <c r="Z22" s="109">
        <f t="shared" si="11"/>
        <v>7.0737464325520465</v>
      </c>
      <c r="AA22" s="109">
        <f t="shared" si="12"/>
        <v>0</v>
      </c>
      <c r="AB22" s="109">
        <f t="shared" si="13"/>
        <v>-5</v>
      </c>
      <c r="AC22" s="109">
        <f t="shared" si="14"/>
        <v>5</v>
      </c>
      <c r="AD22" s="109">
        <f t="shared" si="15"/>
        <v>-24.722135267503525</v>
      </c>
      <c r="AE22" s="109">
        <f t="shared" si="16"/>
        <v>24.722135267503525</v>
      </c>
      <c r="AF22" s="109">
        <f t="shared" si="17"/>
        <v>-1.5873015873015885</v>
      </c>
      <c r="AG22" s="109">
        <f t="shared" si="18"/>
        <v>-6.5873015873015888</v>
      </c>
      <c r="AH22" s="109">
        <f t="shared" si="19"/>
        <v>3.4126984126984112</v>
      </c>
      <c r="AI22" s="109">
        <f t="shared" si="20"/>
        <v>-12.059612959654521</v>
      </c>
      <c r="AJ22" s="109">
        <f t="shared" si="21"/>
        <v>8.8850097850513432</v>
      </c>
      <c r="AK22" s="109">
        <f t="shared" si="22"/>
        <v>-1.6407913325552432</v>
      </c>
      <c r="AL22" s="109">
        <f t="shared" si="23"/>
        <v>-6.640791332555243</v>
      </c>
      <c r="AM22" s="109">
        <f t="shared" si="24"/>
        <v>3.359208667444757</v>
      </c>
      <c r="AN22" s="109">
        <f t="shared" si="25"/>
        <v>-12.564731562666784</v>
      </c>
      <c r="AO22" s="109">
        <f t="shared" si="26"/>
        <v>9.2831488975562966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s="5" customFormat="1" x14ac:dyDescent="0.25">
      <c r="A23" s="125" t="s">
        <v>125</v>
      </c>
      <c r="B23" s="129" t="s">
        <v>126</v>
      </c>
      <c r="C23" s="130" t="s">
        <v>145</v>
      </c>
      <c r="D23" s="26">
        <v>2</v>
      </c>
      <c r="E23" s="90">
        <v>446.46689999999995</v>
      </c>
      <c r="F23" s="90">
        <f t="shared" si="2"/>
        <v>446.49999999999994</v>
      </c>
      <c r="G23" s="149">
        <v>2.0899999999999998E-2</v>
      </c>
      <c r="H23" s="149">
        <v>1.2200000000000001E-2</v>
      </c>
      <c r="I23" s="147">
        <f t="shared" si="3"/>
        <v>3.3099999999999997E-2</v>
      </c>
      <c r="J23" s="91">
        <f t="shared" si="4"/>
        <v>74.135560704293212</v>
      </c>
      <c r="K23" s="59"/>
      <c r="L23" s="58">
        <v>446.2</v>
      </c>
      <c r="M23" s="131">
        <v>0.02</v>
      </c>
      <c r="N23" s="131">
        <v>1.2500000000000001E-2</v>
      </c>
      <c r="O23" s="131">
        <v>3.2500000000000001E-2</v>
      </c>
      <c r="P23" s="63">
        <v>73</v>
      </c>
      <c r="Q23" s="24">
        <f t="shared" si="27"/>
        <v>-4.3062200956937708</v>
      </c>
      <c r="R23" s="24">
        <f t="shared" si="28"/>
        <v>2.4590163934426221</v>
      </c>
      <c r="S23" s="24">
        <f t="shared" si="5"/>
        <v>-1.812688821752255</v>
      </c>
      <c r="T23" s="24">
        <f t="shared" si="6"/>
        <v>-1.531735503859825</v>
      </c>
      <c r="U23" s="115"/>
      <c r="V23" s="109">
        <f t="shared" si="7"/>
        <v>-1.1447089286828591</v>
      </c>
      <c r="W23" s="109">
        <f t="shared" si="8"/>
        <v>-6.1447089286828591</v>
      </c>
      <c r="X23" s="109">
        <f t="shared" si="9"/>
        <v>3.8552910713171409</v>
      </c>
      <c r="Y23" s="109">
        <f t="shared" si="10"/>
        <v>-9.3631642899177656</v>
      </c>
      <c r="Z23" s="109">
        <f t="shared" si="11"/>
        <v>7.0737464325520465</v>
      </c>
      <c r="AA23" s="109">
        <f t="shared" si="12"/>
        <v>0</v>
      </c>
      <c r="AB23" s="109">
        <f t="shared" si="13"/>
        <v>-5</v>
      </c>
      <c r="AC23" s="109">
        <f t="shared" si="14"/>
        <v>5</v>
      </c>
      <c r="AD23" s="109">
        <f t="shared" si="15"/>
        <v>-24.722135267503525</v>
      </c>
      <c r="AE23" s="109">
        <f t="shared" si="16"/>
        <v>24.722135267503525</v>
      </c>
      <c r="AF23" s="109">
        <f t="shared" si="17"/>
        <v>-1.5873015873015885</v>
      </c>
      <c r="AG23" s="109">
        <f t="shared" si="18"/>
        <v>-6.5873015873015888</v>
      </c>
      <c r="AH23" s="109">
        <f t="shared" si="19"/>
        <v>3.4126984126984112</v>
      </c>
      <c r="AI23" s="109">
        <f t="shared" si="20"/>
        <v>-12.059612959654521</v>
      </c>
      <c r="AJ23" s="109">
        <f t="shared" si="21"/>
        <v>8.8850097850513432</v>
      </c>
      <c r="AK23" s="109">
        <f t="shared" si="22"/>
        <v>-1.6407913325552432</v>
      </c>
      <c r="AL23" s="109">
        <f t="shared" si="23"/>
        <v>-6.640791332555243</v>
      </c>
      <c r="AM23" s="109">
        <f t="shared" si="24"/>
        <v>3.359208667444757</v>
      </c>
      <c r="AN23" s="109">
        <f t="shared" si="25"/>
        <v>-12.564731562666784</v>
      </c>
      <c r="AO23" s="109">
        <f t="shared" si="26"/>
        <v>9.2831488975562966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s="5" customFormat="1" x14ac:dyDescent="0.25">
      <c r="A24" s="125" t="s">
        <v>125</v>
      </c>
      <c r="B24" s="129" t="s">
        <v>126</v>
      </c>
      <c r="C24" s="130" t="s">
        <v>160</v>
      </c>
      <c r="D24" s="26">
        <v>3</v>
      </c>
      <c r="E24" s="90">
        <v>446.84469999999999</v>
      </c>
      <c r="F24" s="90">
        <f t="shared" si="2"/>
        <v>446.9</v>
      </c>
      <c r="G24" s="149">
        <v>4.1599999999999998E-2</v>
      </c>
      <c r="H24" s="149">
        <v>1.37E-2</v>
      </c>
      <c r="I24" s="147">
        <f t="shared" si="3"/>
        <v>5.5300000000000002E-2</v>
      </c>
      <c r="J24" s="91">
        <f t="shared" si="4"/>
        <v>123.75086349196451</v>
      </c>
      <c r="K24" s="59"/>
      <c r="L24" s="58">
        <v>446.7</v>
      </c>
      <c r="M24" s="131">
        <v>4.1000000000000002E-2</v>
      </c>
      <c r="N24" s="131">
        <v>1.41E-2</v>
      </c>
      <c r="O24" s="131">
        <v>5.5100000000000003E-2</v>
      </c>
      <c r="P24" s="63">
        <v>123</v>
      </c>
      <c r="Q24" s="24">
        <f t="shared" si="27"/>
        <v>-1.4423076923076836</v>
      </c>
      <c r="R24" s="24">
        <f t="shared" si="28"/>
        <v>2.9197080291970754</v>
      </c>
      <c r="S24" s="24">
        <f t="shared" si="5"/>
        <v>-0.36166365280289114</v>
      </c>
      <c r="T24" s="24">
        <f t="shared" si="6"/>
        <v>-0.60675414358887658</v>
      </c>
      <c r="U24" s="115"/>
      <c r="V24" s="109">
        <f t="shared" si="7"/>
        <v>-1.1447089286828591</v>
      </c>
      <c r="W24" s="109">
        <f t="shared" si="8"/>
        <v>-6.1447089286828591</v>
      </c>
      <c r="X24" s="109">
        <f t="shared" si="9"/>
        <v>3.8552910713171409</v>
      </c>
      <c r="Y24" s="109">
        <f t="shared" si="10"/>
        <v>-9.3631642899177656</v>
      </c>
      <c r="Z24" s="109">
        <f t="shared" si="11"/>
        <v>7.0737464325520465</v>
      </c>
      <c r="AA24" s="109">
        <f t="shared" si="12"/>
        <v>0</v>
      </c>
      <c r="AB24" s="109">
        <f t="shared" si="13"/>
        <v>-5</v>
      </c>
      <c r="AC24" s="109">
        <f t="shared" si="14"/>
        <v>5</v>
      </c>
      <c r="AD24" s="109">
        <f t="shared" si="15"/>
        <v>-24.722135267503525</v>
      </c>
      <c r="AE24" s="109">
        <f t="shared" si="16"/>
        <v>24.722135267503525</v>
      </c>
      <c r="AF24" s="109">
        <f t="shared" si="17"/>
        <v>-1.5873015873015885</v>
      </c>
      <c r="AG24" s="109">
        <f t="shared" si="18"/>
        <v>-6.5873015873015888</v>
      </c>
      <c r="AH24" s="109">
        <f t="shared" si="19"/>
        <v>3.4126984126984112</v>
      </c>
      <c r="AI24" s="109">
        <f t="shared" si="20"/>
        <v>-12.059612959654521</v>
      </c>
      <c r="AJ24" s="109">
        <f t="shared" si="21"/>
        <v>8.8850097850513432</v>
      </c>
      <c r="AK24" s="109">
        <f t="shared" si="22"/>
        <v>-1.6407913325552432</v>
      </c>
      <c r="AL24" s="109">
        <f t="shared" si="23"/>
        <v>-6.640791332555243</v>
      </c>
      <c r="AM24" s="109">
        <f t="shared" si="24"/>
        <v>3.359208667444757</v>
      </c>
      <c r="AN24" s="109">
        <f t="shared" si="25"/>
        <v>-12.564731562666784</v>
      </c>
      <c r="AO24" s="109">
        <f t="shared" si="26"/>
        <v>9.2831488975562966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s="5" customFormat="1" x14ac:dyDescent="0.25">
      <c r="A25" s="125" t="s">
        <v>125</v>
      </c>
      <c r="B25" s="129" t="s">
        <v>126</v>
      </c>
      <c r="C25" s="130" t="s">
        <v>145</v>
      </c>
      <c r="D25" s="26">
        <v>4</v>
      </c>
      <c r="E25" s="90">
        <v>448.51960000000003</v>
      </c>
      <c r="F25" s="90">
        <f t="shared" si="2"/>
        <v>448.6</v>
      </c>
      <c r="G25" s="149">
        <v>6.8199999999999997E-2</v>
      </c>
      <c r="H25" s="149">
        <v>1.2200000000000001E-2</v>
      </c>
      <c r="I25" s="147">
        <f t="shared" si="3"/>
        <v>8.0399999999999999E-2</v>
      </c>
      <c r="J25" s="91">
        <f t="shared" si="4"/>
        <v>179.24425504895044</v>
      </c>
      <c r="K25" s="59"/>
      <c r="L25" s="58">
        <v>448.3</v>
      </c>
      <c r="M25" s="131">
        <v>6.6500000000000004E-2</v>
      </c>
      <c r="N25" s="131">
        <v>1.2E-2</v>
      </c>
      <c r="O25" s="131">
        <v>7.85E-2</v>
      </c>
      <c r="P25" s="63">
        <v>175</v>
      </c>
      <c r="Q25" s="24">
        <f t="shared" si="27"/>
        <v>-2.49266862170087</v>
      </c>
      <c r="R25" s="24">
        <f t="shared" si="28"/>
        <v>-1.6393442622950862</v>
      </c>
      <c r="S25" s="24">
        <f t="shared" si="5"/>
        <v>-2.3631840796019885</v>
      </c>
      <c r="T25" s="24">
        <f t="shared" si="6"/>
        <v>-2.3678611332850568</v>
      </c>
      <c r="U25" s="115"/>
      <c r="V25" s="109">
        <f t="shared" si="7"/>
        <v>-1.1447089286828591</v>
      </c>
      <c r="W25" s="109">
        <f t="shared" si="8"/>
        <v>-6.1447089286828591</v>
      </c>
      <c r="X25" s="109">
        <f t="shared" si="9"/>
        <v>3.8552910713171409</v>
      </c>
      <c r="Y25" s="109">
        <f t="shared" si="10"/>
        <v>-9.3631642899177656</v>
      </c>
      <c r="Z25" s="109">
        <f t="shared" si="11"/>
        <v>7.0737464325520465</v>
      </c>
      <c r="AA25" s="109">
        <f t="shared" si="12"/>
        <v>0</v>
      </c>
      <c r="AB25" s="109">
        <f t="shared" si="13"/>
        <v>-5</v>
      </c>
      <c r="AC25" s="109">
        <f t="shared" si="14"/>
        <v>5</v>
      </c>
      <c r="AD25" s="109">
        <f t="shared" si="15"/>
        <v>-24.722135267503525</v>
      </c>
      <c r="AE25" s="109">
        <f t="shared" si="16"/>
        <v>24.722135267503525</v>
      </c>
      <c r="AF25" s="109">
        <f t="shared" si="17"/>
        <v>-1.5873015873015885</v>
      </c>
      <c r="AG25" s="109">
        <f t="shared" si="18"/>
        <v>-6.5873015873015888</v>
      </c>
      <c r="AH25" s="109">
        <f t="shared" si="19"/>
        <v>3.4126984126984112</v>
      </c>
      <c r="AI25" s="109">
        <f t="shared" si="20"/>
        <v>-12.059612959654521</v>
      </c>
      <c r="AJ25" s="109">
        <f t="shared" si="21"/>
        <v>8.8850097850513432</v>
      </c>
      <c r="AK25" s="109">
        <f t="shared" si="22"/>
        <v>-1.6407913325552432</v>
      </c>
      <c r="AL25" s="109">
        <f t="shared" si="23"/>
        <v>-6.640791332555243</v>
      </c>
      <c r="AM25" s="109">
        <f t="shared" si="24"/>
        <v>3.359208667444757</v>
      </c>
      <c r="AN25" s="109">
        <f t="shared" si="25"/>
        <v>-12.564731562666784</v>
      </c>
      <c r="AO25" s="109">
        <f t="shared" si="26"/>
        <v>9.2831488975562966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s="5" customFormat="1" x14ac:dyDescent="0.25">
      <c r="A26" s="125" t="s">
        <v>125</v>
      </c>
      <c r="B26" s="129" t="s">
        <v>126</v>
      </c>
      <c r="C26" s="130" t="s">
        <v>160</v>
      </c>
      <c r="D26" s="26">
        <v>5</v>
      </c>
      <c r="E26" s="90">
        <v>447.37950000000001</v>
      </c>
      <c r="F26" s="90">
        <f t="shared" si="2"/>
        <v>447.50000000000006</v>
      </c>
      <c r="G26" s="149">
        <v>0.1027</v>
      </c>
      <c r="H26" s="149">
        <v>1.78E-2</v>
      </c>
      <c r="I26" s="147">
        <f t="shared" si="3"/>
        <v>0.1205</v>
      </c>
      <c r="J26" s="91">
        <f t="shared" si="4"/>
        <v>269.31889618732288</v>
      </c>
      <c r="K26" s="59"/>
      <c r="L26" s="58">
        <v>447.4</v>
      </c>
      <c r="M26" s="131">
        <v>9.8699999999999996E-2</v>
      </c>
      <c r="N26" s="131">
        <v>1.84E-2</v>
      </c>
      <c r="O26" s="131">
        <v>0.1171</v>
      </c>
      <c r="P26" s="63">
        <v>262</v>
      </c>
      <c r="Q26" s="24">
        <f t="shared" si="27"/>
        <v>-3.8948393378773165</v>
      </c>
      <c r="R26" s="24">
        <f t="shared" si="28"/>
        <v>3.3707865168539319</v>
      </c>
      <c r="S26" s="24">
        <f t="shared" si="5"/>
        <v>-2.8215767634854774</v>
      </c>
      <c r="T26" s="24">
        <f t="shared" si="6"/>
        <v>-2.7175576206996892</v>
      </c>
      <c r="U26" s="115"/>
      <c r="V26" s="109">
        <f t="shared" si="7"/>
        <v>-1.1447089286828591</v>
      </c>
      <c r="W26" s="109">
        <f t="shared" si="8"/>
        <v>-6.1447089286828591</v>
      </c>
      <c r="X26" s="109">
        <f t="shared" si="9"/>
        <v>3.8552910713171409</v>
      </c>
      <c r="Y26" s="109">
        <f t="shared" si="10"/>
        <v>-9.3631642899177656</v>
      </c>
      <c r="Z26" s="109">
        <f t="shared" si="11"/>
        <v>7.0737464325520465</v>
      </c>
      <c r="AA26" s="109">
        <f t="shared" si="12"/>
        <v>0</v>
      </c>
      <c r="AB26" s="109">
        <f t="shared" si="13"/>
        <v>-5</v>
      </c>
      <c r="AC26" s="109">
        <f t="shared" si="14"/>
        <v>5</v>
      </c>
      <c r="AD26" s="109">
        <f t="shared" si="15"/>
        <v>-24.722135267503525</v>
      </c>
      <c r="AE26" s="109">
        <f t="shared" si="16"/>
        <v>24.722135267503525</v>
      </c>
      <c r="AF26" s="109">
        <f t="shared" si="17"/>
        <v>-1.5873015873015885</v>
      </c>
      <c r="AG26" s="109">
        <f t="shared" si="18"/>
        <v>-6.5873015873015888</v>
      </c>
      <c r="AH26" s="109">
        <f t="shared" si="19"/>
        <v>3.4126984126984112</v>
      </c>
      <c r="AI26" s="109">
        <f t="shared" si="20"/>
        <v>-12.059612959654521</v>
      </c>
      <c r="AJ26" s="109">
        <f t="shared" si="21"/>
        <v>8.8850097850513432</v>
      </c>
      <c r="AK26" s="109">
        <f t="shared" si="22"/>
        <v>-1.6407913325552432</v>
      </c>
      <c r="AL26" s="109">
        <f t="shared" si="23"/>
        <v>-6.640791332555243</v>
      </c>
      <c r="AM26" s="109">
        <f t="shared" si="24"/>
        <v>3.359208667444757</v>
      </c>
      <c r="AN26" s="109">
        <f t="shared" si="25"/>
        <v>-12.564731562666784</v>
      </c>
      <c r="AO26" s="109">
        <f t="shared" si="26"/>
        <v>9.2831488975562966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</row>
    <row r="27" spans="1:128" s="5" customFormat="1" x14ac:dyDescent="0.25">
      <c r="A27" s="125" t="s">
        <v>125</v>
      </c>
      <c r="B27" s="129" t="s">
        <v>126</v>
      </c>
      <c r="C27" s="130" t="s">
        <v>145</v>
      </c>
      <c r="D27" s="26">
        <v>6</v>
      </c>
      <c r="E27" s="90">
        <v>447.40390000000002</v>
      </c>
      <c r="F27" s="90">
        <f t="shared" si="2"/>
        <v>447.6</v>
      </c>
      <c r="G27" s="149">
        <v>0.17219999999999999</v>
      </c>
      <c r="H27" s="149">
        <v>2.3900000000000001E-2</v>
      </c>
      <c r="I27" s="147">
        <f t="shared" si="3"/>
        <v>0.1961</v>
      </c>
      <c r="J27" s="91">
        <f t="shared" si="4"/>
        <v>438.23392996070396</v>
      </c>
      <c r="K27" s="59"/>
      <c r="L27" s="58">
        <v>447.5</v>
      </c>
      <c r="M27" s="131">
        <v>0.16569999999999999</v>
      </c>
      <c r="N27" s="131">
        <v>2.3900000000000001E-2</v>
      </c>
      <c r="O27" s="131">
        <v>0.18959999999999999</v>
      </c>
      <c r="P27" s="63">
        <v>424</v>
      </c>
      <c r="Q27" s="24">
        <f t="shared" si="27"/>
        <v>-3.7746806039489003</v>
      </c>
      <c r="R27" s="24">
        <f t="shared" si="28"/>
        <v>0</v>
      </c>
      <c r="S27" s="24">
        <f t="shared" si="5"/>
        <v>-3.3146353901070911</v>
      </c>
      <c r="T27" s="24">
        <f t="shared" si="6"/>
        <v>-3.248020974090323</v>
      </c>
      <c r="U27" s="115"/>
      <c r="V27" s="109">
        <f t="shared" si="7"/>
        <v>-1.1447089286828591</v>
      </c>
      <c r="W27" s="109">
        <f t="shared" si="8"/>
        <v>-6.1447089286828591</v>
      </c>
      <c r="X27" s="109">
        <f t="shared" si="9"/>
        <v>3.8552910713171409</v>
      </c>
      <c r="Y27" s="109">
        <f t="shared" si="10"/>
        <v>-9.3631642899177656</v>
      </c>
      <c r="Z27" s="109">
        <f t="shared" si="11"/>
        <v>7.0737464325520465</v>
      </c>
      <c r="AA27" s="109">
        <f t="shared" si="12"/>
        <v>0</v>
      </c>
      <c r="AB27" s="109">
        <f t="shared" si="13"/>
        <v>-5</v>
      </c>
      <c r="AC27" s="109">
        <f t="shared" si="14"/>
        <v>5</v>
      </c>
      <c r="AD27" s="109">
        <f t="shared" si="15"/>
        <v>-24.722135267503525</v>
      </c>
      <c r="AE27" s="109">
        <f t="shared" si="16"/>
        <v>24.722135267503525</v>
      </c>
      <c r="AF27" s="109">
        <f t="shared" si="17"/>
        <v>-1.5873015873015885</v>
      </c>
      <c r="AG27" s="109">
        <f t="shared" si="18"/>
        <v>-6.5873015873015888</v>
      </c>
      <c r="AH27" s="109">
        <f t="shared" si="19"/>
        <v>3.4126984126984112</v>
      </c>
      <c r="AI27" s="109">
        <f t="shared" si="20"/>
        <v>-12.059612959654521</v>
      </c>
      <c r="AJ27" s="109">
        <f t="shared" si="21"/>
        <v>8.8850097850513432</v>
      </c>
      <c r="AK27" s="109">
        <f t="shared" si="22"/>
        <v>-1.6407913325552432</v>
      </c>
      <c r="AL27" s="109">
        <f t="shared" si="23"/>
        <v>-6.640791332555243</v>
      </c>
      <c r="AM27" s="109">
        <f t="shared" si="24"/>
        <v>3.359208667444757</v>
      </c>
      <c r="AN27" s="109">
        <f t="shared" si="25"/>
        <v>-12.564731562666784</v>
      </c>
      <c r="AO27" s="109">
        <f t="shared" si="26"/>
        <v>9.2831488975562966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s="5" customFormat="1" x14ac:dyDescent="0.25">
      <c r="A28" s="125" t="s">
        <v>125</v>
      </c>
      <c r="B28" s="129" t="s">
        <v>126</v>
      </c>
      <c r="C28" s="130" t="s">
        <v>145</v>
      </c>
      <c r="D28" s="26">
        <v>7</v>
      </c>
      <c r="E28" s="90">
        <v>447.57119999999992</v>
      </c>
      <c r="F28" s="90">
        <f t="shared" si="2"/>
        <v>447.99999999999994</v>
      </c>
      <c r="G28" s="149">
        <v>0.37669999999999998</v>
      </c>
      <c r="H28" s="149">
        <v>5.21E-2</v>
      </c>
      <c r="I28" s="147">
        <f t="shared" si="3"/>
        <v>0.42879999999999996</v>
      </c>
      <c r="J28" s="91">
        <f t="shared" si="4"/>
        <v>957.71359914560333</v>
      </c>
      <c r="K28" s="59"/>
      <c r="L28" s="58">
        <v>447.7</v>
      </c>
      <c r="M28" s="131">
        <v>0.25900000000000001</v>
      </c>
      <c r="N28" s="131">
        <v>5.5E-2</v>
      </c>
      <c r="O28" s="131">
        <v>0.314</v>
      </c>
      <c r="P28" s="63">
        <v>702</v>
      </c>
      <c r="Q28" s="24">
        <f t="shared" si="27"/>
        <v>-31.245022564374832</v>
      </c>
      <c r="R28" s="24">
        <f t="shared" si="28"/>
        <v>5.5662188099808061</v>
      </c>
      <c r="S28" s="24">
        <f t="shared" si="5"/>
        <v>-26.772388059701484</v>
      </c>
      <c r="T28" s="24">
        <f t="shared" si="6"/>
        <v>-26.700424779780814</v>
      </c>
      <c r="U28" s="115"/>
      <c r="V28" s="109">
        <f t="shared" si="7"/>
        <v>-1.1447089286828591</v>
      </c>
      <c r="W28" s="109">
        <f t="shared" si="8"/>
        <v>-6.1447089286828591</v>
      </c>
      <c r="X28" s="109">
        <f t="shared" si="9"/>
        <v>3.8552910713171409</v>
      </c>
      <c r="Y28" s="109">
        <f t="shared" si="10"/>
        <v>-9.3631642899177656</v>
      </c>
      <c r="Z28" s="109">
        <f t="shared" si="11"/>
        <v>7.0737464325520465</v>
      </c>
      <c r="AA28" s="109">
        <f t="shared" si="12"/>
        <v>0</v>
      </c>
      <c r="AB28" s="109">
        <f t="shared" si="13"/>
        <v>-5</v>
      </c>
      <c r="AC28" s="109">
        <f t="shared" si="14"/>
        <v>5</v>
      </c>
      <c r="AD28" s="109">
        <f t="shared" si="15"/>
        <v>-24.722135267503525</v>
      </c>
      <c r="AE28" s="109">
        <f t="shared" si="16"/>
        <v>24.722135267503525</v>
      </c>
      <c r="AF28" s="109">
        <f t="shared" si="17"/>
        <v>-1.5873015873015885</v>
      </c>
      <c r="AG28" s="109">
        <f t="shared" si="18"/>
        <v>-6.5873015873015888</v>
      </c>
      <c r="AH28" s="109">
        <f t="shared" si="19"/>
        <v>3.4126984126984112</v>
      </c>
      <c r="AI28" s="109">
        <f t="shared" si="20"/>
        <v>-12.059612959654521</v>
      </c>
      <c r="AJ28" s="109">
        <f t="shared" si="21"/>
        <v>8.8850097850513432</v>
      </c>
      <c r="AK28" s="109">
        <f t="shared" si="22"/>
        <v>-1.6407913325552432</v>
      </c>
      <c r="AL28" s="109">
        <f t="shared" si="23"/>
        <v>-6.640791332555243</v>
      </c>
      <c r="AM28" s="109">
        <f t="shared" si="24"/>
        <v>3.359208667444757</v>
      </c>
      <c r="AN28" s="109">
        <f t="shared" si="25"/>
        <v>-12.564731562666784</v>
      </c>
      <c r="AO28" s="109">
        <f t="shared" si="26"/>
        <v>9.2831488975562966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s="5" customFormat="1" x14ac:dyDescent="0.25">
      <c r="A29" s="125" t="s">
        <v>125</v>
      </c>
      <c r="B29" s="129" t="s">
        <v>126</v>
      </c>
      <c r="C29" s="130" t="s">
        <v>160</v>
      </c>
      <c r="D29" s="26">
        <v>8</v>
      </c>
      <c r="E29" s="90">
        <v>446.69049999999999</v>
      </c>
      <c r="F29" s="90">
        <f t="shared" si="2"/>
        <v>447.5</v>
      </c>
      <c r="G29" s="149">
        <v>0.72850000000000004</v>
      </c>
      <c r="H29" s="149">
        <v>8.1000000000000003E-2</v>
      </c>
      <c r="I29" s="147">
        <f t="shared" si="3"/>
        <v>0.8095</v>
      </c>
      <c r="J29" s="91">
        <f t="shared" si="4"/>
        <v>1810.9782388782041</v>
      </c>
      <c r="K29" s="59"/>
      <c r="L29" s="58">
        <v>447.3</v>
      </c>
      <c r="M29" s="131">
        <v>0.90080000000000005</v>
      </c>
      <c r="N29" s="131">
        <v>8.0100000000000005E-2</v>
      </c>
      <c r="O29" s="131">
        <v>0.98089999999999999</v>
      </c>
      <c r="P29" s="63">
        <v>2196</v>
      </c>
      <c r="Q29" s="24">
        <f t="shared" si="27"/>
        <v>23.651338366506518</v>
      </c>
      <c r="R29" s="24">
        <f t="shared" si="28"/>
        <v>-1.1111111111111085</v>
      </c>
      <c r="S29" s="24">
        <f t="shared" si="5"/>
        <v>21.173563928350834</v>
      </c>
      <c r="T29" s="24">
        <f t="shared" si="6"/>
        <v>21.260430018214603</v>
      </c>
      <c r="U29" s="115"/>
      <c r="V29" s="109">
        <f t="shared" si="7"/>
        <v>-1.1447089286828591</v>
      </c>
      <c r="W29" s="109">
        <f t="shared" si="8"/>
        <v>-6.1447089286828591</v>
      </c>
      <c r="X29" s="109">
        <f t="shared" si="9"/>
        <v>3.8552910713171409</v>
      </c>
      <c r="Y29" s="109">
        <f t="shared" si="10"/>
        <v>-9.3631642899177656</v>
      </c>
      <c r="Z29" s="109">
        <f t="shared" si="11"/>
        <v>7.0737464325520465</v>
      </c>
      <c r="AA29" s="109">
        <f t="shared" si="12"/>
        <v>0</v>
      </c>
      <c r="AB29" s="109">
        <f t="shared" si="13"/>
        <v>-5</v>
      </c>
      <c r="AC29" s="109">
        <f t="shared" si="14"/>
        <v>5</v>
      </c>
      <c r="AD29" s="109">
        <f t="shared" si="15"/>
        <v>-24.722135267503525</v>
      </c>
      <c r="AE29" s="109">
        <f t="shared" si="16"/>
        <v>24.722135267503525</v>
      </c>
      <c r="AF29" s="109">
        <f t="shared" si="17"/>
        <v>-1.5873015873015885</v>
      </c>
      <c r="AG29" s="109">
        <f t="shared" si="18"/>
        <v>-6.5873015873015888</v>
      </c>
      <c r="AH29" s="109">
        <f t="shared" si="19"/>
        <v>3.4126984126984112</v>
      </c>
      <c r="AI29" s="109">
        <f t="shared" si="20"/>
        <v>-12.059612959654521</v>
      </c>
      <c r="AJ29" s="109">
        <f t="shared" si="21"/>
        <v>8.8850097850513432</v>
      </c>
      <c r="AK29" s="109">
        <f t="shared" si="22"/>
        <v>-1.6407913325552432</v>
      </c>
      <c r="AL29" s="109">
        <f t="shared" si="23"/>
        <v>-6.640791332555243</v>
      </c>
      <c r="AM29" s="109">
        <f t="shared" si="24"/>
        <v>3.359208667444757</v>
      </c>
      <c r="AN29" s="109">
        <f t="shared" si="25"/>
        <v>-12.564731562666784</v>
      </c>
      <c r="AO29" s="109">
        <f t="shared" si="26"/>
        <v>9.2831488975562966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s="5" customFormat="1" x14ac:dyDescent="0.25">
      <c r="A30" s="125" t="s">
        <v>125</v>
      </c>
      <c r="B30" s="129" t="s">
        <v>126</v>
      </c>
      <c r="C30" s="130" t="s">
        <v>145</v>
      </c>
      <c r="D30" s="26">
        <v>9</v>
      </c>
      <c r="E30" s="90">
        <v>447.05709999999999</v>
      </c>
      <c r="F30" s="90">
        <f t="shared" si="2"/>
        <v>448.9</v>
      </c>
      <c r="G30" s="149">
        <v>1.62</v>
      </c>
      <c r="H30" s="149">
        <v>0.22289999999999999</v>
      </c>
      <c r="I30" s="147">
        <f t="shared" si="3"/>
        <v>1.8429000000000002</v>
      </c>
      <c r="J30" s="91">
        <f t="shared" si="4"/>
        <v>4115.8893459547307</v>
      </c>
      <c r="K30" s="59"/>
      <c r="L30" s="58">
        <v>448.6</v>
      </c>
      <c r="M30" s="131">
        <v>1.4801</v>
      </c>
      <c r="N30" s="131">
        <v>0.22289999999999999</v>
      </c>
      <c r="O30" s="131">
        <v>1.7030000000000001</v>
      </c>
      <c r="P30" s="63">
        <v>3805</v>
      </c>
      <c r="Q30" s="24">
        <f t="shared" si="27"/>
        <v>-8.6358024691358093</v>
      </c>
      <c r="R30" s="24">
        <f t="shared" si="28"/>
        <v>0</v>
      </c>
      <c r="S30" s="24">
        <f t="shared" si="5"/>
        <v>-7.5912963264420279</v>
      </c>
      <c r="T30" s="24">
        <f t="shared" si="6"/>
        <v>-7.5533941713055501</v>
      </c>
      <c r="U30" s="115"/>
      <c r="V30" s="109">
        <f t="shared" si="7"/>
        <v>-1.1447089286828591</v>
      </c>
      <c r="W30" s="109">
        <f t="shared" si="8"/>
        <v>-6.1447089286828591</v>
      </c>
      <c r="X30" s="109">
        <f t="shared" si="9"/>
        <v>3.8552910713171409</v>
      </c>
      <c r="Y30" s="109">
        <f t="shared" si="10"/>
        <v>-9.3631642899177656</v>
      </c>
      <c r="Z30" s="109">
        <f t="shared" si="11"/>
        <v>7.0737464325520465</v>
      </c>
      <c r="AA30" s="109">
        <f t="shared" si="12"/>
        <v>0</v>
      </c>
      <c r="AB30" s="109">
        <f t="shared" si="13"/>
        <v>-5</v>
      </c>
      <c r="AC30" s="109">
        <f t="shared" si="14"/>
        <v>5</v>
      </c>
      <c r="AD30" s="109">
        <f t="shared" si="15"/>
        <v>-24.722135267503525</v>
      </c>
      <c r="AE30" s="109">
        <f t="shared" si="16"/>
        <v>24.722135267503525</v>
      </c>
      <c r="AF30" s="109">
        <f t="shared" si="17"/>
        <v>-1.5873015873015885</v>
      </c>
      <c r="AG30" s="109">
        <f t="shared" si="18"/>
        <v>-6.5873015873015888</v>
      </c>
      <c r="AH30" s="109">
        <f t="shared" si="19"/>
        <v>3.4126984126984112</v>
      </c>
      <c r="AI30" s="109">
        <f t="shared" si="20"/>
        <v>-12.059612959654521</v>
      </c>
      <c r="AJ30" s="109">
        <f t="shared" si="21"/>
        <v>8.8850097850513432</v>
      </c>
      <c r="AK30" s="109">
        <f t="shared" si="22"/>
        <v>-1.6407913325552432</v>
      </c>
      <c r="AL30" s="109">
        <f t="shared" si="23"/>
        <v>-6.640791332555243</v>
      </c>
      <c r="AM30" s="109">
        <f t="shared" si="24"/>
        <v>3.359208667444757</v>
      </c>
      <c r="AN30" s="109">
        <f t="shared" si="25"/>
        <v>-12.564731562666784</v>
      </c>
      <c r="AO30" s="109">
        <f t="shared" si="26"/>
        <v>9.2831488975562966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s="5" customFormat="1" x14ac:dyDescent="0.25">
      <c r="A31" s="22" t="s">
        <v>14</v>
      </c>
      <c r="B31" s="33" t="s">
        <v>108</v>
      </c>
      <c r="C31" s="125" t="s">
        <v>148</v>
      </c>
      <c r="D31" s="26">
        <v>1</v>
      </c>
      <c r="E31" s="90">
        <v>446.57669999999996</v>
      </c>
      <c r="F31" s="90">
        <f t="shared" si="2"/>
        <v>446.59999999999997</v>
      </c>
      <c r="G31" s="149">
        <v>1.18E-2</v>
      </c>
      <c r="H31" s="149">
        <v>1.15E-2</v>
      </c>
      <c r="I31" s="147">
        <f t="shared" si="3"/>
        <v>2.3300000000000001E-2</v>
      </c>
      <c r="J31" s="91">
        <f t="shared" si="4"/>
        <v>52.173660755215238</v>
      </c>
      <c r="K31" s="59">
        <v>447</v>
      </c>
      <c r="L31" s="63">
        <v>447</v>
      </c>
      <c r="M31" s="131">
        <v>1.7500000000000002E-2</v>
      </c>
      <c r="N31" s="131">
        <v>1E-4</v>
      </c>
      <c r="O31" s="131">
        <v>1.7600000000000001E-2</v>
      </c>
      <c r="P31" s="63">
        <v>39</v>
      </c>
      <c r="Q31" s="24">
        <f t="shared" si="27"/>
        <v>48.305084745762727</v>
      </c>
      <c r="R31" s="24">
        <f t="shared" si="28"/>
        <v>-99.130434782608702</v>
      </c>
      <c r="S31" s="24">
        <f t="shared" si="5"/>
        <v>-24.463519313304722</v>
      </c>
      <c r="T31" s="24">
        <f t="shared" si="6"/>
        <v>-25.249638542755331</v>
      </c>
      <c r="U31" s="115"/>
      <c r="V31" s="109">
        <f t="shared" si="7"/>
        <v>-1.1447089286828591</v>
      </c>
      <c r="W31" s="109">
        <f t="shared" si="8"/>
        <v>-6.1447089286828591</v>
      </c>
      <c r="X31" s="109">
        <f t="shared" si="9"/>
        <v>3.8552910713171409</v>
      </c>
      <c r="Y31" s="109">
        <f t="shared" si="10"/>
        <v>-9.3631642899177656</v>
      </c>
      <c r="Z31" s="109">
        <f t="shared" si="11"/>
        <v>7.0737464325520465</v>
      </c>
      <c r="AA31" s="109">
        <f t="shared" si="12"/>
        <v>0</v>
      </c>
      <c r="AB31" s="109">
        <f t="shared" si="13"/>
        <v>-5</v>
      </c>
      <c r="AC31" s="109">
        <f t="shared" si="14"/>
        <v>5</v>
      </c>
      <c r="AD31" s="109">
        <f t="shared" si="15"/>
        <v>-24.722135267503525</v>
      </c>
      <c r="AE31" s="109">
        <f t="shared" si="16"/>
        <v>24.722135267503525</v>
      </c>
      <c r="AF31" s="109">
        <f t="shared" si="17"/>
        <v>-1.5873015873015885</v>
      </c>
      <c r="AG31" s="109">
        <f t="shared" si="18"/>
        <v>-6.5873015873015888</v>
      </c>
      <c r="AH31" s="109">
        <f t="shared" si="19"/>
        <v>3.4126984126984112</v>
      </c>
      <c r="AI31" s="109">
        <f t="shared" si="20"/>
        <v>-12.059612959654521</v>
      </c>
      <c r="AJ31" s="109">
        <f t="shared" si="21"/>
        <v>8.8850097850513432</v>
      </c>
      <c r="AK31" s="109">
        <f t="shared" si="22"/>
        <v>-1.6407913325552432</v>
      </c>
      <c r="AL31" s="109">
        <f t="shared" si="23"/>
        <v>-6.640791332555243</v>
      </c>
      <c r="AM31" s="109">
        <f t="shared" si="24"/>
        <v>3.359208667444757</v>
      </c>
      <c r="AN31" s="109">
        <f t="shared" si="25"/>
        <v>-12.564731562666784</v>
      </c>
      <c r="AO31" s="109">
        <f t="shared" si="26"/>
        <v>9.2831488975562966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s="5" customFormat="1" x14ac:dyDescent="0.25">
      <c r="A32" s="22" t="s">
        <v>14</v>
      </c>
      <c r="B32" s="33" t="s">
        <v>108</v>
      </c>
      <c r="C32" s="125" t="s">
        <v>148</v>
      </c>
      <c r="D32" s="26">
        <v>2</v>
      </c>
      <c r="E32" s="90">
        <v>446.36719999999997</v>
      </c>
      <c r="F32" s="90">
        <f t="shared" si="2"/>
        <v>446.4</v>
      </c>
      <c r="G32" s="149">
        <v>2.0500000000000001E-2</v>
      </c>
      <c r="H32" s="149">
        <v>1.23E-2</v>
      </c>
      <c r="I32" s="147">
        <f t="shared" si="3"/>
        <v>3.2800000000000003E-2</v>
      </c>
      <c r="J32" s="91">
        <f t="shared" si="4"/>
        <v>73.480064113350849</v>
      </c>
      <c r="K32" s="59">
        <v>446</v>
      </c>
      <c r="L32" s="63">
        <v>446</v>
      </c>
      <c r="M32" s="131">
        <v>2.4E-2</v>
      </c>
      <c r="N32" s="131">
        <v>0</v>
      </c>
      <c r="O32" s="131">
        <v>2.4E-2</v>
      </c>
      <c r="P32" s="63">
        <v>54</v>
      </c>
      <c r="Q32" s="24">
        <f t="shared" si="27"/>
        <v>17.073170731707314</v>
      </c>
      <c r="R32" s="24">
        <f t="shared" si="28"/>
        <v>-100</v>
      </c>
      <c r="S32" s="24">
        <f t="shared" si="5"/>
        <v>-26.829268292682933</v>
      </c>
      <c r="T32" s="24">
        <f t="shared" si="6"/>
        <v>-26.510679254853081</v>
      </c>
      <c r="U32" s="115"/>
      <c r="V32" s="109">
        <f t="shared" si="7"/>
        <v>-1.1447089286828591</v>
      </c>
      <c r="W32" s="109">
        <f t="shared" si="8"/>
        <v>-6.1447089286828591</v>
      </c>
      <c r="X32" s="109">
        <f t="shared" si="9"/>
        <v>3.8552910713171409</v>
      </c>
      <c r="Y32" s="109">
        <f t="shared" si="10"/>
        <v>-9.3631642899177656</v>
      </c>
      <c r="Z32" s="109">
        <f t="shared" si="11"/>
        <v>7.0737464325520465</v>
      </c>
      <c r="AA32" s="109">
        <f t="shared" si="12"/>
        <v>0</v>
      </c>
      <c r="AB32" s="109">
        <f t="shared" si="13"/>
        <v>-5</v>
      </c>
      <c r="AC32" s="109">
        <f t="shared" si="14"/>
        <v>5</v>
      </c>
      <c r="AD32" s="109">
        <f t="shared" si="15"/>
        <v>-24.722135267503525</v>
      </c>
      <c r="AE32" s="109">
        <f t="shared" si="16"/>
        <v>24.722135267503525</v>
      </c>
      <c r="AF32" s="109">
        <f t="shared" si="17"/>
        <v>-1.5873015873015885</v>
      </c>
      <c r="AG32" s="109">
        <f t="shared" si="18"/>
        <v>-6.5873015873015888</v>
      </c>
      <c r="AH32" s="109">
        <f t="shared" si="19"/>
        <v>3.4126984126984112</v>
      </c>
      <c r="AI32" s="109">
        <f t="shared" si="20"/>
        <v>-12.059612959654521</v>
      </c>
      <c r="AJ32" s="109">
        <f t="shared" si="21"/>
        <v>8.8850097850513432</v>
      </c>
      <c r="AK32" s="109">
        <f t="shared" si="22"/>
        <v>-1.6407913325552432</v>
      </c>
      <c r="AL32" s="109">
        <f t="shared" si="23"/>
        <v>-6.640791332555243</v>
      </c>
      <c r="AM32" s="109">
        <f t="shared" si="24"/>
        <v>3.359208667444757</v>
      </c>
      <c r="AN32" s="109">
        <f t="shared" si="25"/>
        <v>-12.564731562666784</v>
      </c>
      <c r="AO32" s="109">
        <f t="shared" si="26"/>
        <v>9.2831488975562966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s="5" customFormat="1" x14ac:dyDescent="0.25">
      <c r="A33" s="22" t="s">
        <v>14</v>
      </c>
      <c r="B33" s="33" t="s">
        <v>108</v>
      </c>
      <c r="C33" s="125" t="s">
        <v>148</v>
      </c>
      <c r="D33" s="26">
        <v>3</v>
      </c>
      <c r="E33" s="90">
        <v>446.14670000000007</v>
      </c>
      <c r="F33" s="90">
        <f t="shared" si="2"/>
        <v>446.20000000000005</v>
      </c>
      <c r="G33" s="149">
        <v>4.2099999999999999E-2</v>
      </c>
      <c r="H33" s="149">
        <v>1.12E-2</v>
      </c>
      <c r="I33" s="147">
        <f t="shared" si="3"/>
        <v>5.33E-2</v>
      </c>
      <c r="J33" s="91">
        <f t="shared" si="4"/>
        <v>119.46204496828946</v>
      </c>
      <c r="K33" s="59">
        <v>446</v>
      </c>
      <c r="L33" s="63">
        <v>446</v>
      </c>
      <c r="M33" s="131">
        <v>4.3499999999999997E-2</v>
      </c>
      <c r="N33" s="131">
        <v>2E-3</v>
      </c>
      <c r="O33" s="131">
        <v>4.5499999999999999E-2</v>
      </c>
      <c r="P33" s="63">
        <v>102</v>
      </c>
      <c r="Q33" s="24">
        <f t="shared" si="27"/>
        <v>3.3254156769596164</v>
      </c>
      <c r="R33" s="24">
        <f t="shared" si="28"/>
        <v>-82.142857142857139</v>
      </c>
      <c r="S33" s="24">
        <f t="shared" si="5"/>
        <v>-14.634146341463417</v>
      </c>
      <c r="T33" s="24">
        <f t="shared" si="6"/>
        <v>-14.617232588747886</v>
      </c>
      <c r="U33" s="115"/>
      <c r="V33" s="109">
        <f t="shared" si="7"/>
        <v>-1.1447089286828591</v>
      </c>
      <c r="W33" s="109">
        <f t="shared" si="8"/>
        <v>-6.1447089286828591</v>
      </c>
      <c r="X33" s="109">
        <f t="shared" si="9"/>
        <v>3.8552910713171409</v>
      </c>
      <c r="Y33" s="109">
        <f t="shared" si="10"/>
        <v>-9.3631642899177656</v>
      </c>
      <c r="Z33" s="109">
        <f t="shared" si="11"/>
        <v>7.0737464325520465</v>
      </c>
      <c r="AA33" s="109">
        <f t="shared" si="12"/>
        <v>0</v>
      </c>
      <c r="AB33" s="109">
        <f t="shared" si="13"/>
        <v>-5</v>
      </c>
      <c r="AC33" s="109">
        <f t="shared" si="14"/>
        <v>5</v>
      </c>
      <c r="AD33" s="109">
        <f t="shared" si="15"/>
        <v>-24.722135267503525</v>
      </c>
      <c r="AE33" s="109">
        <f t="shared" si="16"/>
        <v>24.722135267503525</v>
      </c>
      <c r="AF33" s="109">
        <f t="shared" si="17"/>
        <v>-1.5873015873015885</v>
      </c>
      <c r="AG33" s="109">
        <f t="shared" si="18"/>
        <v>-6.5873015873015888</v>
      </c>
      <c r="AH33" s="109">
        <f t="shared" si="19"/>
        <v>3.4126984126984112</v>
      </c>
      <c r="AI33" s="109">
        <f t="shared" si="20"/>
        <v>-12.059612959654521</v>
      </c>
      <c r="AJ33" s="109">
        <f t="shared" si="21"/>
        <v>8.8850097850513432</v>
      </c>
      <c r="AK33" s="109">
        <f t="shared" si="22"/>
        <v>-1.6407913325552432</v>
      </c>
      <c r="AL33" s="109">
        <f t="shared" si="23"/>
        <v>-6.640791332555243</v>
      </c>
      <c r="AM33" s="109">
        <f t="shared" si="24"/>
        <v>3.359208667444757</v>
      </c>
      <c r="AN33" s="109">
        <f t="shared" si="25"/>
        <v>-12.564731562666784</v>
      </c>
      <c r="AO33" s="109">
        <f t="shared" si="26"/>
        <v>9.2831488975562966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s="5" customFormat="1" x14ac:dyDescent="0.25">
      <c r="A34" s="22" t="s">
        <v>14</v>
      </c>
      <c r="B34" s="33" t="s">
        <v>108</v>
      </c>
      <c r="C34" s="125" t="s">
        <v>148</v>
      </c>
      <c r="D34" s="26">
        <v>4</v>
      </c>
      <c r="E34" s="90">
        <v>447.31709999999998</v>
      </c>
      <c r="F34" s="90">
        <f t="shared" si="2"/>
        <v>447.4</v>
      </c>
      <c r="G34" s="149">
        <v>6.7299999999999999E-2</v>
      </c>
      <c r="H34" s="149">
        <v>1.5599999999999999E-2</v>
      </c>
      <c r="I34" s="147">
        <f t="shared" si="3"/>
        <v>8.2900000000000001E-2</v>
      </c>
      <c r="J34" s="91">
        <f t="shared" si="4"/>
        <v>185.314182217324</v>
      </c>
      <c r="K34" s="59">
        <v>447</v>
      </c>
      <c r="L34" s="63">
        <v>447</v>
      </c>
      <c r="M34" s="131">
        <v>6.7000000000000004E-2</v>
      </c>
      <c r="N34" s="131">
        <v>3.3999999999999998E-3</v>
      </c>
      <c r="O34" s="131">
        <v>7.0400000000000004E-2</v>
      </c>
      <c r="P34" s="63">
        <v>158</v>
      </c>
      <c r="Q34" s="24">
        <f t="shared" si="27"/>
        <v>-0.44576523031202786</v>
      </c>
      <c r="R34" s="24">
        <f t="shared" si="28"/>
        <v>-78.205128205128204</v>
      </c>
      <c r="S34" s="24">
        <f t="shared" si="5"/>
        <v>-15.07840772014475</v>
      </c>
      <c r="T34" s="24">
        <f t="shared" si="6"/>
        <v>-14.739391173683494</v>
      </c>
      <c r="U34" s="115"/>
      <c r="V34" s="109">
        <f t="shared" si="7"/>
        <v>-1.1447089286828591</v>
      </c>
      <c r="W34" s="109">
        <f t="shared" si="8"/>
        <v>-6.1447089286828591</v>
      </c>
      <c r="X34" s="109">
        <f t="shared" si="9"/>
        <v>3.8552910713171409</v>
      </c>
      <c r="Y34" s="109">
        <f t="shared" si="10"/>
        <v>-9.3631642899177656</v>
      </c>
      <c r="Z34" s="109">
        <f t="shared" si="11"/>
        <v>7.0737464325520465</v>
      </c>
      <c r="AA34" s="109">
        <f t="shared" si="12"/>
        <v>0</v>
      </c>
      <c r="AB34" s="109">
        <f t="shared" si="13"/>
        <v>-5</v>
      </c>
      <c r="AC34" s="109">
        <f t="shared" si="14"/>
        <v>5</v>
      </c>
      <c r="AD34" s="109">
        <f t="shared" si="15"/>
        <v>-24.722135267503525</v>
      </c>
      <c r="AE34" s="109">
        <f t="shared" si="16"/>
        <v>24.722135267503525</v>
      </c>
      <c r="AF34" s="109">
        <f t="shared" si="17"/>
        <v>-1.5873015873015885</v>
      </c>
      <c r="AG34" s="109">
        <f t="shared" si="18"/>
        <v>-6.5873015873015888</v>
      </c>
      <c r="AH34" s="109">
        <f t="shared" si="19"/>
        <v>3.4126984126984112</v>
      </c>
      <c r="AI34" s="109">
        <f t="shared" si="20"/>
        <v>-12.059612959654521</v>
      </c>
      <c r="AJ34" s="109">
        <f t="shared" si="21"/>
        <v>8.8850097850513432</v>
      </c>
      <c r="AK34" s="109">
        <f t="shared" si="22"/>
        <v>-1.6407913325552432</v>
      </c>
      <c r="AL34" s="109">
        <f t="shared" si="23"/>
        <v>-6.640791332555243</v>
      </c>
      <c r="AM34" s="109">
        <f t="shared" si="24"/>
        <v>3.359208667444757</v>
      </c>
      <c r="AN34" s="109">
        <f t="shared" si="25"/>
        <v>-12.564731562666784</v>
      </c>
      <c r="AO34" s="109">
        <f t="shared" si="26"/>
        <v>9.2831488975562966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s="5" customFormat="1" x14ac:dyDescent="0.25">
      <c r="A35" s="22" t="s">
        <v>14</v>
      </c>
      <c r="B35" s="33" t="s">
        <v>108</v>
      </c>
      <c r="C35" s="125" t="s">
        <v>148</v>
      </c>
      <c r="D35" s="26">
        <v>5</v>
      </c>
      <c r="E35" s="90">
        <v>447.57909999999998</v>
      </c>
      <c r="F35" s="90">
        <f t="shared" si="2"/>
        <v>447.7</v>
      </c>
      <c r="G35" s="149">
        <v>0.1027</v>
      </c>
      <c r="H35" s="149">
        <v>1.8200000000000001E-2</v>
      </c>
      <c r="I35" s="147">
        <f t="shared" si="3"/>
        <v>0.12090000000000001</v>
      </c>
      <c r="J35" s="91">
        <f t="shared" si="4"/>
        <v>270.09231927105236</v>
      </c>
      <c r="K35" s="59">
        <v>419</v>
      </c>
      <c r="L35" s="63">
        <v>419</v>
      </c>
      <c r="M35" s="131">
        <v>9.5899999999999999E-2</v>
      </c>
      <c r="N35" s="131">
        <v>2.3E-3</v>
      </c>
      <c r="O35" s="131">
        <v>9.8199999999999996E-2</v>
      </c>
      <c r="P35" s="63">
        <v>235</v>
      </c>
      <c r="Q35" s="24">
        <f t="shared" si="27"/>
        <v>-6.6212268743914322</v>
      </c>
      <c r="R35" s="24">
        <f t="shared" si="28"/>
        <v>-87.362637362637358</v>
      </c>
      <c r="S35" s="24">
        <f t="shared" si="5"/>
        <v>-18.77584780810588</v>
      </c>
      <c r="T35" s="24">
        <f t="shared" si="6"/>
        <v>-12.992712775306767</v>
      </c>
      <c r="U35" s="115"/>
      <c r="V35" s="109">
        <f t="shared" si="7"/>
        <v>-1.1447089286828591</v>
      </c>
      <c r="W35" s="109">
        <f t="shared" si="8"/>
        <v>-6.1447089286828591</v>
      </c>
      <c r="X35" s="109">
        <f t="shared" si="9"/>
        <v>3.8552910713171409</v>
      </c>
      <c r="Y35" s="109">
        <f t="shared" si="10"/>
        <v>-9.3631642899177656</v>
      </c>
      <c r="Z35" s="109">
        <f t="shared" si="11"/>
        <v>7.0737464325520465</v>
      </c>
      <c r="AA35" s="109">
        <f t="shared" si="12"/>
        <v>0</v>
      </c>
      <c r="AB35" s="109">
        <f t="shared" si="13"/>
        <v>-5</v>
      </c>
      <c r="AC35" s="109">
        <f t="shared" si="14"/>
        <v>5</v>
      </c>
      <c r="AD35" s="109">
        <f t="shared" si="15"/>
        <v>-24.722135267503525</v>
      </c>
      <c r="AE35" s="109">
        <f t="shared" si="16"/>
        <v>24.722135267503525</v>
      </c>
      <c r="AF35" s="109">
        <f t="shared" si="17"/>
        <v>-1.5873015873015885</v>
      </c>
      <c r="AG35" s="109">
        <f t="shared" si="18"/>
        <v>-6.5873015873015888</v>
      </c>
      <c r="AH35" s="109">
        <f t="shared" si="19"/>
        <v>3.4126984126984112</v>
      </c>
      <c r="AI35" s="109">
        <f t="shared" si="20"/>
        <v>-12.059612959654521</v>
      </c>
      <c r="AJ35" s="109">
        <f t="shared" si="21"/>
        <v>8.8850097850513432</v>
      </c>
      <c r="AK35" s="109">
        <f t="shared" si="22"/>
        <v>-1.6407913325552432</v>
      </c>
      <c r="AL35" s="109">
        <f t="shared" si="23"/>
        <v>-6.640791332555243</v>
      </c>
      <c r="AM35" s="109">
        <f t="shared" si="24"/>
        <v>3.359208667444757</v>
      </c>
      <c r="AN35" s="109">
        <f t="shared" si="25"/>
        <v>-12.564731562666784</v>
      </c>
      <c r="AO35" s="109">
        <f t="shared" si="26"/>
        <v>9.2831488975562966</v>
      </c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s="5" customFormat="1" x14ac:dyDescent="0.25">
      <c r="A36" s="22" t="s">
        <v>14</v>
      </c>
      <c r="B36" s="33" t="s">
        <v>108</v>
      </c>
      <c r="C36" s="125" t="s">
        <v>148</v>
      </c>
      <c r="D36" s="26">
        <v>6</v>
      </c>
      <c r="E36" s="90">
        <v>447.11009999999993</v>
      </c>
      <c r="F36" s="90">
        <f t="shared" si="2"/>
        <v>447.2999999999999</v>
      </c>
      <c r="G36" s="149">
        <v>0.1656</v>
      </c>
      <c r="H36" s="149">
        <v>2.4299999999999999E-2</v>
      </c>
      <c r="I36" s="147">
        <f t="shared" si="3"/>
        <v>0.18989999999999999</v>
      </c>
      <c r="J36" s="91">
        <f t="shared" si="4"/>
        <v>424.65953577394686</v>
      </c>
      <c r="K36" s="59">
        <v>447</v>
      </c>
      <c r="L36" s="63">
        <v>447</v>
      </c>
      <c r="M36" s="131">
        <v>0.1628</v>
      </c>
      <c r="N36" s="131">
        <v>9.1000000000000004E-3</v>
      </c>
      <c r="O36" s="131">
        <v>0.1719</v>
      </c>
      <c r="P36" s="63">
        <v>384</v>
      </c>
      <c r="Q36" s="24">
        <f t="shared" si="27"/>
        <v>-1.6908212560386455</v>
      </c>
      <c r="R36" s="24">
        <f t="shared" si="28"/>
        <v>-62.551440329218103</v>
      </c>
      <c r="S36" s="24">
        <f t="shared" si="5"/>
        <v>-9.4786729857819854</v>
      </c>
      <c r="T36" s="24">
        <f t="shared" si="6"/>
        <v>-9.5746197479927986</v>
      </c>
      <c r="U36" s="115"/>
      <c r="V36" s="109">
        <f t="shared" si="7"/>
        <v>-1.1447089286828591</v>
      </c>
      <c r="W36" s="109">
        <f t="shared" si="8"/>
        <v>-6.1447089286828591</v>
      </c>
      <c r="X36" s="109">
        <f t="shared" si="9"/>
        <v>3.8552910713171409</v>
      </c>
      <c r="Y36" s="109">
        <f t="shared" si="10"/>
        <v>-9.3631642899177656</v>
      </c>
      <c r="Z36" s="109">
        <f t="shared" si="11"/>
        <v>7.0737464325520465</v>
      </c>
      <c r="AA36" s="109">
        <f t="shared" si="12"/>
        <v>0</v>
      </c>
      <c r="AB36" s="109">
        <f t="shared" si="13"/>
        <v>-5</v>
      </c>
      <c r="AC36" s="109">
        <f t="shared" si="14"/>
        <v>5</v>
      </c>
      <c r="AD36" s="109">
        <f t="shared" si="15"/>
        <v>-24.722135267503525</v>
      </c>
      <c r="AE36" s="109">
        <f t="shared" si="16"/>
        <v>24.722135267503525</v>
      </c>
      <c r="AF36" s="109">
        <f t="shared" si="17"/>
        <v>-1.5873015873015885</v>
      </c>
      <c r="AG36" s="109">
        <f t="shared" si="18"/>
        <v>-6.5873015873015888</v>
      </c>
      <c r="AH36" s="109">
        <f t="shared" si="19"/>
        <v>3.4126984126984112</v>
      </c>
      <c r="AI36" s="109">
        <f t="shared" si="20"/>
        <v>-12.059612959654521</v>
      </c>
      <c r="AJ36" s="109">
        <f t="shared" si="21"/>
        <v>8.8850097850513432</v>
      </c>
      <c r="AK36" s="109">
        <f t="shared" si="22"/>
        <v>-1.6407913325552432</v>
      </c>
      <c r="AL36" s="109">
        <f t="shared" si="23"/>
        <v>-6.640791332555243</v>
      </c>
      <c r="AM36" s="109">
        <f t="shared" si="24"/>
        <v>3.359208667444757</v>
      </c>
      <c r="AN36" s="109">
        <f t="shared" si="25"/>
        <v>-12.564731562666784</v>
      </c>
      <c r="AO36" s="109">
        <f t="shared" si="26"/>
        <v>9.2831488975562966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s="5" customFormat="1" x14ac:dyDescent="0.25">
      <c r="A37" s="22" t="s">
        <v>14</v>
      </c>
      <c r="B37" s="33" t="s">
        <v>108</v>
      </c>
      <c r="C37" s="125" t="s">
        <v>148</v>
      </c>
      <c r="D37" s="26">
        <v>7</v>
      </c>
      <c r="E37" s="90">
        <v>446.24059999999997</v>
      </c>
      <c r="F37" s="90">
        <f t="shared" si="2"/>
        <v>446.69999999999993</v>
      </c>
      <c r="G37" s="149">
        <v>0.40789999999999998</v>
      </c>
      <c r="H37" s="149">
        <v>5.1499999999999997E-2</v>
      </c>
      <c r="I37" s="147">
        <f t="shared" si="3"/>
        <v>0.45939999999999998</v>
      </c>
      <c r="J37" s="91">
        <f t="shared" si="4"/>
        <v>1029.0896689998474</v>
      </c>
      <c r="K37" s="59">
        <v>446</v>
      </c>
      <c r="L37" s="63">
        <v>447</v>
      </c>
      <c r="M37" s="131">
        <v>0.39379999999999998</v>
      </c>
      <c r="N37" s="131">
        <v>6.4000000000000003E-3</v>
      </c>
      <c r="O37" s="131">
        <v>0.4002</v>
      </c>
      <c r="P37" s="63">
        <v>896</v>
      </c>
      <c r="Q37" s="24">
        <f t="shared" si="27"/>
        <v>-3.4567295905859283</v>
      </c>
      <c r="R37" s="24">
        <f t="shared" si="28"/>
        <v>-87.572815533980574</v>
      </c>
      <c r="S37" s="24">
        <f t="shared" si="5"/>
        <v>-12.886373530692202</v>
      </c>
      <c r="T37" s="24">
        <f t="shared" si="6"/>
        <v>-12.932757271695742</v>
      </c>
      <c r="U37" s="115"/>
      <c r="V37" s="109">
        <f t="shared" si="7"/>
        <v>-1.1447089286828591</v>
      </c>
      <c r="W37" s="109">
        <f t="shared" si="8"/>
        <v>-6.1447089286828591</v>
      </c>
      <c r="X37" s="109">
        <f t="shared" si="9"/>
        <v>3.8552910713171409</v>
      </c>
      <c r="Y37" s="109">
        <f t="shared" si="10"/>
        <v>-9.3631642899177656</v>
      </c>
      <c r="Z37" s="109">
        <f t="shared" si="11"/>
        <v>7.0737464325520465</v>
      </c>
      <c r="AA37" s="109">
        <f t="shared" si="12"/>
        <v>0</v>
      </c>
      <c r="AB37" s="109">
        <f t="shared" si="13"/>
        <v>-5</v>
      </c>
      <c r="AC37" s="109">
        <f t="shared" si="14"/>
        <v>5</v>
      </c>
      <c r="AD37" s="109">
        <f t="shared" si="15"/>
        <v>-24.722135267503525</v>
      </c>
      <c r="AE37" s="109">
        <f t="shared" si="16"/>
        <v>24.722135267503525</v>
      </c>
      <c r="AF37" s="109">
        <f t="shared" si="17"/>
        <v>-1.5873015873015885</v>
      </c>
      <c r="AG37" s="109">
        <f t="shared" si="18"/>
        <v>-6.5873015873015888</v>
      </c>
      <c r="AH37" s="109">
        <f t="shared" si="19"/>
        <v>3.4126984126984112</v>
      </c>
      <c r="AI37" s="109">
        <f t="shared" si="20"/>
        <v>-12.059612959654521</v>
      </c>
      <c r="AJ37" s="109">
        <f t="shared" si="21"/>
        <v>8.8850097850513432</v>
      </c>
      <c r="AK37" s="109">
        <f t="shared" si="22"/>
        <v>-1.6407913325552432</v>
      </c>
      <c r="AL37" s="109">
        <f t="shared" si="23"/>
        <v>-6.640791332555243</v>
      </c>
      <c r="AM37" s="109">
        <f t="shared" si="24"/>
        <v>3.359208667444757</v>
      </c>
      <c r="AN37" s="109">
        <f t="shared" si="25"/>
        <v>-12.564731562666784</v>
      </c>
      <c r="AO37" s="109">
        <f t="shared" si="26"/>
        <v>9.2831488975562966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s="5" customFormat="1" x14ac:dyDescent="0.25">
      <c r="A38" s="22" t="s">
        <v>14</v>
      </c>
      <c r="B38" s="33" t="s">
        <v>108</v>
      </c>
      <c r="C38" s="125" t="s">
        <v>148</v>
      </c>
      <c r="D38" s="26">
        <v>8</v>
      </c>
      <c r="E38" s="90">
        <v>446.68860000000006</v>
      </c>
      <c r="F38" s="90">
        <f t="shared" si="2"/>
        <v>447.50000000000006</v>
      </c>
      <c r="G38" s="149">
        <v>0.72850000000000004</v>
      </c>
      <c r="H38" s="149">
        <v>8.2900000000000001E-2</v>
      </c>
      <c r="I38" s="147">
        <f t="shared" si="3"/>
        <v>0.81140000000000001</v>
      </c>
      <c r="J38" s="91">
        <f t="shared" si="4"/>
        <v>1815.233640427216</v>
      </c>
      <c r="K38" s="59">
        <v>446</v>
      </c>
      <c r="L38" s="63">
        <v>447</v>
      </c>
      <c r="M38" s="131">
        <v>0.72009999999999996</v>
      </c>
      <c r="N38" s="131">
        <v>1.77E-2</v>
      </c>
      <c r="O38" s="131">
        <v>0.73780000000000001</v>
      </c>
      <c r="P38" s="63">
        <v>1650</v>
      </c>
      <c r="Q38" s="24">
        <f t="shared" si="27"/>
        <v>-1.1530542210020691</v>
      </c>
      <c r="R38" s="24">
        <f t="shared" si="28"/>
        <v>-78.648974668275045</v>
      </c>
      <c r="S38" s="24">
        <f t="shared" si="5"/>
        <v>-9.0707419275326586</v>
      </c>
      <c r="T38" s="24">
        <f t="shared" si="6"/>
        <v>-9.1026100854063152</v>
      </c>
      <c r="U38" s="115"/>
      <c r="V38" s="109">
        <f t="shared" si="7"/>
        <v>-1.1447089286828591</v>
      </c>
      <c r="W38" s="109">
        <f t="shared" si="8"/>
        <v>-6.1447089286828591</v>
      </c>
      <c r="X38" s="109">
        <f t="shared" si="9"/>
        <v>3.8552910713171409</v>
      </c>
      <c r="Y38" s="109">
        <f t="shared" si="10"/>
        <v>-9.3631642899177656</v>
      </c>
      <c r="Z38" s="109">
        <f t="shared" si="11"/>
        <v>7.0737464325520465</v>
      </c>
      <c r="AA38" s="109">
        <f t="shared" si="12"/>
        <v>0</v>
      </c>
      <c r="AB38" s="109">
        <f t="shared" si="13"/>
        <v>-5</v>
      </c>
      <c r="AC38" s="109">
        <f t="shared" si="14"/>
        <v>5</v>
      </c>
      <c r="AD38" s="109">
        <f t="shared" si="15"/>
        <v>-24.722135267503525</v>
      </c>
      <c r="AE38" s="109">
        <f t="shared" si="16"/>
        <v>24.722135267503525</v>
      </c>
      <c r="AF38" s="109">
        <f t="shared" si="17"/>
        <v>-1.5873015873015885</v>
      </c>
      <c r="AG38" s="109">
        <f t="shared" si="18"/>
        <v>-6.5873015873015888</v>
      </c>
      <c r="AH38" s="109">
        <f t="shared" si="19"/>
        <v>3.4126984126984112</v>
      </c>
      <c r="AI38" s="109">
        <f t="shared" si="20"/>
        <v>-12.059612959654521</v>
      </c>
      <c r="AJ38" s="109">
        <f t="shared" si="21"/>
        <v>8.8850097850513432</v>
      </c>
      <c r="AK38" s="109">
        <f t="shared" si="22"/>
        <v>-1.6407913325552432</v>
      </c>
      <c r="AL38" s="109">
        <f t="shared" si="23"/>
        <v>-6.640791332555243</v>
      </c>
      <c r="AM38" s="109">
        <f t="shared" si="24"/>
        <v>3.359208667444757</v>
      </c>
      <c r="AN38" s="109">
        <f t="shared" si="25"/>
        <v>-12.564731562666784</v>
      </c>
      <c r="AO38" s="109">
        <f t="shared" si="26"/>
        <v>9.2831488975562966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s="5" customFormat="1" x14ac:dyDescent="0.25">
      <c r="A39" s="22" t="s">
        <v>14</v>
      </c>
      <c r="B39" s="33" t="s">
        <v>108</v>
      </c>
      <c r="C39" s="125" t="s">
        <v>148</v>
      </c>
      <c r="D39" s="26">
        <v>9</v>
      </c>
      <c r="E39" s="90">
        <v>446.87560000000002</v>
      </c>
      <c r="F39" s="90">
        <f t="shared" si="2"/>
        <v>448.7</v>
      </c>
      <c r="G39" s="149">
        <v>1.6026</v>
      </c>
      <c r="H39" s="149">
        <v>0.2218</v>
      </c>
      <c r="I39" s="147">
        <f t="shared" si="3"/>
        <v>1.8244</v>
      </c>
      <c r="J39" s="91">
        <f t="shared" si="4"/>
        <v>4076.2877958788381</v>
      </c>
      <c r="K39" s="59">
        <v>447</v>
      </c>
      <c r="L39" s="63">
        <v>449</v>
      </c>
      <c r="M39" s="131">
        <v>1.6762999999999999</v>
      </c>
      <c r="N39" s="131">
        <v>8.2699999999999996E-2</v>
      </c>
      <c r="O39" s="131">
        <v>1.7589999999999999</v>
      </c>
      <c r="P39" s="63">
        <v>3920</v>
      </c>
      <c r="Q39" s="24">
        <f t="shared" si="27"/>
        <v>4.5987769873954747</v>
      </c>
      <c r="R39" s="24">
        <f t="shared" si="28"/>
        <v>-62.714156898106395</v>
      </c>
      <c r="S39" s="24">
        <f t="shared" si="5"/>
        <v>-3.584740188555148</v>
      </c>
      <c r="T39" s="24">
        <f t="shared" si="6"/>
        <v>-3.8340716775897525</v>
      </c>
      <c r="U39" s="115"/>
      <c r="V39" s="109">
        <f t="shared" si="7"/>
        <v>-1.1447089286828591</v>
      </c>
      <c r="W39" s="109">
        <f t="shared" si="8"/>
        <v>-6.1447089286828591</v>
      </c>
      <c r="X39" s="109">
        <f t="shared" si="9"/>
        <v>3.8552910713171409</v>
      </c>
      <c r="Y39" s="109">
        <f t="shared" si="10"/>
        <v>-9.3631642899177656</v>
      </c>
      <c r="Z39" s="109">
        <f t="shared" si="11"/>
        <v>7.0737464325520465</v>
      </c>
      <c r="AA39" s="109">
        <f t="shared" si="12"/>
        <v>0</v>
      </c>
      <c r="AB39" s="109">
        <f t="shared" si="13"/>
        <v>-5</v>
      </c>
      <c r="AC39" s="109">
        <f t="shared" si="14"/>
        <v>5</v>
      </c>
      <c r="AD39" s="109">
        <f t="shared" si="15"/>
        <v>-24.722135267503525</v>
      </c>
      <c r="AE39" s="109">
        <f t="shared" si="16"/>
        <v>24.722135267503525</v>
      </c>
      <c r="AF39" s="109">
        <f t="shared" si="17"/>
        <v>-1.5873015873015885</v>
      </c>
      <c r="AG39" s="109">
        <f t="shared" si="18"/>
        <v>-6.5873015873015888</v>
      </c>
      <c r="AH39" s="109">
        <f t="shared" si="19"/>
        <v>3.4126984126984112</v>
      </c>
      <c r="AI39" s="109">
        <f t="shared" si="20"/>
        <v>-12.059612959654521</v>
      </c>
      <c r="AJ39" s="109">
        <f t="shared" si="21"/>
        <v>8.8850097850513432</v>
      </c>
      <c r="AK39" s="109">
        <f t="shared" si="22"/>
        <v>-1.6407913325552432</v>
      </c>
      <c r="AL39" s="109">
        <f t="shared" si="23"/>
        <v>-6.640791332555243</v>
      </c>
      <c r="AM39" s="109">
        <f t="shared" si="24"/>
        <v>3.359208667444757</v>
      </c>
      <c r="AN39" s="109">
        <f t="shared" si="25"/>
        <v>-12.564731562666784</v>
      </c>
      <c r="AO39" s="109">
        <f t="shared" si="26"/>
        <v>9.2831488975562966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s="5" customFormat="1" x14ac:dyDescent="0.25">
      <c r="A40" s="22" t="s">
        <v>15</v>
      </c>
      <c r="B40" s="33" t="s">
        <v>63</v>
      </c>
      <c r="C40" s="22" t="s">
        <v>28</v>
      </c>
      <c r="D40" s="26">
        <v>1</v>
      </c>
      <c r="E40" s="90">
        <v>446.96929999999992</v>
      </c>
      <c r="F40" s="90">
        <f t="shared" si="2"/>
        <v>446.99999999999989</v>
      </c>
      <c r="G40" s="149">
        <v>1.41E-2</v>
      </c>
      <c r="H40" s="149">
        <v>1.66E-2</v>
      </c>
      <c r="I40" s="147">
        <f t="shared" si="3"/>
        <v>3.0699999999999998E-2</v>
      </c>
      <c r="J40" s="91">
        <f t="shared" si="4"/>
        <v>68.683026510803785</v>
      </c>
      <c r="K40" s="58">
        <v>446.9</v>
      </c>
      <c r="L40" s="58">
        <v>446.9</v>
      </c>
      <c r="M40" s="131">
        <v>1.4200000000000001E-2</v>
      </c>
      <c r="N40" s="131">
        <v>1.7100000000000001E-2</v>
      </c>
      <c r="O40" s="131">
        <v>3.1300000000000001E-2</v>
      </c>
      <c r="P40" s="63">
        <v>70</v>
      </c>
      <c r="Q40" s="24">
        <f t="shared" si="27"/>
        <v>0.70921985815603639</v>
      </c>
      <c r="R40" s="24">
        <f t="shared" si="28"/>
        <v>3.0120481927710872</v>
      </c>
      <c r="S40" s="24">
        <f t="shared" si="5"/>
        <v>1.9543973941368187</v>
      </c>
      <c r="T40" s="24">
        <f t="shared" si="6"/>
        <v>1.9174657205722527</v>
      </c>
      <c r="U40" s="115"/>
      <c r="V40" s="109">
        <f t="shared" si="7"/>
        <v>-1.1447089286828591</v>
      </c>
      <c r="W40" s="109">
        <f t="shared" si="8"/>
        <v>-6.1447089286828591</v>
      </c>
      <c r="X40" s="109">
        <f t="shared" si="9"/>
        <v>3.8552910713171409</v>
      </c>
      <c r="Y40" s="109">
        <f t="shared" si="10"/>
        <v>-9.3631642899177656</v>
      </c>
      <c r="Z40" s="109">
        <f t="shared" si="11"/>
        <v>7.0737464325520465</v>
      </c>
      <c r="AA40" s="109">
        <f t="shared" si="12"/>
        <v>0</v>
      </c>
      <c r="AB40" s="109">
        <f t="shared" si="13"/>
        <v>-5</v>
      </c>
      <c r="AC40" s="109">
        <f t="shared" si="14"/>
        <v>5</v>
      </c>
      <c r="AD40" s="109">
        <f t="shared" si="15"/>
        <v>-24.722135267503525</v>
      </c>
      <c r="AE40" s="109">
        <f t="shared" si="16"/>
        <v>24.722135267503525</v>
      </c>
      <c r="AF40" s="109">
        <f t="shared" si="17"/>
        <v>-1.5873015873015885</v>
      </c>
      <c r="AG40" s="109">
        <f t="shared" si="18"/>
        <v>-6.5873015873015888</v>
      </c>
      <c r="AH40" s="109">
        <f t="shared" si="19"/>
        <v>3.4126984126984112</v>
      </c>
      <c r="AI40" s="109">
        <f t="shared" si="20"/>
        <v>-12.059612959654521</v>
      </c>
      <c r="AJ40" s="109">
        <f t="shared" si="21"/>
        <v>8.8850097850513432</v>
      </c>
      <c r="AK40" s="109">
        <f t="shared" si="22"/>
        <v>-1.6407913325552432</v>
      </c>
      <c r="AL40" s="109">
        <f t="shared" si="23"/>
        <v>-6.640791332555243</v>
      </c>
      <c r="AM40" s="109">
        <f t="shared" si="24"/>
        <v>3.359208667444757</v>
      </c>
      <c r="AN40" s="109">
        <f t="shared" si="25"/>
        <v>-12.564731562666784</v>
      </c>
      <c r="AO40" s="109">
        <f t="shared" si="26"/>
        <v>9.2831488975562966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s="5" customFormat="1" x14ac:dyDescent="0.25">
      <c r="A41" s="22" t="s">
        <v>15</v>
      </c>
      <c r="B41" s="33" t="s">
        <v>63</v>
      </c>
      <c r="C41" s="22" t="s">
        <v>28</v>
      </c>
      <c r="D41" s="26">
        <v>2</v>
      </c>
      <c r="E41" s="90">
        <v>446.66640000000007</v>
      </c>
      <c r="F41" s="90">
        <f t="shared" si="2"/>
        <v>446.7000000000001</v>
      </c>
      <c r="G41" s="149">
        <v>2.0799999999999999E-2</v>
      </c>
      <c r="H41" s="149">
        <v>1.2800000000000001E-2</v>
      </c>
      <c r="I41" s="147">
        <f t="shared" si="3"/>
        <v>3.3599999999999998E-2</v>
      </c>
      <c r="J41" s="91">
        <f t="shared" si="4"/>
        <v>75.221790145560419</v>
      </c>
      <c r="K41" s="58">
        <v>446.7</v>
      </c>
      <c r="L41" s="58">
        <v>446.7</v>
      </c>
      <c r="M41" s="131">
        <v>2.0299999999999999E-2</v>
      </c>
      <c r="N41" s="131">
        <v>1.32E-2</v>
      </c>
      <c r="O41" s="131">
        <v>3.3500000000000002E-2</v>
      </c>
      <c r="P41" s="63">
        <v>75</v>
      </c>
      <c r="Q41" s="24">
        <f t="shared" si="27"/>
        <v>-2.403846153846156</v>
      </c>
      <c r="R41" s="24">
        <f t="shared" si="28"/>
        <v>3.1249999999999947</v>
      </c>
      <c r="S41" s="24">
        <f t="shared" si="5"/>
        <v>-0.29761904761903551</v>
      </c>
      <c r="T41" s="24">
        <f t="shared" si="6"/>
        <v>-0.29484826820956644</v>
      </c>
      <c r="U41" s="115"/>
      <c r="V41" s="109">
        <f t="shared" si="7"/>
        <v>-1.1447089286828591</v>
      </c>
      <c r="W41" s="109">
        <f t="shared" si="8"/>
        <v>-6.1447089286828591</v>
      </c>
      <c r="X41" s="109">
        <f t="shared" si="9"/>
        <v>3.8552910713171409</v>
      </c>
      <c r="Y41" s="109">
        <f t="shared" si="10"/>
        <v>-9.3631642899177656</v>
      </c>
      <c r="Z41" s="109">
        <f t="shared" si="11"/>
        <v>7.0737464325520465</v>
      </c>
      <c r="AA41" s="109">
        <f t="shared" si="12"/>
        <v>0</v>
      </c>
      <c r="AB41" s="109">
        <f t="shared" si="13"/>
        <v>-5</v>
      </c>
      <c r="AC41" s="109">
        <f t="shared" si="14"/>
        <v>5</v>
      </c>
      <c r="AD41" s="109">
        <f t="shared" si="15"/>
        <v>-24.722135267503525</v>
      </c>
      <c r="AE41" s="109">
        <f t="shared" si="16"/>
        <v>24.722135267503525</v>
      </c>
      <c r="AF41" s="109">
        <f t="shared" si="17"/>
        <v>-1.5873015873015885</v>
      </c>
      <c r="AG41" s="109">
        <f t="shared" si="18"/>
        <v>-6.5873015873015888</v>
      </c>
      <c r="AH41" s="109">
        <f t="shared" si="19"/>
        <v>3.4126984126984112</v>
      </c>
      <c r="AI41" s="109">
        <f t="shared" si="20"/>
        <v>-12.059612959654521</v>
      </c>
      <c r="AJ41" s="109">
        <f t="shared" si="21"/>
        <v>8.8850097850513432</v>
      </c>
      <c r="AK41" s="109">
        <f t="shared" si="22"/>
        <v>-1.6407913325552432</v>
      </c>
      <c r="AL41" s="109">
        <f t="shared" si="23"/>
        <v>-6.640791332555243</v>
      </c>
      <c r="AM41" s="109">
        <f t="shared" si="24"/>
        <v>3.359208667444757</v>
      </c>
      <c r="AN41" s="109">
        <f t="shared" si="25"/>
        <v>-12.564731562666784</v>
      </c>
      <c r="AO41" s="109">
        <f t="shared" si="26"/>
        <v>9.2831488975562966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s="5" customFormat="1" x14ac:dyDescent="0.25">
      <c r="A42" s="22" t="s">
        <v>15</v>
      </c>
      <c r="B42" s="33" t="s">
        <v>63</v>
      </c>
      <c r="C42" s="22" t="s">
        <v>28</v>
      </c>
      <c r="D42" s="26">
        <v>3</v>
      </c>
      <c r="E42" s="90">
        <v>446.64320000000004</v>
      </c>
      <c r="F42" s="90">
        <f t="shared" si="2"/>
        <v>446.70000000000005</v>
      </c>
      <c r="G42" s="149">
        <v>4.2999999999999997E-2</v>
      </c>
      <c r="H42" s="149">
        <v>1.38E-2</v>
      </c>
      <c r="I42" s="147">
        <f t="shared" si="3"/>
        <v>5.6799999999999996E-2</v>
      </c>
      <c r="J42" s="91">
        <f t="shared" si="4"/>
        <v>127.16475756280698</v>
      </c>
      <c r="K42" s="58">
        <v>446.4</v>
      </c>
      <c r="L42" s="58">
        <v>446.5</v>
      </c>
      <c r="M42" s="131">
        <v>4.1300000000000003E-2</v>
      </c>
      <c r="N42" s="131">
        <v>1.37E-2</v>
      </c>
      <c r="O42" s="131">
        <v>5.5E-2</v>
      </c>
      <c r="P42" s="63">
        <v>123</v>
      </c>
      <c r="Q42" s="24">
        <f t="shared" si="27"/>
        <v>-3.9534883720930081</v>
      </c>
      <c r="R42" s="24">
        <f t="shared" si="28"/>
        <v>-0.72463768115941585</v>
      </c>
      <c r="S42" s="24">
        <f t="shared" si="5"/>
        <v>-3.1690140845070354</v>
      </c>
      <c r="T42" s="24">
        <f t="shared" si="6"/>
        <v>-3.2750878801856711</v>
      </c>
      <c r="U42" s="115"/>
      <c r="V42" s="109">
        <f t="shared" si="7"/>
        <v>-1.1447089286828591</v>
      </c>
      <c r="W42" s="109">
        <f t="shared" si="8"/>
        <v>-6.1447089286828591</v>
      </c>
      <c r="X42" s="109">
        <f t="shared" si="9"/>
        <v>3.8552910713171409</v>
      </c>
      <c r="Y42" s="109">
        <f t="shared" si="10"/>
        <v>-9.3631642899177656</v>
      </c>
      <c r="Z42" s="109">
        <f t="shared" si="11"/>
        <v>7.0737464325520465</v>
      </c>
      <c r="AA42" s="109">
        <f t="shared" si="12"/>
        <v>0</v>
      </c>
      <c r="AB42" s="109">
        <f t="shared" si="13"/>
        <v>-5</v>
      </c>
      <c r="AC42" s="109">
        <f t="shared" si="14"/>
        <v>5</v>
      </c>
      <c r="AD42" s="109">
        <f t="shared" si="15"/>
        <v>-24.722135267503525</v>
      </c>
      <c r="AE42" s="109">
        <f t="shared" si="16"/>
        <v>24.722135267503525</v>
      </c>
      <c r="AF42" s="109">
        <f t="shared" si="17"/>
        <v>-1.5873015873015885</v>
      </c>
      <c r="AG42" s="109">
        <f t="shared" si="18"/>
        <v>-6.5873015873015888</v>
      </c>
      <c r="AH42" s="109">
        <f t="shared" si="19"/>
        <v>3.4126984126984112</v>
      </c>
      <c r="AI42" s="109">
        <f t="shared" si="20"/>
        <v>-12.059612959654521</v>
      </c>
      <c r="AJ42" s="109">
        <f t="shared" si="21"/>
        <v>8.8850097850513432</v>
      </c>
      <c r="AK42" s="109">
        <f t="shared" si="22"/>
        <v>-1.6407913325552432</v>
      </c>
      <c r="AL42" s="109">
        <f t="shared" si="23"/>
        <v>-6.640791332555243</v>
      </c>
      <c r="AM42" s="109">
        <f t="shared" si="24"/>
        <v>3.359208667444757</v>
      </c>
      <c r="AN42" s="109">
        <f t="shared" si="25"/>
        <v>-12.564731562666784</v>
      </c>
      <c r="AO42" s="109">
        <f t="shared" si="26"/>
        <v>9.2831488975562966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s="5" customFormat="1" x14ac:dyDescent="0.25">
      <c r="A43" s="22" t="s">
        <v>15</v>
      </c>
      <c r="B43" s="33" t="s">
        <v>63</v>
      </c>
      <c r="C43" s="22" t="s">
        <v>28</v>
      </c>
      <c r="D43" s="26">
        <v>4</v>
      </c>
      <c r="E43" s="90">
        <v>446.11739999999998</v>
      </c>
      <c r="F43" s="90">
        <f t="shared" si="2"/>
        <v>446.2</v>
      </c>
      <c r="G43" s="149">
        <v>6.88E-2</v>
      </c>
      <c r="H43" s="149">
        <v>1.38E-2</v>
      </c>
      <c r="I43" s="147">
        <f t="shared" si="3"/>
        <v>8.2600000000000007E-2</v>
      </c>
      <c r="J43" s="91">
        <f t="shared" si="4"/>
        <v>185.14012003083292</v>
      </c>
      <c r="K43" s="58">
        <v>439</v>
      </c>
      <c r="L43" s="58">
        <v>439.1</v>
      </c>
      <c r="M43" s="131">
        <v>6.7100000000000007E-2</v>
      </c>
      <c r="N43" s="131">
        <v>1.3599999999999999E-2</v>
      </c>
      <c r="O43" s="131">
        <v>8.0699999999999994E-2</v>
      </c>
      <c r="P43" s="63">
        <v>184</v>
      </c>
      <c r="Q43" s="24">
        <f t="shared" si="27"/>
        <v>-2.4709302325581297</v>
      </c>
      <c r="R43" s="24">
        <f t="shared" si="28"/>
        <v>-1.4492753623188444</v>
      </c>
      <c r="S43" s="24">
        <f t="shared" si="5"/>
        <v>-2.3002421307506205</v>
      </c>
      <c r="T43" s="24">
        <f t="shared" si="6"/>
        <v>-0.61581467628034614</v>
      </c>
      <c r="U43" s="115"/>
      <c r="V43" s="109">
        <f t="shared" si="7"/>
        <v>-1.1447089286828591</v>
      </c>
      <c r="W43" s="109">
        <f t="shared" si="8"/>
        <v>-6.1447089286828591</v>
      </c>
      <c r="X43" s="109">
        <f t="shared" si="9"/>
        <v>3.8552910713171409</v>
      </c>
      <c r="Y43" s="109">
        <f t="shared" si="10"/>
        <v>-9.3631642899177656</v>
      </c>
      <c r="Z43" s="109">
        <f t="shared" si="11"/>
        <v>7.0737464325520465</v>
      </c>
      <c r="AA43" s="109">
        <f t="shared" si="12"/>
        <v>0</v>
      </c>
      <c r="AB43" s="109">
        <f t="shared" si="13"/>
        <v>-5</v>
      </c>
      <c r="AC43" s="109">
        <f t="shared" si="14"/>
        <v>5</v>
      </c>
      <c r="AD43" s="109">
        <f t="shared" si="15"/>
        <v>-24.722135267503525</v>
      </c>
      <c r="AE43" s="109">
        <f t="shared" si="16"/>
        <v>24.722135267503525</v>
      </c>
      <c r="AF43" s="109">
        <f t="shared" si="17"/>
        <v>-1.5873015873015885</v>
      </c>
      <c r="AG43" s="109">
        <f t="shared" si="18"/>
        <v>-6.5873015873015888</v>
      </c>
      <c r="AH43" s="109">
        <f t="shared" si="19"/>
        <v>3.4126984126984112</v>
      </c>
      <c r="AI43" s="109">
        <f t="shared" si="20"/>
        <v>-12.059612959654521</v>
      </c>
      <c r="AJ43" s="109">
        <f t="shared" si="21"/>
        <v>8.8850097850513432</v>
      </c>
      <c r="AK43" s="109">
        <f t="shared" si="22"/>
        <v>-1.6407913325552432</v>
      </c>
      <c r="AL43" s="109">
        <f t="shared" si="23"/>
        <v>-6.640791332555243</v>
      </c>
      <c r="AM43" s="109">
        <f t="shared" si="24"/>
        <v>3.359208667444757</v>
      </c>
      <c r="AN43" s="109">
        <f t="shared" si="25"/>
        <v>-12.564731562666784</v>
      </c>
      <c r="AO43" s="109">
        <f t="shared" si="26"/>
        <v>9.2831488975562966</v>
      </c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s="5" customFormat="1" x14ac:dyDescent="0.25">
      <c r="A44" s="22" t="s">
        <v>15</v>
      </c>
      <c r="B44" s="33" t="s">
        <v>63</v>
      </c>
      <c r="C44" s="22" t="s">
        <v>28</v>
      </c>
      <c r="D44" s="26">
        <v>5</v>
      </c>
      <c r="E44" s="90">
        <v>446.4735</v>
      </c>
      <c r="F44" s="90">
        <f t="shared" si="2"/>
        <v>446.6</v>
      </c>
      <c r="G44" s="149">
        <v>0.1084</v>
      </c>
      <c r="H44" s="149">
        <v>1.8100000000000002E-2</v>
      </c>
      <c r="I44" s="147">
        <f t="shared" si="3"/>
        <v>0.1265</v>
      </c>
      <c r="J44" s="91">
        <f t="shared" si="4"/>
        <v>283.30119442617479</v>
      </c>
      <c r="K44" s="58">
        <v>446.5</v>
      </c>
      <c r="L44" s="58">
        <v>446.6</v>
      </c>
      <c r="M44" s="131">
        <v>0.1065</v>
      </c>
      <c r="N44" s="131">
        <v>1.84E-2</v>
      </c>
      <c r="O44" s="131">
        <v>0.1249</v>
      </c>
      <c r="P44" s="63">
        <v>280</v>
      </c>
      <c r="Q44" s="24">
        <f t="shared" si="27"/>
        <v>-1.7527675276752759</v>
      </c>
      <c r="R44" s="24">
        <f t="shared" si="28"/>
        <v>1.6574585635359014</v>
      </c>
      <c r="S44" s="24">
        <f t="shared" si="5"/>
        <v>-1.2648221343873551</v>
      </c>
      <c r="T44" s="24">
        <f t="shared" si="6"/>
        <v>-1.1652596216056703</v>
      </c>
      <c r="U44" s="115"/>
      <c r="V44" s="109">
        <f t="shared" si="7"/>
        <v>-1.1447089286828591</v>
      </c>
      <c r="W44" s="109">
        <f t="shared" si="8"/>
        <v>-6.1447089286828591</v>
      </c>
      <c r="X44" s="109">
        <f t="shared" si="9"/>
        <v>3.8552910713171409</v>
      </c>
      <c r="Y44" s="109">
        <f t="shared" si="10"/>
        <v>-9.3631642899177656</v>
      </c>
      <c r="Z44" s="109">
        <f t="shared" si="11"/>
        <v>7.0737464325520465</v>
      </c>
      <c r="AA44" s="109">
        <f t="shared" si="12"/>
        <v>0</v>
      </c>
      <c r="AB44" s="109">
        <f t="shared" si="13"/>
        <v>-5</v>
      </c>
      <c r="AC44" s="109">
        <f t="shared" si="14"/>
        <v>5</v>
      </c>
      <c r="AD44" s="109">
        <f t="shared" si="15"/>
        <v>-24.722135267503525</v>
      </c>
      <c r="AE44" s="109">
        <f t="shared" si="16"/>
        <v>24.722135267503525</v>
      </c>
      <c r="AF44" s="109">
        <f t="shared" si="17"/>
        <v>-1.5873015873015885</v>
      </c>
      <c r="AG44" s="109">
        <f t="shared" si="18"/>
        <v>-6.5873015873015888</v>
      </c>
      <c r="AH44" s="109">
        <f t="shared" si="19"/>
        <v>3.4126984126984112</v>
      </c>
      <c r="AI44" s="109">
        <f t="shared" si="20"/>
        <v>-12.059612959654521</v>
      </c>
      <c r="AJ44" s="109">
        <f t="shared" si="21"/>
        <v>8.8850097850513432</v>
      </c>
      <c r="AK44" s="109">
        <f t="shared" si="22"/>
        <v>-1.6407913325552432</v>
      </c>
      <c r="AL44" s="109">
        <f t="shared" si="23"/>
        <v>-6.640791332555243</v>
      </c>
      <c r="AM44" s="109">
        <f t="shared" si="24"/>
        <v>3.359208667444757</v>
      </c>
      <c r="AN44" s="109">
        <f t="shared" si="25"/>
        <v>-12.564731562666784</v>
      </c>
      <c r="AO44" s="109">
        <f t="shared" si="26"/>
        <v>9.2831488975562966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</row>
    <row r="45" spans="1:128" s="5" customFormat="1" x14ac:dyDescent="0.25">
      <c r="A45" s="22" t="s">
        <v>15</v>
      </c>
      <c r="B45" s="33" t="s">
        <v>63</v>
      </c>
      <c r="C45" s="22" t="s">
        <v>28</v>
      </c>
      <c r="D45" s="26">
        <v>6</v>
      </c>
      <c r="E45" s="90">
        <v>446.71109999999999</v>
      </c>
      <c r="F45" s="90">
        <f t="shared" si="2"/>
        <v>446.9</v>
      </c>
      <c r="G45" s="149">
        <v>0.1663</v>
      </c>
      <c r="H45" s="149">
        <v>2.2599999999999999E-2</v>
      </c>
      <c r="I45" s="147">
        <f t="shared" si="3"/>
        <v>0.18890000000000001</v>
      </c>
      <c r="J45" s="91">
        <f t="shared" si="4"/>
        <v>422.80091149497105</v>
      </c>
      <c r="K45" s="58">
        <v>446.5</v>
      </c>
      <c r="L45" s="58">
        <v>446.7</v>
      </c>
      <c r="M45" s="131">
        <v>0.1641</v>
      </c>
      <c r="N45" s="131">
        <v>2.1600000000000001E-2</v>
      </c>
      <c r="O45" s="131">
        <v>0.1857</v>
      </c>
      <c r="P45" s="63">
        <v>416</v>
      </c>
      <c r="Q45" s="24">
        <f t="shared" si="27"/>
        <v>-1.3229104028863543</v>
      </c>
      <c r="R45" s="24">
        <f t="shared" si="28"/>
        <v>-4.424778761061936</v>
      </c>
      <c r="S45" s="24">
        <f t="shared" si="5"/>
        <v>-1.6940179989412429</v>
      </c>
      <c r="T45" s="24">
        <f t="shared" si="6"/>
        <v>-1.6085375669895972</v>
      </c>
      <c r="U45" s="115"/>
      <c r="V45" s="109">
        <f t="shared" si="7"/>
        <v>-1.1447089286828591</v>
      </c>
      <c r="W45" s="109">
        <f t="shared" si="8"/>
        <v>-6.1447089286828591</v>
      </c>
      <c r="X45" s="109">
        <f t="shared" si="9"/>
        <v>3.8552910713171409</v>
      </c>
      <c r="Y45" s="109">
        <f t="shared" si="10"/>
        <v>-9.3631642899177656</v>
      </c>
      <c r="Z45" s="109">
        <f t="shared" si="11"/>
        <v>7.0737464325520465</v>
      </c>
      <c r="AA45" s="109">
        <f t="shared" si="12"/>
        <v>0</v>
      </c>
      <c r="AB45" s="109">
        <f t="shared" si="13"/>
        <v>-5</v>
      </c>
      <c r="AC45" s="109">
        <f t="shared" si="14"/>
        <v>5</v>
      </c>
      <c r="AD45" s="109">
        <f t="shared" si="15"/>
        <v>-24.722135267503525</v>
      </c>
      <c r="AE45" s="109">
        <f t="shared" si="16"/>
        <v>24.722135267503525</v>
      </c>
      <c r="AF45" s="109">
        <f t="shared" si="17"/>
        <v>-1.5873015873015885</v>
      </c>
      <c r="AG45" s="109">
        <f t="shared" si="18"/>
        <v>-6.5873015873015888</v>
      </c>
      <c r="AH45" s="109">
        <f t="shared" si="19"/>
        <v>3.4126984126984112</v>
      </c>
      <c r="AI45" s="109">
        <f t="shared" si="20"/>
        <v>-12.059612959654521</v>
      </c>
      <c r="AJ45" s="109">
        <f t="shared" si="21"/>
        <v>8.8850097850513432</v>
      </c>
      <c r="AK45" s="109">
        <f t="shared" si="22"/>
        <v>-1.6407913325552432</v>
      </c>
      <c r="AL45" s="109">
        <f t="shared" si="23"/>
        <v>-6.640791332555243</v>
      </c>
      <c r="AM45" s="109">
        <f t="shared" si="24"/>
        <v>3.359208667444757</v>
      </c>
      <c r="AN45" s="109">
        <f t="shared" si="25"/>
        <v>-12.564731562666784</v>
      </c>
      <c r="AO45" s="109">
        <f t="shared" si="26"/>
        <v>9.2831488975562966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</row>
    <row r="46" spans="1:128" s="5" customFormat="1" x14ac:dyDescent="0.25">
      <c r="A46" s="22" t="s">
        <v>15</v>
      </c>
      <c r="B46" s="33" t="s">
        <v>63</v>
      </c>
      <c r="C46" s="22" t="s">
        <v>28</v>
      </c>
      <c r="D46" s="26">
        <v>7</v>
      </c>
      <c r="E46" s="90">
        <v>446.8707</v>
      </c>
      <c r="F46" s="90">
        <f t="shared" si="2"/>
        <v>447.3</v>
      </c>
      <c r="G46" s="149">
        <v>0.37580000000000002</v>
      </c>
      <c r="H46" s="149">
        <v>5.3499999999999999E-2</v>
      </c>
      <c r="I46" s="147">
        <f t="shared" si="3"/>
        <v>0.42930000000000001</v>
      </c>
      <c r="J46" s="91">
        <f t="shared" si="4"/>
        <v>960.33241797259234</v>
      </c>
      <c r="K46" s="58">
        <v>446.8</v>
      </c>
      <c r="L46" s="58">
        <v>447.2</v>
      </c>
      <c r="M46" s="131">
        <v>0.37019999999999997</v>
      </c>
      <c r="N46" s="131">
        <v>4.9399999999999999E-2</v>
      </c>
      <c r="O46" s="131">
        <v>0.41959999999999997</v>
      </c>
      <c r="P46" s="63">
        <v>939</v>
      </c>
      <c r="Q46" s="24">
        <f t="shared" si="27"/>
        <v>-1.4901543374135309</v>
      </c>
      <c r="R46" s="24">
        <f t="shared" si="28"/>
        <v>-7.6635514018691575</v>
      </c>
      <c r="S46" s="24">
        <f t="shared" si="5"/>
        <v>-2.2594921965991244</v>
      </c>
      <c r="T46" s="24">
        <f t="shared" si="6"/>
        <v>-2.2213576854594077</v>
      </c>
      <c r="U46" s="115"/>
      <c r="V46" s="109">
        <f t="shared" si="7"/>
        <v>-1.1447089286828591</v>
      </c>
      <c r="W46" s="109">
        <f t="shared" si="8"/>
        <v>-6.1447089286828591</v>
      </c>
      <c r="X46" s="109">
        <f t="shared" si="9"/>
        <v>3.8552910713171409</v>
      </c>
      <c r="Y46" s="109">
        <f t="shared" si="10"/>
        <v>-9.3631642899177656</v>
      </c>
      <c r="Z46" s="109">
        <f t="shared" si="11"/>
        <v>7.0737464325520465</v>
      </c>
      <c r="AA46" s="109">
        <f t="shared" si="12"/>
        <v>0</v>
      </c>
      <c r="AB46" s="109">
        <f t="shared" si="13"/>
        <v>-5</v>
      </c>
      <c r="AC46" s="109">
        <f t="shared" si="14"/>
        <v>5</v>
      </c>
      <c r="AD46" s="109">
        <f t="shared" si="15"/>
        <v>-24.722135267503525</v>
      </c>
      <c r="AE46" s="109">
        <f t="shared" si="16"/>
        <v>24.722135267503525</v>
      </c>
      <c r="AF46" s="109">
        <f t="shared" si="17"/>
        <v>-1.5873015873015885</v>
      </c>
      <c r="AG46" s="109">
        <f t="shared" si="18"/>
        <v>-6.5873015873015888</v>
      </c>
      <c r="AH46" s="109">
        <f t="shared" si="19"/>
        <v>3.4126984126984112</v>
      </c>
      <c r="AI46" s="109">
        <f t="shared" si="20"/>
        <v>-12.059612959654521</v>
      </c>
      <c r="AJ46" s="109">
        <f t="shared" si="21"/>
        <v>8.8850097850513432</v>
      </c>
      <c r="AK46" s="109">
        <f t="shared" si="22"/>
        <v>-1.6407913325552432</v>
      </c>
      <c r="AL46" s="109">
        <f t="shared" si="23"/>
        <v>-6.640791332555243</v>
      </c>
      <c r="AM46" s="109">
        <f t="shared" si="24"/>
        <v>3.359208667444757</v>
      </c>
      <c r="AN46" s="109">
        <f t="shared" si="25"/>
        <v>-12.564731562666784</v>
      </c>
      <c r="AO46" s="109">
        <f t="shared" si="26"/>
        <v>9.2831488975562966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</row>
    <row r="47" spans="1:128" s="5" customFormat="1" x14ac:dyDescent="0.25">
      <c r="A47" s="22" t="s">
        <v>15</v>
      </c>
      <c r="B47" s="33" t="s">
        <v>63</v>
      </c>
      <c r="C47" s="22" t="s">
        <v>28</v>
      </c>
      <c r="D47" s="26">
        <v>8</v>
      </c>
      <c r="E47" s="90">
        <v>446.89189999999991</v>
      </c>
      <c r="F47" s="90">
        <f t="shared" si="2"/>
        <v>447.69999999999993</v>
      </c>
      <c r="G47" s="149">
        <v>0.72729999999999995</v>
      </c>
      <c r="H47" s="149">
        <v>8.0799999999999997E-2</v>
      </c>
      <c r="I47" s="147">
        <f t="shared" si="3"/>
        <v>0.80809999999999993</v>
      </c>
      <c r="J47" s="91">
        <f t="shared" si="4"/>
        <v>1807.0341721596208</v>
      </c>
      <c r="K47" s="58">
        <v>446.7</v>
      </c>
      <c r="L47" s="58">
        <v>447.5</v>
      </c>
      <c r="M47" s="131">
        <v>0.72119999999999995</v>
      </c>
      <c r="N47" s="131">
        <v>8.0199999999999994E-2</v>
      </c>
      <c r="O47" s="131">
        <v>0.8014</v>
      </c>
      <c r="P47" s="63">
        <v>1793</v>
      </c>
      <c r="Q47" s="24">
        <f t="shared" si="27"/>
        <v>-0.83871854805444723</v>
      </c>
      <c r="R47" s="24">
        <f t="shared" si="28"/>
        <v>-0.74257425742574668</v>
      </c>
      <c r="S47" s="24">
        <f t="shared" si="5"/>
        <v>-0.82910530874890831</v>
      </c>
      <c r="T47" s="24">
        <f t="shared" si="6"/>
        <v>-0.77664121552545196</v>
      </c>
      <c r="U47" s="115"/>
      <c r="V47" s="109">
        <f t="shared" si="7"/>
        <v>-1.1447089286828591</v>
      </c>
      <c r="W47" s="109">
        <f t="shared" si="8"/>
        <v>-6.1447089286828591</v>
      </c>
      <c r="X47" s="109">
        <f t="shared" si="9"/>
        <v>3.8552910713171409</v>
      </c>
      <c r="Y47" s="109">
        <f t="shared" si="10"/>
        <v>-9.3631642899177656</v>
      </c>
      <c r="Z47" s="109">
        <f t="shared" si="11"/>
        <v>7.0737464325520465</v>
      </c>
      <c r="AA47" s="109">
        <f t="shared" si="12"/>
        <v>0</v>
      </c>
      <c r="AB47" s="109">
        <f t="shared" si="13"/>
        <v>-5</v>
      </c>
      <c r="AC47" s="109">
        <f t="shared" si="14"/>
        <v>5</v>
      </c>
      <c r="AD47" s="109">
        <f t="shared" si="15"/>
        <v>-24.722135267503525</v>
      </c>
      <c r="AE47" s="109">
        <f t="shared" si="16"/>
        <v>24.722135267503525</v>
      </c>
      <c r="AF47" s="109">
        <f t="shared" si="17"/>
        <v>-1.5873015873015885</v>
      </c>
      <c r="AG47" s="109">
        <f t="shared" si="18"/>
        <v>-6.5873015873015888</v>
      </c>
      <c r="AH47" s="109">
        <f t="shared" si="19"/>
        <v>3.4126984126984112</v>
      </c>
      <c r="AI47" s="109">
        <f t="shared" si="20"/>
        <v>-12.059612959654521</v>
      </c>
      <c r="AJ47" s="109">
        <f t="shared" si="21"/>
        <v>8.8850097850513432</v>
      </c>
      <c r="AK47" s="109">
        <f t="shared" si="22"/>
        <v>-1.6407913325552432</v>
      </c>
      <c r="AL47" s="109">
        <f t="shared" si="23"/>
        <v>-6.640791332555243</v>
      </c>
      <c r="AM47" s="109">
        <f t="shared" si="24"/>
        <v>3.359208667444757</v>
      </c>
      <c r="AN47" s="109">
        <f t="shared" si="25"/>
        <v>-12.564731562666784</v>
      </c>
      <c r="AO47" s="109">
        <f t="shared" si="26"/>
        <v>9.2831488975562966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</row>
    <row r="48" spans="1:128" s="5" customFormat="1" x14ac:dyDescent="0.25">
      <c r="A48" s="22" t="s">
        <v>15</v>
      </c>
      <c r="B48" s="33" t="s">
        <v>63</v>
      </c>
      <c r="C48" s="22" t="s">
        <v>28</v>
      </c>
      <c r="D48" s="26">
        <v>9</v>
      </c>
      <c r="E48" s="90">
        <v>446.76860000000005</v>
      </c>
      <c r="F48" s="90">
        <f t="shared" si="2"/>
        <v>448.6</v>
      </c>
      <c r="G48" s="149">
        <v>1.6040000000000001</v>
      </c>
      <c r="H48" s="149">
        <v>0.22739999999999999</v>
      </c>
      <c r="I48" s="147">
        <f t="shared" si="3"/>
        <v>1.8314000000000001</v>
      </c>
      <c r="J48" s="91">
        <f t="shared" si="4"/>
        <v>4092.8823505069245</v>
      </c>
      <c r="K48" s="58">
        <v>446.6</v>
      </c>
      <c r="L48" s="58">
        <v>448.4</v>
      </c>
      <c r="M48" s="131">
        <v>1.5837000000000001</v>
      </c>
      <c r="N48" s="131">
        <v>0.22739999999999999</v>
      </c>
      <c r="O48" s="131">
        <v>1.8110999999999999</v>
      </c>
      <c r="P48" s="63">
        <v>4049</v>
      </c>
      <c r="Q48" s="24">
        <f t="shared" si="27"/>
        <v>-1.265586034912717</v>
      </c>
      <c r="R48" s="24">
        <f t="shared" si="28"/>
        <v>0</v>
      </c>
      <c r="S48" s="24">
        <f t="shared" si="5"/>
        <v>-1.1084416293546033</v>
      </c>
      <c r="T48" s="24">
        <f t="shared" si="6"/>
        <v>-1.072162518951697</v>
      </c>
      <c r="U48" s="115"/>
      <c r="V48" s="109">
        <f t="shared" si="7"/>
        <v>-1.1447089286828591</v>
      </c>
      <c r="W48" s="109">
        <f t="shared" si="8"/>
        <v>-6.1447089286828591</v>
      </c>
      <c r="X48" s="109">
        <f t="shared" si="9"/>
        <v>3.8552910713171409</v>
      </c>
      <c r="Y48" s="109">
        <f t="shared" si="10"/>
        <v>-9.3631642899177656</v>
      </c>
      <c r="Z48" s="109">
        <f t="shared" si="11"/>
        <v>7.0737464325520465</v>
      </c>
      <c r="AA48" s="109">
        <f t="shared" si="12"/>
        <v>0</v>
      </c>
      <c r="AB48" s="109">
        <f t="shared" si="13"/>
        <v>-5</v>
      </c>
      <c r="AC48" s="109">
        <f t="shared" si="14"/>
        <v>5</v>
      </c>
      <c r="AD48" s="109">
        <f t="shared" si="15"/>
        <v>-24.722135267503525</v>
      </c>
      <c r="AE48" s="109">
        <f t="shared" si="16"/>
        <v>24.722135267503525</v>
      </c>
      <c r="AF48" s="109">
        <f t="shared" si="17"/>
        <v>-1.5873015873015885</v>
      </c>
      <c r="AG48" s="109">
        <f t="shared" si="18"/>
        <v>-6.5873015873015888</v>
      </c>
      <c r="AH48" s="109">
        <f t="shared" si="19"/>
        <v>3.4126984126984112</v>
      </c>
      <c r="AI48" s="109">
        <f t="shared" si="20"/>
        <v>-12.059612959654521</v>
      </c>
      <c r="AJ48" s="109">
        <f t="shared" si="21"/>
        <v>8.8850097850513432</v>
      </c>
      <c r="AK48" s="109">
        <f t="shared" si="22"/>
        <v>-1.6407913325552432</v>
      </c>
      <c r="AL48" s="109">
        <f t="shared" si="23"/>
        <v>-6.640791332555243</v>
      </c>
      <c r="AM48" s="109">
        <f t="shared" si="24"/>
        <v>3.359208667444757</v>
      </c>
      <c r="AN48" s="109">
        <f t="shared" si="25"/>
        <v>-12.564731562666784</v>
      </c>
      <c r="AO48" s="109">
        <f t="shared" si="26"/>
        <v>9.2831488975562966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</row>
    <row r="49" spans="1:128" s="5" customFormat="1" x14ac:dyDescent="0.25">
      <c r="A49" s="22" t="s">
        <v>16</v>
      </c>
      <c r="B49" s="33" t="s">
        <v>64</v>
      </c>
      <c r="C49" s="125" t="s">
        <v>144</v>
      </c>
      <c r="D49" s="26">
        <v>1</v>
      </c>
      <c r="E49" s="90">
        <v>446.67340000000002</v>
      </c>
      <c r="F49" s="90">
        <f t="shared" si="2"/>
        <v>446.70000000000005</v>
      </c>
      <c r="G49" s="149">
        <v>1.3100000000000001E-2</v>
      </c>
      <c r="H49" s="149">
        <v>1.35E-2</v>
      </c>
      <c r="I49" s="147">
        <f t="shared" si="3"/>
        <v>2.6599999999999999E-2</v>
      </c>
      <c r="J49" s="91">
        <f t="shared" si="4"/>
        <v>59.550002817742566</v>
      </c>
      <c r="K49" s="58">
        <v>446.4</v>
      </c>
      <c r="L49" s="58">
        <v>446.4</v>
      </c>
      <c r="M49" s="131">
        <v>1.34E-2</v>
      </c>
      <c r="N49" s="131">
        <v>9.2999999999999992E-3</v>
      </c>
      <c r="O49" s="131">
        <v>2.2700000000000001E-2</v>
      </c>
      <c r="P49" s="63">
        <v>51</v>
      </c>
      <c r="Q49" s="24">
        <f t="shared" si="27"/>
        <v>2.290076335877862</v>
      </c>
      <c r="R49" s="24">
        <f t="shared" si="28"/>
        <v>-31.111111111111118</v>
      </c>
      <c r="S49" s="24">
        <f t="shared" si="5"/>
        <v>-14.661654135338337</v>
      </c>
      <c r="T49" s="24">
        <f t="shared" si="6"/>
        <v>-14.357686672006578</v>
      </c>
      <c r="U49" s="115"/>
      <c r="V49" s="109">
        <f t="shared" si="7"/>
        <v>-1.1447089286828591</v>
      </c>
      <c r="W49" s="109">
        <f t="shared" si="8"/>
        <v>-6.1447089286828591</v>
      </c>
      <c r="X49" s="109">
        <f t="shared" si="9"/>
        <v>3.8552910713171409</v>
      </c>
      <c r="Y49" s="109">
        <f t="shared" si="10"/>
        <v>-9.3631642899177656</v>
      </c>
      <c r="Z49" s="109">
        <f t="shared" si="11"/>
        <v>7.0737464325520465</v>
      </c>
      <c r="AA49" s="109">
        <f t="shared" si="12"/>
        <v>0</v>
      </c>
      <c r="AB49" s="109">
        <f t="shared" si="13"/>
        <v>-5</v>
      </c>
      <c r="AC49" s="109">
        <f t="shared" si="14"/>
        <v>5</v>
      </c>
      <c r="AD49" s="109">
        <f t="shared" si="15"/>
        <v>-24.722135267503525</v>
      </c>
      <c r="AE49" s="109">
        <f t="shared" si="16"/>
        <v>24.722135267503525</v>
      </c>
      <c r="AF49" s="109">
        <f t="shared" si="17"/>
        <v>-1.5873015873015885</v>
      </c>
      <c r="AG49" s="109">
        <f t="shared" si="18"/>
        <v>-6.5873015873015888</v>
      </c>
      <c r="AH49" s="109">
        <f t="shared" si="19"/>
        <v>3.4126984126984112</v>
      </c>
      <c r="AI49" s="109">
        <f t="shared" si="20"/>
        <v>-12.059612959654521</v>
      </c>
      <c r="AJ49" s="109">
        <f t="shared" si="21"/>
        <v>8.8850097850513432</v>
      </c>
      <c r="AK49" s="109">
        <f t="shared" si="22"/>
        <v>-1.6407913325552432</v>
      </c>
      <c r="AL49" s="109">
        <f t="shared" si="23"/>
        <v>-6.640791332555243</v>
      </c>
      <c r="AM49" s="109">
        <f t="shared" si="24"/>
        <v>3.359208667444757</v>
      </c>
      <c r="AN49" s="109">
        <f t="shared" si="25"/>
        <v>-12.564731562666784</v>
      </c>
      <c r="AO49" s="109">
        <f t="shared" si="26"/>
        <v>9.2831488975562966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</row>
    <row r="50" spans="1:128" s="5" customFormat="1" x14ac:dyDescent="0.25">
      <c r="A50" s="22" t="s">
        <v>16</v>
      </c>
      <c r="B50" s="33" t="s">
        <v>64</v>
      </c>
      <c r="C50" s="125" t="s">
        <v>144</v>
      </c>
      <c r="D50" s="26">
        <v>2</v>
      </c>
      <c r="E50" s="90">
        <v>446.46899999999994</v>
      </c>
      <c r="F50" s="90">
        <f t="shared" si="2"/>
        <v>446.49999999999994</v>
      </c>
      <c r="G50" s="149">
        <v>1.7399999999999999E-2</v>
      </c>
      <c r="H50" s="149">
        <v>1.3599999999999999E-2</v>
      </c>
      <c r="I50" s="147">
        <f t="shared" si="3"/>
        <v>3.1E-2</v>
      </c>
      <c r="J50" s="91">
        <f t="shared" si="4"/>
        <v>69.431892796558444</v>
      </c>
      <c r="K50" s="58">
        <v>446.4</v>
      </c>
      <c r="L50" s="58">
        <v>446.4</v>
      </c>
      <c r="M50" s="131">
        <v>1.7999999999999999E-2</v>
      </c>
      <c r="N50" s="131">
        <v>1.41E-2</v>
      </c>
      <c r="O50" s="131">
        <v>3.2099999999999997E-2</v>
      </c>
      <c r="P50" s="63">
        <v>72</v>
      </c>
      <c r="Q50" s="24">
        <f t="shared" si="27"/>
        <v>3.4482758620689649</v>
      </c>
      <c r="R50" s="24">
        <f t="shared" si="28"/>
        <v>3.6764705882352979</v>
      </c>
      <c r="S50" s="24">
        <f t="shared" si="5"/>
        <v>3.5483870967741833</v>
      </c>
      <c r="T50" s="24">
        <f t="shared" si="6"/>
        <v>3.6987428975418206</v>
      </c>
      <c r="U50" s="115"/>
      <c r="V50" s="109">
        <f t="shared" si="7"/>
        <v>-1.1447089286828591</v>
      </c>
      <c r="W50" s="109">
        <f t="shared" si="8"/>
        <v>-6.1447089286828591</v>
      </c>
      <c r="X50" s="109">
        <f t="shared" si="9"/>
        <v>3.8552910713171409</v>
      </c>
      <c r="Y50" s="109">
        <f t="shared" si="10"/>
        <v>-9.3631642899177656</v>
      </c>
      <c r="Z50" s="109">
        <f t="shared" si="11"/>
        <v>7.0737464325520465</v>
      </c>
      <c r="AA50" s="109">
        <f t="shared" si="12"/>
        <v>0</v>
      </c>
      <c r="AB50" s="109">
        <f t="shared" si="13"/>
        <v>-5</v>
      </c>
      <c r="AC50" s="109">
        <f t="shared" si="14"/>
        <v>5</v>
      </c>
      <c r="AD50" s="109">
        <f t="shared" si="15"/>
        <v>-24.722135267503525</v>
      </c>
      <c r="AE50" s="109">
        <f t="shared" si="16"/>
        <v>24.722135267503525</v>
      </c>
      <c r="AF50" s="109">
        <f t="shared" si="17"/>
        <v>-1.5873015873015885</v>
      </c>
      <c r="AG50" s="109">
        <f t="shared" si="18"/>
        <v>-6.5873015873015888</v>
      </c>
      <c r="AH50" s="109">
        <f t="shared" si="19"/>
        <v>3.4126984126984112</v>
      </c>
      <c r="AI50" s="109">
        <f t="shared" si="20"/>
        <v>-12.059612959654521</v>
      </c>
      <c r="AJ50" s="109">
        <f t="shared" si="21"/>
        <v>8.8850097850513432</v>
      </c>
      <c r="AK50" s="109">
        <f t="shared" si="22"/>
        <v>-1.6407913325552432</v>
      </c>
      <c r="AL50" s="109">
        <f t="shared" si="23"/>
        <v>-6.640791332555243</v>
      </c>
      <c r="AM50" s="109">
        <f t="shared" si="24"/>
        <v>3.359208667444757</v>
      </c>
      <c r="AN50" s="109">
        <f t="shared" si="25"/>
        <v>-12.564731562666784</v>
      </c>
      <c r="AO50" s="109">
        <f t="shared" si="26"/>
        <v>9.2831488975562966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</row>
    <row r="51" spans="1:128" s="5" customFormat="1" x14ac:dyDescent="0.25">
      <c r="A51" s="22" t="s">
        <v>16</v>
      </c>
      <c r="B51" s="33" t="s">
        <v>64</v>
      </c>
      <c r="C51" s="125" t="s">
        <v>144</v>
      </c>
      <c r="D51" s="26">
        <v>3</v>
      </c>
      <c r="E51" s="90">
        <v>445.84409999999997</v>
      </c>
      <c r="F51" s="90">
        <f t="shared" si="2"/>
        <v>445.9</v>
      </c>
      <c r="G51" s="149">
        <v>4.1200000000000001E-2</v>
      </c>
      <c r="H51" s="149">
        <v>1.47E-2</v>
      </c>
      <c r="I51" s="147">
        <f t="shared" si="3"/>
        <v>5.5899999999999998E-2</v>
      </c>
      <c r="J51" s="91">
        <f t="shared" si="4"/>
        <v>125.37421759453991</v>
      </c>
      <c r="K51" s="58">
        <v>445.8</v>
      </c>
      <c r="L51" s="58">
        <v>445.8</v>
      </c>
      <c r="M51" s="131">
        <v>3.9800000000000002E-2</v>
      </c>
      <c r="N51" s="131">
        <v>3.5000000000000001E-3</v>
      </c>
      <c r="O51" s="131">
        <v>4.3299999999999998E-2</v>
      </c>
      <c r="P51" s="63">
        <v>97</v>
      </c>
      <c r="Q51" s="24">
        <f t="shared" si="27"/>
        <v>-3.3980582524271807</v>
      </c>
      <c r="R51" s="24">
        <f t="shared" si="28"/>
        <v>-76.190476190476204</v>
      </c>
      <c r="S51" s="24">
        <f t="shared" si="5"/>
        <v>-22.540250447227191</v>
      </c>
      <c r="T51" s="24">
        <f t="shared" si="6"/>
        <v>-22.631620869852288</v>
      </c>
      <c r="U51" s="115"/>
      <c r="V51" s="109">
        <f t="shared" si="7"/>
        <v>-1.1447089286828591</v>
      </c>
      <c r="W51" s="109">
        <f t="shared" si="8"/>
        <v>-6.1447089286828591</v>
      </c>
      <c r="X51" s="109">
        <f t="shared" si="9"/>
        <v>3.8552910713171409</v>
      </c>
      <c r="Y51" s="109">
        <f t="shared" si="10"/>
        <v>-9.3631642899177656</v>
      </c>
      <c r="Z51" s="109">
        <f t="shared" si="11"/>
        <v>7.0737464325520465</v>
      </c>
      <c r="AA51" s="109">
        <f t="shared" si="12"/>
        <v>0</v>
      </c>
      <c r="AB51" s="109">
        <f t="shared" si="13"/>
        <v>-5</v>
      </c>
      <c r="AC51" s="109">
        <f t="shared" si="14"/>
        <v>5</v>
      </c>
      <c r="AD51" s="109">
        <f t="shared" si="15"/>
        <v>-24.722135267503525</v>
      </c>
      <c r="AE51" s="109">
        <f t="shared" si="16"/>
        <v>24.722135267503525</v>
      </c>
      <c r="AF51" s="109">
        <f t="shared" si="17"/>
        <v>-1.5873015873015885</v>
      </c>
      <c r="AG51" s="109">
        <f t="shared" si="18"/>
        <v>-6.5873015873015888</v>
      </c>
      <c r="AH51" s="109">
        <f t="shared" si="19"/>
        <v>3.4126984126984112</v>
      </c>
      <c r="AI51" s="109">
        <f t="shared" si="20"/>
        <v>-12.059612959654521</v>
      </c>
      <c r="AJ51" s="109">
        <f t="shared" si="21"/>
        <v>8.8850097850513432</v>
      </c>
      <c r="AK51" s="109">
        <f t="shared" si="22"/>
        <v>-1.6407913325552432</v>
      </c>
      <c r="AL51" s="109">
        <f t="shared" si="23"/>
        <v>-6.640791332555243</v>
      </c>
      <c r="AM51" s="109">
        <f t="shared" si="24"/>
        <v>3.359208667444757</v>
      </c>
      <c r="AN51" s="109">
        <f t="shared" si="25"/>
        <v>-12.564731562666784</v>
      </c>
      <c r="AO51" s="109">
        <f t="shared" si="26"/>
        <v>9.2831488975562966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</row>
    <row r="52" spans="1:128" s="5" customFormat="1" x14ac:dyDescent="0.25">
      <c r="A52" s="22" t="s">
        <v>16</v>
      </c>
      <c r="B52" s="33" t="s">
        <v>64</v>
      </c>
      <c r="C52" s="125" t="s">
        <v>144</v>
      </c>
      <c r="D52" s="26">
        <v>4</v>
      </c>
      <c r="E52" s="90">
        <v>447.01830000000001</v>
      </c>
      <c r="F52" s="90">
        <f t="shared" si="2"/>
        <v>447.1</v>
      </c>
      <c r="G52" s="149">
        <v>6.9199999999999998E-2</v>
      </c>
      <c r="H52" s="149">
        <v>1.2500000000000001E-2</v>
      </c>
      <c r="I52" s="147">
        <f t="shared" si="3"/>
        <v>8.1699999999999995E-2</v>
      </c>
      <c r="J52" s="91">
        <f t="shared" si="4"/>
        <v>182.75396204773384</v>
      </c>
      <c r="K52" s="58">
        <v>446.9</v>
      </c>
      <c r="L52" s="58">
        <v>446.9</v>
      </c>
      <c r="M52" s="131">
        <v>6.8599999999999994E-2</v>
      </c>
      <c r="N52" s="131">
        <v>5.8999999999999999E-3</v>
      </c>
      <c r="O52" s="131">
        <v>4.3299999999999998E-2</v>
      </c>
      <c r="P52" s="63">
        <v>167</v>
      </c>
      <c r="Q52" s="24">
        <f t="shared" si="27"/>
        <v>-0.86705202312139207</v>
      </c>
      <c r="R52" s="24">
        <f t="shared" si="28"/>
        <v>-52.800000000000004</v>
      </c>
      <c r="S52" s="24">
        <f t="shared" si="5"/>
        <v>-47.001223990208082</v>
      </c>
      <c r="T52" s="24">
        <f t="shared" si="6"/>
        <v>-8.6203121788511652</v>
      </c>
      <c r="U52" s="115"/>
      <c r="V52" s="109">
        <f t="shared" si="7"/>
        <v>-1.1447089286828591</v>
      </c>
      <c r="W52" s="109">
        <f t="shared" si="8"/>
        <v>-6.1447089286828591</v>
      </c>
      <c r="X52" s="109">
        <f t="shared" si="9"/>
        <v>3.8552910713171409</v>
      </c>
      <c r="Y52" s="109">
        <f t="shared" si="10"/>
        <v>-9.3631642899177656</v>
      </c>
      <c r="Z52" s="109">
        <f t="shared" si="11"/>
        <v>7.0737464325520465</v>
      </c>
      <c r="AA52" s="109">
        <f t="shared" si="12"/>
        <v>0</v>
      </c>
      <c r="AB52" s="109">
        <f t="shared" si="13"/>
        <v>-5</v>
      </c>
      <c r="AC52" s="109">
        <f t="shared" si="14"/>
        <v>5</v>
      </c>
      <c r="AD52" s="109">
        <f t="shared" si="15"/>
        <v>-24.722135267503525</v>
      </c>
      <c r="AE52" s="109">
        <f t="shared" si="16"/>
        <v>24.722135267503525</v>
      </c>
      <c r="AF52" s="109">
        <f t="shared" si="17"/>
        <v>-1.5873015873015885</v>
      </c>
      <c r="AG52" s="109">
        <f t="shared" si="18"/>
        <v>-6.5873015873015888</v>
      </c>
      <c r="AH52" s="109">
        <f t="shared" si="19"/>
        <v>3.4126984126984112</v>
      </c>
      <c r="AI52" s="109">
        <f t="shared" si="20"/>
        <v>-12.059612959654521</v>
      </c>
      <c r="AJ52" s="109">
        <f t="shared" si="21"/>
        <v>8.8850097850513432</v>
      </c>
      <c r="AK52" s="109">
        <f t="shared" si="22"/>
        <v>-1.6407913325552432</v>
      </c>
      <c r="AL52" s="109">
        <f t="shared" si="23"/>
        <v>-6.640791332555243</v>
      </c>
      <c r="AM52" s="109">
        <f t="shared" si="24"/>
        <v>3.359208667444757</v>
      </c>
      <c r="AN52" s="109">
        <f t="shared" si="25"/>
        <v>-12.564731562666784</v>
      </c>
      <c r="AO52" s="109">
        <f t="shared" si="26"/>
        <v>9.2831488975562966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</row>
    <row r="53" spans="1:128" s="5" customFormat="1" x14ac:dyDescent="0.25">
      <c r="A53" s="22" t="s">
        <v>16</v>
      </c>
      <c r="B53" s="33" t="s">
        <v>64</v>
      </c>
      <c r="C53" s="125" t="s">
        <v>144</v>
      </c>
      <c r="D53" s="26">
        <v>5</v>
      </c>
      <c r="E53" s="90">
        <v>446.5804</v>
      </c>
      <c r="F53" s="90">
        <f t="shared" si="2"/>
        <v>446.7</v>
      </c>
      <c r="G53" s="149">
        <v>0.1038</v>
      </c>
      <c r="H53" s="149">
        <v>1.5800000000000002E-2</v>
      </c>
      <c r="I53" s="147">
        <f t="shared" si="3"/>
        <v>0.11960000000000001</v>
      </c>
      <c r="J53" s="91">
        <f t="shared" si="4"/>
        <v>267.78585396831198</v>
      </c>
      <c r="K53" s="58">
        <v>446.5</v>
      </c>
      <c r="L53" s="58">
        <v>446.4</v>
      </c>
      <c r="M53" s="131">
        <v>0.1019</v>
      </c>
      <c r="N53" s="131">
        <v>1.04E-2</v>
      </c>
      <c r="O53" s="131">
        <v>0.1123</v>
      </c>
      <c r="P53" s="63">
        <v>252</v>
      </c>
      <c r="Q53" s="24">
        <f t="shared" si="27"/>
        <v>-1.8304431599229276</v>
      </c>
      <c r="R53" s="24">
        <f t="shared" si="28"/>
        <v>-34.177215189873429</v>
      </c>
      <c r="S53" s="24">
        <f t="shared" si="5"/>
        <v>-6.1036789297658984</v>
      </c>
      <c r="T53" s="24">
        <f t="shared" si="6"/>
        <v>-5.8949543952310401</v>
      </c>
      <c r="U53" s="115"/>
      <c r="V53" s="109">
        <f t="shared" si="7"/>
        <v>-1.1447089286828591</v>
      </c>
      <c r="W53" s="109">
        <f t="shared" si="8"/>
        <v>-6.1447089286828591</v>
      </c>
      <c r="X53" s="109">
        <f t="shared" si="9"/>
        <v>3.8552910713171409</v>
      </c>
      <c r="Y53" s="109">
        <f t="shared" si="10"/>
        <v>-9.3631642899177656</v>
      </c>
      <c r="Z53" s="109">
        <f t="shared" si="11"/>
        <v>7.0737464325520465</v>
      </c>
      <c r="AA53" s="109">
        <f t="shared" si="12"/>
        <v>0</v>
      </c>
      <c r="AB53" s="109">
        <f t="shared" si="13"/>
        <v>-5</v>
      </c>
      <c r="AC53" s="109">
        <f t="shared" si="14"/>
        <v>5</v>
      </c>
      <c r="AD53" s="109">
        <f t="shared" si="15"/>
        <v>-24.722135267503525</v>
      </c>
      <c r="AE53" s="109">
        <f t="shared" si="16"/>
        <v>24.722135267503525</v>
      </c>
      <c r="AF53" s="109">
        <f t="shared" si="17"/>
        <v>-1.5873015873015885</v>
      </c>
      <c r="AG53" s="109">
        <f t="shared" si="18"/>
        <v>-6.5873015873015888</v>
      </c>
      <c r="AH53" s="109">
        <f t="shared" si="19"/>
        <v>3.4126984126984112</v>
      </c>
      <c r="AI53" s="109">
        <f t="shared" si="20"/>
        <v>-12.059612959654521</v>
      </c>
      <c r="AJ53" s="109">
        <f t="shared" si="21"/>
        <v>8.8850097850513432</v>
      </c>
      <c r="AK53" s="109">
        <f t="shared" si="22"/>
        <v>-1.6407913325552432</v>
      </c>
      <c r="AL53" s="109">
        <f t="shared" si="23"/>
        <v>-6.640791332555243</v>
      </c>
      <c r="AM53" s="109">
        <f t="shared" si="24"/>
        <v>3.359208667444757</v>
      </c>
      <c r="AN53" s="109">
        <f t="shared" si="25"/>
        <v>-12.564731562666784</v>
      </c>
      <c r="AO53" s="109">
        <f t="shared" si="26"/>
        <v>9.2831488975562966</v>
      </c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</row>
    <row r="54" spans="1:128" s="5" customFormat="1" x14ac:dyDescent="0.25">
      <c r="A54" s="22" t="s">
        <v>16</v>
      </c>
      <c r="B54" s="33" t="s">
        <v>64</v>
      </c>
      <c r="C54" s="125" t="s">
        <v>144</v>
      </c>
      <c r="D54" s="26">
        <v>6</v>
      </c>
      <c r="E54" s="90">
        <v>446.41129999999998</v>
      </c>
      <c r="F54" s="90">
        <f t="shared" si="2"/>
        <v>446.59999999999997</v>
      </c>
      <c r="G54" s="149">
        <v>0.16539999999999999</v>
      </c>
      <c r="H54" s="149">
        <v>2.3300000000000001E-2</v>
      </c>
      <c r="I54" s="147">
        <f t="shared" si="3"/>
        <v>0.18869999999999998</v>
      </c>
      <c r="J54" s="91">
        <f t="shared" si="4"/>
        <v>422.63693558498676</v>
      </c>
      <c r="K54" s="58">
        <v>446.4</v>
      </c>
      <c r="L54" s="58">
        <v>446.3</v>
      </c>
      <c r="M54" s="131">
        <v>0.1643</v>
      </c>
      <c r="N54" s="131">
        <v>2.0799999999999999E-2</v>
      </c>
      <c r="O54" s="131">
        <v>0.18509999999999999</v>
      </c>
      <c r="P54" s="63">
        <v>415</v>
      </c>
      <c r="Q54" s="24">
        <f t="shared" si="27"/>
        <v>-0.66505441354292016</v>
      </c>
      <c r="R54" s="24">
        <f t="shared" si="28"/>
        <v>-10.729613733905587</v>
      </c>
      <c r="S54" s="24">
        <f t="shared" si="5"/>
        <v>-1.9077901430842568</v>
      </c>
      <c r="T54" s="24">
        <f t="shared" si="6"/>
        <v>-1.806973064106715</v>
      </c>
      <c r="U54" s="115"/>
      <c r="V54" s="109">
        <f t="shared" si="7"/>
        <v>-1.1447089286828591</v>
      </c>
      <c r="W54" s="109">
        <f t="shared" si="8"/>
        <v>-6.1447089286828591</v>
      </c>
      <c r="X54" s="109">
        <f t="shared" si="9"/>
        <v>3.8552910713171409</v>
      </c>
      <c r="Y54" s="109">
        <f t="shared" si="10"/>
        <v>-9.3631642899177656</v>
      </c>
      <c r="Z54" s="109">
        <f t="shared" si="11"/>
        <v>7.0737464325520465</v>
      </c>
      <c r="AA54" s="109">
        <f t="shared" si="12"/>
        <v>0</v>
      </c>
      <c r="AB54" s="109">
        <f t="shared" si="13"/>
        <v>-5</v>
      </c>
      <c r="AC54" s="109">
        <f t="shared" si="14"/>
        <v>5</v>
      </c>
      <c r="AD54" s="109">
        <f t="shared" si="15"/>
        <v>-24.722135267503525</v>
      </c>
      <c r="AE54" s="109">
        <f t="shared" si="16"/>
        <v>24.722135267503525</v>
      </c>
      <c r="AF54" s="109">
        <f t="shared" si="17"/>
        <v>-1.5873015873015885</v>
      </c>
      <c r="AG54" s="109">
        <f t="shared" si="18"/>
        <v>-6.5873015873015888</v>
      </c>
      <c r="AH54" s="109">
        <f t="shared" si="19"/>
        <v>3.4126984126984112</v>
      </c>
      <c r="AI54" s="109">
        <f t="shared" si="20"/>
        <v>-12.059612959654521</v>
      </c>
      <c r="AJ54" s="109">
        <f t="shared" si="21"/>
        <v>8.8850097850513432</v>
      </c>
      <c r="AK54" s="109">
        <f t="shared" si="22"/>
        <v>-1.6407913325552432</v>
      </c>
      <c r="AL54" s="109">
        <f t="shared" si="23"/>
        <v>-6.640791332555243</v>
      </c>
      <c r="AM54" s="109">
        <f t="shared" si="24"/>
        <v>3.359208667444757</v>
      </c>
      <c r="AN54" s="109">
        <f t="shared" si="25"/>
        <v>-12.564731562666784</v>
      </c>
      <c r="AO54" s="109">
        <f t="shared" si="26"/>
        <v>9.2831488975562966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</row>
    <row r="55" spans="1:128" s="5" customFormat="1" x14ac:dyDescent="0.25">
      <c r="A55" s="22" t="s">
        <v>16</v>
      </c>
      <c r="B55" s="33" t="s">
        <v>64</v>
      </c>
      <c r="C55" s="125" t="s">
        <v>144</v>
      </c>
      <c r="D55" s="26">
        <v>7</v>
      </c>
      <c r="E55" s="90">
        <v>446.66920000000005</v>
      </c>
      <c r="F55" s="90">
        <f t="shared" si="2"/>
        <v>447.1</v>
      </c>
      <c r="G55" s="149">
        <v>0.376</v>
      </c>
      <c r="H55" s="149">
        <v>5.4800000000000001E-2</v>
      </c>
      <c r="I55" s="147">
        <f t="shared" si="3"/>
        <v>0.43080000000000002</v>
      </c>
      <c r="J55" s="91">
        <f t="shared" si="4"/>
        <v>964.12123398699464</v>
      </c>
      <c r="K55" s="58">
        <v>446.9</v>
      </c>
      <c r="L55" s="58">
        <v>446.6</v>
      </c>
      <c r="M55" s="131">
        <v>0.41120000000000001</v>
      </c>
      <c r="N55" s="131">
        <v>5.1200000000000002E-2</v>
      </c>
      <c r="O55" s="131">
        <v>0.46239999999999998</v>
      </c>
      <c r="P55" s="63">
        <v>1035</v>
      </c>
      <c r="Q55" s="24">
        <f t="shared" si="27"/>
        <v>9.3617021276595764</v>
      </c>
      <c r="R55" s="24">
        <f t="shared" si="28"/>
        <v>-6.5693430656934284</v>
      </c>
      <c r="S55" s="24">
        <f t="shared" si="5"/>
        <v>7.3351903435468797</v>
      </c>
      <c r="T55" s="24">
        <f t="shared" si="6"/>
        <v>7.3516445353968285</v>
      </c>
      <c r="U55" s="115"/>
      <c r="V55" s="109">
        <f t="shared" si="7"/>
        <v>-1.1447089286828591</v>
      </c>
      <c r="W55" s="109">
        <f t="shared" si="8"/>
        <v>-6.1447089286828591</v>
      </c>
      <c r="X55" s="109">
        <f t="shared" si="9"/>
        <v>3.8552910713171409</v>
      </c>
      <c r="Y55" s="109">
        <f t="shared" si="10"/>
        <v>-9.3631642899177656</v>
      </c>
      <c r="Z55" s="109">
        <f t="shared" si="11"/>
        <v>7.0737464325520465</v>
      </c>
      <c r="AA55" s="109">
        <f t="shared" si="12"/>
        <v>0</v>
      </c>
      <c r="AB55" s="109">
        <f t="shared" si="13"/>
        <v>-5</v>
      </c>
      <c r="AC55" s="109">
        <f t="shared" si="14"/>
        <v>5</v>
      </c>
      <c r="AD55" s="109">
        <f t="shared" si="15"/>
        <v>-24.722135267503525</v>
      </c>
      <c r="AE55" s="109">
        <f t="shared" si="16"/>
        <v>24.722135267503525</v>
      </c>
      <c r="AF55" s="109">
        <f t="shared" si="17"/>
        <v>-1.5873015873015885</v>
      </c>
      <c r="AG55" s="109">
        <f t="shared" si="18"/>
        <v>-6.5873015873015888</v>
      </c>
      <c r="AH55" s="109">
        <f t="shared" si="19"/>
        <v>3.4126984126984112</v>
      </c>
      <c r="AI55" s="109">
        <f t="shared" si="20"/>
        <v>-12.059612959654521</v>
      </c>
      <c r="AJ55" s="109">
        <f t="shared" si="21"/>
        <v>8.8850097850513432</v>
      </c>
      <c r="AK55" s="109">
        <f t="shared" si="22"/>
        <v>-1.6407913325552432</v>
      </c>
      <c r="AL55" s="109">
        <f t="shared" si="23"/>
        <v>-6.640791332555243</v>
      </c>
      <c r="AM55" s="109">
        <f t="shared" si="24"/>
        <v>3.359208667444757</v>
      </c>
      <c r="AN55" s="109">
        <f t="shared" si="25"/>
        <v>-12.564731562666784</v>
      </c>
      <c r="AO55" s="109">
        <f t="shared" si="26"/>
        <v>9.2831488975562966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</row>
    <row r="56" spans="1:128" s="5" customFormat="1" x14ac:dyDescent="0.25">
      <c r="A56" s="22" t="s">
        <v>16</v>
      </c>
      <c r="B56" s="33" t="s">
        <v>64</v>
      </c>
      <c r="C56" s="125" t="s">
        <v>164</v>
      </c>
      <c r="D56" s="26">
        <v>8</v>
      </c>
      <c r="E56" s="90">
        <v>447.47640000000001</v>
      </c>
      <c r="F56" s="90">
        <f t="shared" si="2"/>
        <v>448.3</v>
      </c>
      <c r="G56" s="149">
        <v>0.73929999999999996</v>
      </c>
      <c r="H56" s="149">
        <v>8.43E-2</v>
      </c>
      <c r="I56" s="147">
        <f t="shared" si="3"/>
        <v>0.8236</v>
      </c>
      <c r="J56" s="91">
        <f t="shared" si="4"/>
        <v>1839.2664880706311</v>
      </c>
      <c r="K56" s="58">
        <v>448</v>
      </c>
      <c r="L56" s="58">
        <v>447.5</v>
      </c>
      <c r="M56" s="131">
        <v>0.78080000000000005</v>
      </c>
      <c r="N56" s="131">
        <v>8.4699999999999998E-2</v>
      </c>
      <c r="O56" s="131">
        <v>0.86550000000000005</v>
      </c>
      <c r="P56" s="63">
        <v>1934</v>
      </c>
      <c r="Q56" s="24">
        <f t="shared" si="27"/>
        <v>5.6134180982010138</v>
      </c>
      <c r="R56" s="24">
        <f t="shared" si="28"/>
        <v>0.47449584816132578</v>
      </c>
      <c r="S56" s="24">
        <f t="shared" si="5"/>
        <v>5.0874210781933034</v>
      </c>
      <c r="T56" s="24">
        <f t="shared" si="6"/>
        <v>5.1506137117054323</v>
      </c>
      <c r="U56" s="115"/>
      <c r="V56" s="109">
        <f t="shared" si="7"/>
        <v>-1.1447089286828591</v>
      </c>
      <c r="W56" s="109">
        <f t="shared" si="8"/>
        <v>-6.1447089286828591</v>
      </c>
      <c r="X56" s="109">
        <f t="shared" si="9"/>
        <v>3.8552910713171409</v>
      </c>
      <c r="Y56" s="109">
        <f t="shared" si="10"/>
        <v>-9.3631642899177656</v>
      </c>
      <c r="Z56" s="109">
        <f t="shared" si="11"/>
        <v>7.0737464325520465</v>
      </c>
      <c r="AA56" s="109">
        <f t="shared" si="12"/>
        <v>0</v>
      </c>
      <c r="AB56" s="109">
        <f t="shared" si="13"/>
        <v>-5</v>
      </c>
      <c r="AC56" s="109">
        <f t="shared" si="14"/>
        <v>5</v>
      </c>
      <c r="AD56" s="109">
        <f t="shared" si="15"/>
        <v>-24.722135267503525</v>
      </c>
      <c r="AE56" s="109">
        <f t="shared" si="16"/>
        <v>24.722135267503525</v>
      </c>
      <c r="AF56" s="109">
        <f t="shared" si="17"/>
        <v>-1.5873015873015885</v>
      </c>
      <c r="AG56" s="109">
        <f t="shared" si="18"/>
        <v>-6.5873015873015888</v>
      </c>
      <c r="AH56" s="109">
        <f t="shared" si="19"/>
        <v>3.4126984126984112</v>
      </c>
      <c r="AI56" s="109">
        <f t="shared" si="20"/>
        <v>-12.059612959654521</v>
      </c>
      <c r="AJ56" s="109">
        <f t="shared" si="21"/>
        <v>8.8850097850513432</v>
      </c>
      <c r="AK56" s="109">
        <f t="shared" si="22"/>
        <v>-1.6407913325552432</v>
      </c>
      <c r="AL56" s="109">
        <f t="shared" si="23"/>
        <v>-6.640791332555243</v>
      </c>
      <c r="AM56" s="109">
        <f t="shared" si="24"/>
        <v>3.359208667444757</v>
      </c>
      <c r="AN56" s="109">
        <f t="shared" si="25"/>
        <v>-12.564731562666784</v>
      </c>
      <c r="AO56" s="109">
        <f t="shared" si="26"/>
        <v>9.2831488975562966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</row>
    <row r="57" spans="1:128" s="5" customFormat="1" x14ac:dyDescent="0.25">
      <c r="A57" s="22" t="s">
        <v>16</v>
      </c>
      <c r="B57" s="33" t="s">
        <v>64</v>
      </c>
      <c r="C57" s="125" t="s">
        <v>164</v>
      </c>
      <c r="D57" s="26">
        <v>9</v>
      </c>
      <c r="E57" s="90">
        <v>447.37440000000004</v>
      </c>
      <c r="F57" s="90">
        <f t="shared" si="2"/>
        <v>449.20000000000005</v>
      </c>
      <c r="G57" s="149">
        <v>1.6005</v>
      </c>
      <c r="H57" s="149">
        <v>0.22509999999999999</v>
      </c>
      <c r="I57" s="147">
        <f t="shared" si="3"/>
        <v>1.8256000000000001</v>
      </c>
      <c r="J57" s="91">
        <f t="shared" si="4"/>
        <v>4074.424000671896</v>
      </c>
      <c r="K57" s="58">
        <v>448.9</v>
      </c>
      <c r="L57" s="58">
        <v>447.8</v>
      </c>
      <c r="M57" s="131">
        <v>1.613</v>
      </c>
      <c r="N57" s="131">
        <v>0.224</v>
      </c>
      <c r="O57" s="131">
        <v>1.837</v>
      </c>
      <c r="P57" s="63">
        <v>4103</v>
      </c>
      <c r="Q57" s="24">
        <f t="shared" si="27"/>
        <v>0.78100593564510812</v>
      </c>
      <c r="R57" s="24">
        <f t="shared" si="28"/>
        <v>-0.48867170146601063</v>
      </c>
      <c r="S57" s="24">
        <f t="shared" si="5"/>
        <v>0.62445223488167478</v>
      </c>
      <c r="T57" s="24">
        <f t="shared" si="6"/>
        <v>0.70135065283808562</v>
      </c>
      <c r="U57" s="115"/>
      <c r="V57" s="109">
        <f t="shared" si="7"/>
        <v>-1.1447089286828591</v>
      </c>
      <c r="W57" s="109">
        <f t="shared" si="8"/>
        <v>-6.1447089286828591</v>
      </c>
      <c r="X57" s="109">
        <f t="shared" si="9"/>
        <v>3.8552910713171409</v>
      </c>
      <c r="Y57" s="109">
        <f t="shared" si="10"/>
        <v>-9.3631642899177656</v>
      </c>
      <c r="Z57" s="109">
        <f t="shared" si="11"/>
        <v>7.0737464325520465</v>
      </c>
      <c r="AA57" s="109">
        <f t="shared" si="12"/>
        <v>0</v>
      </c>
      <c r="AB57" s="109">
        <f t="shared" si="13"/>
        <v>-5</v>
      </c>
      <c r="AC57" s="109">
        <f t="shared" si="14"/>
        <v>5</v>
      </c>
      <c r="AD57" s="109">
        <f t="shared" si="15"/>
        <v>-24.722135267503525</v>
      </c>
      <c r="AE57" s="109">
        <f t="shared" si="16"/>
        <v>24.722135267503525</v>
      </c>
      <c r="AF57" s="109">
        <f t="shared" si="17"/>
        <v>-1.5873015873015885</v>
      </c>
      <c r="AG57" s="109">
        <f t="shared" si="18"/>
        <v>-6.5873015873015888</v>
      </c>
      <c r="AH57" s="109">
        <f t="shared" si="19"/>
        <v>3.4126984126984112</v>
      </c>
      <c r="AI57" s="109">
        <f t="shared" si="20"/>
        <v>-12.059612959654521</v>
      </c>
      <c r="AJ57" s="109">
        <f t="shared" si="21"/>
        <v>8.8850097850513432</v>
      </c>
      <c r="AK57" s="109">
        <f t="shared" si="22"/>
        <v>-1.6407913325552432</v>
      </c>
      <c r="AL57" s="109">
        <f t="shared" si="23"/>
        <v>-6.640791332555243</v>
      </c>
      <c r="AM57" s="109">
        <f t="shared" si="24"/>
        <v>3.359208667444757</v>
      </c>
      <c r="AN57" s="109">
        <f t="shared" si="25"/>
        <v>-12.564731562666784</v>
      </c>
      <c r="AO57" s="109">
        <f t="shared" si="26"/>
        <v>9.2831488975562966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</row>
    <row r="58" spans="1:128" s="5" customFormat="1" x14ac:dyDescent="0.25">
      <c r="A58" s="22" t="s">
        <v>17</v>
      </c>
      <c r="B58" s="33" t="s">
        <v>109</v>
      </c>
      <c r="C58" s="22" t="s">
        <v>105</v>
      </c>
      <c r="D58" s="26">
        <v>1</v>
      </c>
      <c r="E58" s="90">
        <v>446.97430000000008</v>
      </c>
      <c r="F58" s="90">
        <f t="shared" si="2"/>
        <v>447.00000000000011</v>
      </c>
      <c r="G58" s="149">
        <v>1.38E-2</v>
      </c>
      <c r="H58" s="149">
        <v>1.1900000000000001E-2</v>
      </c>
      <c r="I58" s="147">
        <f t="shared" si="3"/>
        <v>2.5700000000000001E-2</v>
      </c>
      <c r="J58" s="91">
        <f t="shared" si="4"/>
        <v>57.496465390074661</v>
      </c>
      <c r="K58" s="59">
        <v>446.79</v>
      </c>
      <c r="L58" s="60">
        <v>446.82</v>
      </c>
      <c r="M58" s="131">
        <v>1.4500000000000001E-2</v>
      </c>
      <c r="N58" s="131">
        <v>1.3299999999999999E-2</v>
      </c>
      <c r="O58" s="131">
        <v>2.7799999999999998E-2</v>
      </c>
      <c r="P58" s="60">
        <v>62.22</v>
      </c>
      <c r="Q58" s="24">
        <f t="shared" si="27"/>
        <v>5.0724637681159495</v>
      </c>
      <c r="R58" s="24">
        <f t="shared" si="28"/>
        <v>11.764705882352928</v>
      </c>
      <c r="S58" s="24">
        <f t="shared" si="5"/>
        <v>8.1712062256809244</v>
      </c>
      <c r="T58" s="24">
        <f t="shared" si="6"/>
        <v>8.2153478094337586</v>
      </c>
      <c r="U58" s="115"/>
      <c r="V58" s="109">
        <f t="shared" si="7"/>
        <v>-1.1447089286828591</v>
      </c>
      <c r="W58" s="109">
        <f t="shared" si="8"/>
        <v>-6.1447089286828591</v>
      </c>
      <c r="X58" s="109">
        <f t="shared" si="9"/>
        <v>3.8552910713171409</v>
      </c>
      <c r="Y58" s="109">
        <f t="shared" si="10"/>
        <v>-9.3631642899177656</v>
      </c>
      <c r="Z58" s="109">
        <f t="shared" si="11"/>
        <v>7.0737464325520465</v>
      </c>
      <c r="AA58" s="109">
        <f t="shared" si="12"/>
        <v>0</v>
      </c>
      <c r="AB58" s="109">
        <f t="shared" si="13"/>
        <v>-5</v>
      </c>
      <c r="AC58" s="109">
        <f t="shared" si="14"/>
        <v>5</v>
      </c>
      <c r="AD58" s="109">
        <f t="shared" si="15"/>
        <v>-24.722135267503525</v>
      </c>
      <c r="AE58" s="109">
        <f t="shared" si="16"/>
        <v>24.722135267503525</v>
      </c>
      <c r="AF58" s="109">
        <f t="shared" si="17"/>
        <v>-1.5873015873015885</v>
      </c>
      <c r="AG58" s="109">
        <f t="shared" si="18"/>
        <v>-6.5873015873015888</v>
      </c>
      <c r="AH58" s="109">
        <f t="shared" si="19"/>
        <v>3.4126984126984112</v>
      </c>
      <c r="AI58" s="109">
        <f t="shared" si="20"/>
        <v>-12.059612959654521</v>
      </c>
      <c r="AJ58" s="109">
        <f t="shared" si="21"/>
        <v>8.8850097850513432</v>
      </c>
      <c r="AK58" s="109">
        <f t="shared" si="22"/>
        <v>-1.6407913325552432</v>
      </c>
      <c r="AL58" s="109">
        <f t="shared" si="23"/>
        <v>-6.640791332555243</v>
      </c>
      <c r="AM58" s="109">
        <f t="shared" si="24"/>
        <v>3.359208667444757</v>
      </c>
      <c r="AN58" s="109">
        <f t="shared" si="25"/>
        <v>-12.564731562666784</v>
      </c>
      <c r="AO58" s="109">
        <f t="shared" si="26"/>
        <v>9.2831488975562966</v>
      </c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</row>
    <row r="59" spans="1:128" s="5" customFormat="1" x14ac:dyDescent="0.25">
      <c r="A59" s="22" t="s">
        <v>17</v>
      </c>
      <c r="B59" s="33" t="s">
        <v>109</v>
      </c>
      <c r="C59" s="22" t="s">
        <v>105</v>
      </c>
      <c r="D59" s="26">
        <v>2</v>
      </c>
      <c r="E59" s="90">
        <v>446.6669</v>
      </c>
      <c r="F59" s="90">
        <f t="shared" si="2"/>
        <v>446.70000000000005</v>
      </c>
      <c r="G59" s="149">
        <v>2.0299999999999999E-2</v>
      </c>
      <c r="H59" s="149">
        <v>1.2800000000000001E-2</v>
      </c>
      <c r="I59" s="147">
        <f t="shared" si="3"/>
        <v>3.3099999999999997E-2</v>
      </c>
      <c r="J59" s="91">
        <f t="shared" si="4"/>
        <v>74.102366622727672</v>
      </c>
      <c r="K59" s="60">
        <v>446.5</v>
      </c>
      <c r="L59" s="60">
        <v>446.54</v>
      </c>
      <c r="M59" s="131">
        <v>1.9699999999999999E-2</v>
      </c>
      <c r="N59" s="131">
        <v>1.67E-2</v>
      </c>
      <c r="O59" s="131">
        <v>3.6400000000000002E-2</v>
      </c>
      <c r="P59" s="60">
        <v>81.52</v>
      </c>
      <c r="Q59" s="24">
        <f t="shared" si="27"/>
        <v>-2.9556650246305414</v>
      </c>
      <c r="R59" s="24">
        <f t="shared" si="28"/>
        <v>30.468749999999989</v>
      </c>
      <c r="S59" s="24">
        <f t="shared" si="5"/>
        <v>9.9697885196374756</v>
      </c>
      <c r="T59" s="24">
        <f t="shared" si="6"/>
        <v>10.009981752724869</v>
      </c>
      <c r="U59" s="115"/>
      <c r="V59" s="109">
        <f t="shared" si="7"/>
        <v>-1.1447089286828591</v>
      </c>
      <c r="W59" s="109">
        <f t="shared" si="8"/>
        <v>-6.1447089286828591</v>
      </c>
      <c r="X59" s="109">
        <f t="shared" si="9"/>
        <v>3.8552910713171409</v>
      </c>
      <c r="Y59" s="109">
        <f t="shared" si="10"/>
        <v>-9.3631642899177656</v>
      </c>
      <c r="Z59" s="109">
        <f t="shared" si="11"/>
        <v>7.0737464325520465</v>
      </c>
      <c r="AA59" s="109">
        <f t="shared" si="12"/>
        <v>0</v>
      </c>
      <c r="AB59" s="109">
        <f t="shared" si="13"/>
        <v>-5</v>
      </c>
      <c r="AC59" s="109">
        <f t="shared" si="14"/>
        <v>5</v>
      </c>
      <c r="AD59" s="109">
        <f t="shared" si="15"/>
        <v>-24.722135267503525</v>
      </c>
      <c r="AE59" s="109">
        <f t="shared" si="16"/>
        <v>24.722135267503525</v>
      </c>
      <c r="AF59" s="109">
        <f t="shared" si="17"/>
        <v>-1.5873015873015885</v>
      </c>
      <c r="AG59" s="109">
        <f t="shared" si="18"/>
        <v>-6.5873015873015888</v>
      </c>
      <c r="AH59" s="109">
        <f t="shared" si="19"/>
        <v>3.4126984126984112</v>
      </c>
      <c r="AI59" s="109">
        <f t="shared" si="20"/>
        <v>-12.059612959654521</v>
      </c>
      <c r="AJ59" s="109">
        <f t="shared" si="21"/>
        <v>8.8850097850513432</v>
      </c>
      <c r="AK59" s="109">
        <f t="shared" si="22"/>
        <v>-1.6407913325552432</v>
      </c>
      <c r="AL59" s="109">
        <f t="shared" si="23"/>
        <v>-6.640791332555243</v>
      </c>
      <c r="AM59" s="109">
        <f t="shared" si="24"/>
        <v>3.359208667444757</v>
      </c>
      <c r="AN59" s="109">
        <f t="shared" si="25"/>
        <v>-12.564731562666784</v>
      </c>
      <c r="AO59" s="109">
        <f t="shared" si="26"/>
        <v>9.2831488975562966</v>
      </c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</row>
    <row r="60" spans="1:128" s="5" customFormat="1" x14ac:dyDescent="0.25">
      <c r="A60" s="22" t="s">
        <v>17</v>
      </c>
      <c r="B60" s="33" t="s">
        <v>109</v>
      </c>
      <c r="C60" s="22" t="s">
        <v>105</v>
      </c>
      <c r="D60" s="26">
        <v>3</v>
      </c>
      <c r="E60" s="90">
        <v>447.14620000000002</v>
      </c>
      <c r="F60" s="90">
        <f t="shared" si="2"/>
        <v>447.2</v>
      </c>
      <c r="G60" s="149">
        <v>4.1300000000000003E-2</v>
      </c>
      <c r="H60" s="149">
        <v>1.2500000000000001E-2</v>
      </c>
      <c r="I60" s="147">
        <f t="shared" si="3"/>
        <v>5.3800000000000001E-2</v>
      </c>
      <c r="J60" s="91">
        <f t="shared" si="4"/>
        <v>120.31312648452203</v>
      </c>
      <c r="K60" s="60">
        <v>446.98</v>
      </c>
      <c r="L60" s="60">
        <v>447.03</v>
      </c>
      <c r="M60" s="131">
        <v>4.0300000000000002E-2</v>
      </c>
      <c r="N60" s="131">
        <v>1.15E-2</v>
      </c>
      <c r="O60" s="131">
        <v>5.1799999999999999E-2</v>
      </c>
      <c r="P60" s="60">
        <v>115.88</v>
      </c>
      <c r="Q60" s="24">
        <f t="shared" si="27"/>
        <v>-2.4213075060532709</v>
      </c>
      <c r="R60" s="24">
        <f t="shared" si="28"/>
        <v>-8.0000000000000071</v>
      </c>
      <c r="S60" s="24">
        <f t="shared" si="5"/>
        <v>-3.7174721189591109</v>
      </c>
      <c r="T60" s="24">
        <f t="shared" si="6"/>
        <v>-3.6846573720219502</v>
      </c>
      <c r="U60" s="115"/>
      <c r="V60" s="109">
        <f t="shared" si="7"/>
        <v>-1.1447089286828591</v>
      </c>
      <c r="W60" s="109">
        <f t="shared" si="8"/>
        <v>-6.1447089286828591</v>
      </c>
      <c r="X60" s="109">
        <f t="shared" si="9"/>
        <v>3.8552910713171409</v>
      </c>
      <c r="Y60" s="109">
        <f t="shared" si="10"/>
        <v>-9.3631642899177656</v>
      </c>
      <c r="Z60" s="109">
        <f t="shared" si="11"/>
        <v>7.0737464325520465</v>
      </c>
      <c r="AA60" s="109">
        <f t="shared" si="12"/>
        <v>0</v>
      </c>
      <c r="AB60" s="109">
        <f t="shared" si="13"/>
        <v>-5</v>
      </c>
      <c r="AC60" s="109">
        <f t="shared" si="14"/>
        <v>5</v>
      </c>
      <c r="AD60" s="109">
        <f t="shared" si="15"/>
        <v>-24.722135267503525</v>
      </c>
      <c r="AE60" s="109">
        <f t="shared" si="16"/>
        <v>24.722135267503525</v>
      </c>
      <c r="AF60" s="109">
        <f t="shared" si="17"/>
        <v>-1.5873015873015885</v>
      </c>
      <c r="AG60" s="109">
        <f t="shared" si="18"/>
        <v>-6.5873015873015888</v>
      </c>
      <c r="AH60" s="109">
        <f t="shared" si="19"/>
        <v>3.4126984126984112</v>
      </c>
      <c r="AI60" s="109">
        <f t="shared" si="20"/>
        <v>-12.059612959654521</v>
      </c>
      <c r="AJ60" s="109">
        <f t="shared" si="21"/>
        <v>8.8850097850513432</v>
      </c>
      <c r="AK60" s="109">
        <f t="shared" si="22"/>
        <v>-1.6407913325552432</v>
      </c>
      <c r="AL60" s="109">
        <f t="shared" si="23"/>
        <v>-6.640791332555243</v>
      </c>
      <c r="AM60" s="109">
        <f t="shared" si="24"/>
        <v>3.359208667444757</v>
      </c>
      <c r="AN60" s="109">
        <f t="shared" si="25"/>
        <v>-12.564731562666784</v>
      </c>
      <c r="AO60" s="109">
        <f t="shared" si="26"/>
        <v>9.2831488975562966</v>
      </c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</row>
    <row r="61" spans="1:128" s="5" customFormat="1" x14ac:dyDescent="0.25">
      <c r="A61" s="22" t="s">
        <v>17</v>
      </c>
      <c r="B61" s="33" t="s">
        <v>109</v>
      </c>
      <c r="C61" s="22" t="s">
        <v>105</v>
      </c>
      <c r="D61" s="26">
        <v>4</v>
      </c>
      <c r="E61" s="90">
        <v>447.01929999999999</v>
      </c>
      <c r="F61" s="90">
        <f t="shared" si="2"/>
        <v>447.09999999999997</v>
      </c>
      <c r="G61" s="149">
        <v>6.8400000000000002E-2</v>
      </c>
      <c r="H61" s="149">
        <v>1.23E-2</v>
      </c>
      <c r="I61" s="147">
        <f t="shared" si="3"/>
        <v>8.0700000000000008E-2</v>
      </c>
      <c r="J61" s="91">
        <f t="shared" si="4"/>
        <v>180.51682003317495</v>
      </c>
      <c r="K61" s="60">
        <v>446.9</v>
      </c>
      <c r="L61" s="60">
        <v>446.98</v>
      </c>
      <c r="M61" s="131">
        <v>6.4100000000000004E-2</v>
      </c>
      <c r="N61" s="131">
        <v>1.29E-2</v>
      </c>
      <c r="O61" s="131">
        <v>7.6999999999999999E-2</v>
      </c>
      <c r="P61" s="60">
        <v>172.29</v>
      </c>
      <c r="Q61" s="24">
        <f t="shared" si="27"/>
        <v>-6.2865497076023358</v>
      </c>
      <c r="R61" s="24">
        <f t="shared" si="28"/>
        <v>4.8780487804878039</v>
      </c>
      <c r="S61" s="24">
        <f t="shared" si="5"/>
        <v>-4.5848822800495768</v>
      </c>
      <c r="T61" s="24">
        <f t="shared" si="6"/>
        <v>-4.5573703501219747</v>
      </c>
      <c r="U61" s="115"/>
      <c r="V61" s="109">
        <f t="shared" si="7"/>
        <v>-1.1447089286828591</v>
      </c>
      <c r="W61" s="109">
        <f t="shared" si="8"/>
        <v>-6.1447089286828591</v>
      </c>
      <c r="X61" s="109">
        <f t="shared" si="9"/>
        <v>3.8552910713171409</v>
      </c>
      <c r="Y61" s="109">
        <f t="shared" si="10"/>
        <v>-9.3631642899177656</v>
      </c>
      <c r="Z61" s="109">
        <f t="shared" si="11"/>
        <v>7.0737464325520465</v>
      </c>
      <c r="AA61" s="109">
        <f t="shared" si="12"/>
        <v>0</v>
      </c>
      <c r="AB61" s="109">
        <f t="shared" si="13"/>
        <v>-5</v>
      </c>
      <c r="AC61" s="109">
        <f t="shared" si="14"/>
        <v>5</v>
      </c>
      <c r="AD61" s="109">
        <f t="shared" si="15"/>
        <v>-24.722135267503525</v>
      </c>
      <c r="AE61" s="109">
        <f t="shared" si="16"/>
        <v>24.722135267503525</v>
      </c>
      <c r="AF61" s="109">
        <f t="shared" si="17"/>
        <v>-1.5873015873015885</v>
      </c>
      <c r="AG61" s="109">
        <f t="shared" si="18"/>
        <v>-6.5873015873015888</v>
      </c>
      <c r="AH61" s="109">
        <f t="shared" si="19"/>
        <v>3.4126984126984112</v>
      </c>
      <c r="AI61" s="109">
        <f t="shared" si="20"/>
        <v>-12.059612959654521</v>
      </c>
      <c r="AJ61" s="109">
        <f t="shared" si="21"/>
        <v>8.8850097850513432</v>
      </c>
      <c r="AK61" s="109">
        <f t="shared" si="22"/>
        <v>-1.6407913325552432</v>
      </c>
      <c r="AL61" s="109">
        <f t="shared" si="23"/>
        <v>-6.640791332555243</v>
      </c>
      <c r="AM61" s="109">
        <f t="shared" si="24"/>
        <v>3.359208667444757</v>
      </c>
      <c r="AN61" s="109">
        <f t="shared" si="25"/>
        <v>-12.564731562666784</v>
      </c>
      <c r="AO61" s="109">
        <f t="shared" si="26"/>
        <v>9.2831488975562966</v>
      </c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</row>
    <row r="62" spans="1:128" s="5" customFormat="1" x14ac:dyDescent="0.25">
      <c r="A62" s="22" t="s">
        <v>17</v>
      </c>
      <c r="B62" s="33" t="s">
        <v>109</v>
      </c>
      <c r="C62" s="22" t="s">
        <v>105</v>
      </c>
      <c r="D62" s="26">
        <v>5</v>
      </c>
      <c r="E62" s="90">
        <v>446.67920000000004</v>
      </c>
      <c r="F62" s="90">
        <f t="shared" si="2"/>
        <v>446.8</v>
      </c>
      <c r="G62" s="149">
        <v>0.1013</v>
      </c>
      <c r="H62" s="149">
        <v>1.95E-2</v>
      </c>
      <c r="I62" s="147">
        <f t="shared" si="3"/>
        <v>0.1208</v>
      </c>
      <c r="J62" s="91">
        <f t="shared" si="4"/>
        <v>270.41257522042139</v>
      </c>
      <c r="K62" s="60">
        <v>446.56</v>
      </c>
      <c r="L62" s="60">
        <v>446.67</v>
      </c>
      <c r="M62" s="131">
        <v>9.4799999999999995E-2</v>
      </c>
      <c r="N62" s="131">
        <v>1.9699999999999999E-2</v>
      </c>
      <c r="O62" s="131">
        <v>0.1145</v>
      </c>
      <c r="P62" s="60">
        <v>256.38</v>
      </c>
      <c r="Q62" s="24">
        <f t="shared" si="27"/>
        <v>-6.4165844027640722</v>
      </c>
      <c r="R62" s="24">
        <f t="shared" si="28"/>
        <v>1.0256410256410193</v>
      </c>
      <c r="S62" s="24">
        <f t="shared" si="5"/>
        <v>-5.2152317880794694</v>
      </c>
      <c r="T62" s="24">
        <f t="shared" si="6"/>
        <v>-5.1893205073702733</v>
      </c>
      <c r="U62" s="115"/>
      <c r="V62" s="109">
        <f t="shared" si="7"/>
        <v>-1.1447089286828591</v>
      </c>
      <c r="W62" s="109">
        <f t="shared" si="8"/>
        <v>-6.1447089286828591</v>
      </c>
      <c r="X62" s="109">
        <f t="shared" si="9"/>
        <v>3.8552910713171409</v>
      </c>
      <c r="Y62" s="109">
        <f t="shared" si="10"/>
        <v>-9.3631642899177656</v>
      </c>
      <c r="Z62" s="109">
        <f t="shared" si="11"/>
        <v>7.0737464325520465</v>
      </c>
      <c r="AA62" s="109">
        <f t="shared" si="12"/>
        <v>0</v>
      </c>
      <c r="AB62" s="109">
        <f t="shared" si="13"/>
        <v>-5</v>
      </c>
      <c r="AC62" s="109">
        <f t="shared" si="14"/>
        <v>5</v>
      </c>
      <c r="AD62" s="109">
        <f t="shared" si="15"/>
        <v>-24.722135267503525</v>
      </c>
      <c r="AE62" s="109">
        <f t="shared" si="16"/>
        <v>24.722135267503525</v>
      </c>
      <c r="AF62" s="109">
        <f t="shared" si="17"/>
        <v>-1.5873015873015885</v>
      </c>
      <c r="AG62" s="109">
        <f t="shared" si="18"/>
        <v>-6.5873015873015888</v>
      </c>
      <c r="AH62" s="109">
        <f t="shared" si="19"/>
        <v>3.4126984126984112</v>
      </c>
      <c r="AI62" s="109">
        <f t="shared" si="20"/>
        <v>-12.059612959654521</v>
      </c>
      <c r="AJ62" s="109">
        <f t="shared" si="21"/>
        <v>8.8850097850513432</v>
      </c>
      <c r="AK62" s="109">
        <f t="shared" si="22"/>
        <v>-1.6407913325552432</v>
      </c>
      <c r="AL62" s="109">
        <f t="shared" si="23"/>
        <v>-6.640791332555243</v>
      </c>
      <c r="AM62" s="109">
        <f t="shared" si="24"/>
        <v>3.359208667444757</v>
      </c>
      <c r="AN62" s="109">
        <f t="shared" si="25"/>
        <v>-12.564731562666784</v>
      </c>
      <c r="AO62" s="109">
        <f t="shared" si="26"/>
        <v>9.2831488975562966</v>
      </c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</row>
    <row r="63" spans="1:128" s="5" customFormat="1" x14ac:dyDescent="0.25">
      <c r="A63" s="22" t="s">
        <v>17</v>
      </c>
      <c r="B63" s="33" t="s">
        <v>109</v>
      </c>
      <c r="C63" s="22" t="s">
        <v>105</v>
      </c>
      <c r="D63" s="26">
        <v>6</v>
      </c>
      <c r="E63" s="90">
        <v>447.50130000000001</v>
      </c>
      <c r="F63" s="90">
        <f t="shared" si="2"/>
        <v>447.7</v>
      </c>
      <c r="G63" s="149">
        <v>0.17280000000000001</v>
      </c>
      <c r="H63" s="149">
        <v>2.5899999999999999E-2</v>
      </c>
      <c r="I63" s="147">
        <f t="shared" si="3"/>
        <v>0.19870000000000002</v>
      </c>
      <c r="J63" s="91">
        <f t="shared" si="4"/>
        <v>443.94666792942036</v>
      </c>
      <c r="K63" s="60">
        <v>447.38</v>
      </c>
      <c r="L63" s="60">
        <v>447.57</v>
      </c>
      <c r="M63" s="131">
        <v>0.16550000000000001</v>
      </c>
      <c r="N63" s="131">
        <v>2.5499999999999998E-2</v>
      </c>
      <c r="O63" s="131">
        <v>0.191</v>
      </c>
      <c r="P63" s="60">
        <v>426.86</v>
      </c>
      <c r="Q63" s="24">
        <f t="shared" si="27"/>
        <v>-4.2245370370370372</v>
      </c>
      <c r="R63" s="24">
        <f t="shared" si="28"/>
        <v>-1.5444015444015484</v>
      </c>
      <c r="S63" s="24">
        <f t="shared" si="5"/>
        <v>-3.8751887267237097</v>
      </c>
      <c r="T63" s="24">
        <f t="shared" si="6"/>
        <v>-3.8488109414387637</v>
      </c>
      <c r="U63" s="115"/>
      <c r="V63" s="109">
        <f t="shared" si="7"/>
        <v>-1.1447089286828591</v>
      </c>
      <c r="W63" s="109">
        <f t="shared" si="8"/>
        <v>-6.1447089286828591</v>
      </c>
      <c r="X63" s="109">
        <f t="shared" si="9"/>
        <v>3.8552910713171409</v>
      </c>
      <c r="Y63" s="109">
        <f t="shared" si="10"/>
        <v>-9.3631642899177656</v>
      </c>
      <c r="Z63" s="109">
        <f t="shared" si="11"/>
        <v>7.0737464325520465</v>
      </c>
      <c r="AA63" s="109">
        <f t="shared" si="12"/>
        <v>0</v>
      </c>
      <c r="AB63" s="109">
        <f t="shared" si="13"/>
        <v>-5</v>
      </c>
      <c r="AC63" s="109">
        <f t="shared" si="14"/>
        <v>5</v>
      </c>
      <c r="AD63" s="109">
        <f t="shared" si="15"/>
        <v>-24.722135267503525</v>
      </c>
      <c r="AE63" s="109">
        <f t="shared" si="16"/>
        <v>24.722135267503525</v>
      </c>
      <c r="AF63" s="109">
        <f t="shared" si="17"/>
        <v>-1.5873015873015885</v>
      </c>
      <c r="AG63" s="109">
        <f t="shared" si="18"/>
        <v>-6.5873015873015888</v>
      </c>
      <c r="AH63" s="109">
        <f t="shared" si="19"/>
        <v>3.4126984126984112</v>
      </c>
      <c r="AI63" s="109">
        <f t="shared" si="20"/>
        <v>-12.059612959654521</v>
      </c>
      <c r="AJ63" s="109">
        <f t="shared" si="21"/>
        <v>8.8850097850513432</v>
      </c>
      <c r="AK63" s="109">
        <f t="shared" si="22"/>
        <v>-1.6407913325552432</v>
      </c>
      <c r="AL63" s="109">
        <f t="shared" si="23"/>
        <v>-6.640791332555243</v>
      </c>
      <c r="AM63" s="109">
        <f t="shared" si="24"/>
        <v>3.359208667444757</v>
      </c>
      <c r="AN63" s="109">
        <f t="shared" si="25"/>
        <v>-12.564731562666784</v>
      </c>
      <c r="AO63" s="109">
        <f t="shared" si="26"/>
        <v>9.2831488975562966</v>
      </c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</row>
    <row r="64" spans="1:128" s="5" customFormat="1" x14ac:dyDescent="0.25">
      <c r="A64" s="22" t="s">
        <v>17</v>
      </c>
      <c r="B64" s="33" t="s">
        <v>109</v>
      </c>
      <c r="C64" s="22" t="s">
        <v>105</v>
      </c>
      <c r="D64" s="26">
        <v>7</v>
      </c>
      <c r="E64" s="90">
        <v>447.17010000000005</v>
      </c>
      <c r="F64" s="90">
        <f t="shared" si="2"/>
        <v>447.6</v>
      </c>
      <c r="G64" s="149">
        <v>0.37869999999999998</v>
      </c>
      <c r="H64" s="149">
        <v>5.1200000000000002E-2</v>
      </c>
      <c r="I64" s="147">
        <f t="shared" si="3"/>
        <v>0.4299</v>
      </c>
      <c r="J64" s="91">
        <f t="shared" si="4"/>
        <v>961.03046505857799</v>
      </c>
      <c r="K64" s="60">
        <v>447.02</v>
      </c>
      <c r="L64" s="60">
        <v>447.5</v>
      </c>
      <c r="M64" s="131">
        <v>0.43319999999999997</v>
      </c>
      <c r="N64" s="131">
        <v>5.1700000000000003E-2</v>
      </c>
      <c r="O64" s="131">
        <v>0.4849</v>
      </c>
      <c r="P64" s="60">
        <v>1084.3699999999999</v>
      </c>
      <c r="Q64" s="24">
        <f t="shared" si="27"/>
        <v>14.391338790599416</v>
      </c>
      <c r="R64" s="24">
        <f t="shared" si="28"/>
        <v>0.97656250000000089</v>
      </c>
      <c r="S64" s="24">
        <f t="shared" si="5"/>
        <v>12.79367294719702</v>
      </c>
      <c r="T64" s="24">
        <f t="shared" si="6"/>
        <v>12.834092094458624</v>
      </c>
      <c r="U64" s="115"/>
      <c r="V64" s="109">
        <f t="shared" si="7"/>
        <v>-1.1447089286828591</v>
      </c>
      <c r="W64" s="109">
        <f t="shared" si="8"/>
        <v>-6.1447089286828591</v>
      </c>
      <c r="X64" s="109">
        <f t="shared" si="9"/>
        <v>3.8552910713171409</v>
      </c>
      <c r="Y64" s="109">
        <f t="shared" si="10"/>
        <v>-9.3631642899177656</v>
      </c>
      <c r="Z64" s="109">
        <f t="shared" si="11"/>
        <v>7.0737464325520465</v>
      </c>
      <c r="AA64" s="109">
        <f t="shared" si="12"/>
        <v>0</v>
      </c>
      <c r="AB64" s="109">
        <f t="shared" si="13"/>
        <v>-5</v>
      </c>
      <c r="AC64" s="109">
        <f t="shared" si="14"/>
        <v>5</v>
      </c>
      <c r="AD64" s="109">
        <f t="shared" si="15"/>
        <v>-24.722135267503525</v>
      </c>
      <c r="AE64" s="109">
        <f t="shared" si="16"/>
        <v>24.722135267503525</v>
      </c>
      <c r="AF64" s="109">
        <f t="shared" si="17"/>
        <v>-1.5873015873015885</v>
      </c>
      <c r="AG64" s="109">
        <f t="shared" si="18"/>
        <v>-6.5873015873015888</v>
      </c>
      <c r="AH64" s="109">
        <f t="shared" si="19"/>
        <v>3.4126984126984112</v>
      </c>
      <c r="AI64" s="109">
        <f t="shared" si="20"/>
        <v>-12.059612959654521</v>
      </c>
      <c r="AJ64" s="109">
        <f t="shared" si="21"/>
        <v>8.8850097850513432</v>
      </c>
      <c r="AK64" s="109">
        <f t="shared" si="22"/>
        <v>-1.6407913325552432</v>
      </c>
      <c r="AL64" s="109">
        <f t="shared" si="23"/>
        <v>-6.640791332555243</v>
      </c>
      <c r="AM64" s="109">
        <f t="shared" si="24"/>
        <v>3.359208667444757</v>
      </c>
      <c r="AN64" s="109">
        <f t="shared" si="25"/>
        <v>-12.564731562666784</v>
      </c>
      <c r="AO64" s="109">
        <f t="shared" si="26"/>
        <v>9.2831488975562966</v>
      </c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</row>
    <row r="65" spans="1:128" s="5" customFormat="1" x14ac:dyDescent="0.25">
      <c r="A65" s="22" t="s">
        <v>17</v>
      </c>
      <c r="B65" s="33" t="s">
        <v>109</v>
      </c>
      <c r="C65" s="22" t="s">
        <v>105</v>
      </c>
      <c r="D65" s="26">
        <v>8</v>
      </c>
      <c r="E65" s="90">
        <v>446.98560000000009</v>
      </c>
      <c r="F65" s="90">
        <f t="shared" si="2"/>
        <v>447.80000000000007</v>
      </c>
      <c r="G65" s="149">
        <v>0.7339</v>
      </c>
      <c r="H65" s="149">
        <v>8.0500000000000002E-2</v>
      </c>
      <c r="I65" s="147">
        <f t="shared" si="3"/>
        <v>0.81440000000000001</v>
      </c>
      <c r="J65" s="91">
        <f t="shared" si="4"/>
        <v>1820.73075509567</v>
      </c>
      <c r="K65" s="60">
        <v>446.83</v>
      </c>
      <c r="L65" s="60">
        <v>447.7</v>
      </c>
      <c r="M65" s="131">
        <v>0.79269999999999996</v>
      </c>
      <c r="N65" s="131">
        <v>8.1900000000000001E-2</v>
      </c>
      <c r="O65" s="131">
        <v>0.87460000000000004</v>
      </c>
      <c r="P65" s="60">
        <v>1955.98</v>
      </c>
      <c r="Q65" s="24">
        <f t="shared" si="27"/>
        <v>8.0119907344324801</v>
      </c>
      <c r="R65" s="24">
        <f t="shared" si="28"/>
        <v>1.7391304347826066</v>
      </c>
      <c r="S65" s="24">
        <f t="shared" si="5"/>
        <v>7.3919449901768211</v>
      </c>
      <c r="T65" s="24">
        <f t="shared" si="6"/>
        <v>7.4282946298242409</v>
      </c>
      <c r="U65" s="115"/>
      <c r="V65" s="109">
        <f t="shared" si="7"/>
        <v>-1.1447089286828591</v>
      </c>
      <c r="W65" s="109">
        <f t="shared" si="8"/>
        <v>-6.1447089286828591</v>
      </c>
      <c r="X65" s="109">
        <f t="shared" si="9"/>
        <v>3.8552910713171409</v>
      </c>
      <c r="Y65" s="109">
        <f t="shared" si="10"/>
        <v>-9.3631642899177656</v>
      </c>
      <c r="Z65" s="109">
        <f t="shared" si="11"/>
        <v>7.0737464325520465</v>
      </c>
      <c r="AA65" s="109">
        <f t="shared" si="12"/>
        <v>0</v>
      </c>
      <c r="AB65" s="109">
        <f t="shared" si="13"/>
        <v>-5</v>
      </c>
      <c r="AC65" s="109">
        <f t="shared" si="14"/>
        <v>5</v>
      </c>
      <c r="AD65" s="109">
        <f t="shared" si="15"/>
        <v>-24.722135267503525</v>
      </c>
      <c r="AE65" s="109">
        <f t="shared" si="16"/>
        <v>24.722135267503525</v>
      </c>
      <c r="AF65" s="109">
        <f t="shared" si="17"/>
        <v>-1.5873015873015885</v>
      </c>
      <c r="AG65" s="109">
        <f t="shared" si="18"/>
        <v>-6.5873015873015888</v>
      </c>
      <c r="AH65" s="109">
        <f t="shared" si="19"/>
        <v>3.4126984126984112</v>
      </c>
      <c r="AI65" s="109">
        <f t="shared" si="20"/>
        <v>-12.059612959654521</v>
      </c>
      <c r="AJ65" s="109">
        <f t="shared" si="21"/>
        <v>8.8850097850513432</v>
      </c>
      <c r="AK65" s="109">
        <f t="shared" si="22"/>
        <v>-1.6407913325552432</v>
      </c>
      <c r="AL65" s="109">
        <f t="shared" si="23"/>
        <v>-6.640791332555243</v>
      </c>
      <c r="AM65" s="109">
        <f t="shared" si="24"/>
        <v>3.359208667444757</v>
      </c>
      <c r="AN65" s="109">
        <f t="shared" si="25"/>
        <v>-12.564731562666784</v>
      </c>
      <c r="AO65" s="109">
        <f t="shared" si="26"/>
        <v>9.2831488975562966</v>
      </c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</row>
    <row r="66" spans="1:128" s="5" customFormat="1" x14ac:dyDescent="0.25">
      <c r="A66" s="22" t="s">
        <v>17</v>
      </c>
      <c r="B66" s="33" t="s">
        <v>109</v>
      </c>
      <c r="C66" s="22" t="s">
        <v>105</v>
      </c>
      <c r="D66" s="26">
        <v>9</v>
      </c>
      <c r="E66" s="90">
        <v>447.47299999999996</v>
      </c>
      <c r="F66" s="90">
        <f t="shared" si="2"/>
        <v>449.29999999999995</v>
      </c>
      <c r="G66" s="149">
        <v>1.6033999999999999</v>
      </c>
      <c r="H66" s="149">
        <v>0.22359999999999999</v>
      </c>
      <c r="I66" s="147">
        <f t="shared" si="3"/>
        <v>1.827</v>
      </c>
      <c r="J66" s="91">
        <f t="shared" si="4"/>
        <v>4076.6466526458912</v>
      </c>
      <c r="K66" s="60">
        <v>447.26</v>
      </c>
      <c r="L66" s="60">
        <v>449.15</v>
      </c>
      <c r="M66" s="131">
        <v>1.6619999999999999</v>
      </c>
      <c r="N66" s="131">
        <v>0.22339999999999999</v>
      </c>
      <c r="O66" s="131">
        <v>1.8854</v>
      </c>
      <c r="P66" s="60">
        <v>4208.76</v>
      </c>
      <c r="Q66" s="24">
        <f t="shared" si="27"/>
        <v>3.6547336909068222</v>
      </c>
      <c r="R66" s="24">
        <f t="shared" si="28"/>
        <v>-8.9445438282650155E-2</v>
      </c>
      <c r="S66" s="24">
        <f t="shared" si="5"/>
        <v>3.1964969896004383</v>
      </c>
      <c r="T66" s="24">
        <f t="shared" si="6"/>
        <v>3.2407357961319181</v>
      </c>
      <c r="U66" s="115"/>
      <c r="V66" s="109">
        <f t="shared" si="7"/>
        <v>-1.1447089286828591</v>
      </c>
      <c r="W66" s="109">
        <f t="shared" si="8"/>
        <v>-6.1447089286828591</v>
      </c>
      <c r="X66" s="109">
        <f t="shared" si="9"/>
        <v>3.8552910713171409</v>
      </c>
      <c r="Y66" s="109">
        <f t="shared" si="10"/>
        <v>-9.3631642899177656</v>
      </c>
      <c r="Z66" s="109">
        <f t="shared" si="11"/>
        <v>7.0737464325520465</v>
      </c>
      <c r="AA66" s="109">
        <f t="shared" si="12"/>
        <v>0</v>
      </c>
      <c r="AB66" s="109">
        <f t="shared" si="13"/>
        <v>-5</v>
      </c>
      <c r="AC66" s="109">
        <f t="shared" si="14"/>
        <v>5</v>
      </c>
      <c r="AD66" s="109">
        <f t="shared" si="15"/>
        <v>-24.722135267503525</v>
      </c>
      <c r="AE66" s="109">
        <f t="shared" si="16"/>
        <v>24.722135267503525</v>
      </c>
      <c r="AF66" s="109">
        <f t="shared" si="17"/>
        <v>-1.5873015873015885</v>
      </c>
      <c r="AG66" s="109">
        <f t="shared" si="18"/>
        <v>-6.5873015873015888</v>
      </c>
      <c r="AH66" s="109">
        <f t="shared" si="19"/>
        <v>3.4126984126984112</v>
      </c>
      <c r="AI66" s="109">
        <f t="shared" si="20"/>
        <v>-12.059612959654521</v>
      </c>
      <c r="AJ66" s="109">
        <f t="shared" si="21"/>
        <v>8.8850097850513432</v>
      </c>
      <c r="AK66" s="109">
        <f t="shared" si="22"/>
        <v>-1.6407913325552432</v>
      </c>
      <c r="AL66" s="109">
        <f t="shared" si="23"/>
        <v>-6.640791332555243</v>
      </c>
      <c r="AM66" s="109">
        <f t="shared" si="24"/>
        <v>3.359208667444757</v>
      </c>
      <c r="AN66" s="109">
        <f t="shared" si="25"/>
        <v>-12.564731562666784</v>
      </c>
      <c r="AO66" s="109">
        <f t="shared" si="26"/>
        <v>9.2831488975562966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</row>
    <row r="67" spans="1:128" s="5" customFormat="1" x14ac:dyDescent="0.25">
      <c r="A67" s="22" t="s">
        <v>18</v>
      </c>
      <c r="B67" s="33" t="s">
        <v>65</v>
      </c>
      <c r="C67" s="125" t="s">
        <v>161</v>
      </c>
      <c r="D67" s="26">
        <v>1</v>
      </c>
      <c r="E67" s="90">
        <v>446.77280000000002</v>
      </c>
      <c r="F67" s="90">
        <f t="shared" si="2"/>
        <v>446.8</v>
      </c>
      <c r="G67" s="149">
        <v>1.49E-2</v>
      </c>
      <c r="H67" s="149">
        <v>1.23E-2</v>
      </c>
      <c r="I67" s="147">
        <f t="shared" si="3"/>
        <v>2.7200000000000002E-2</v>
      </c>
      <c r="J67" s="91">
        <f t="shared" si="4"/>
        <v>60.879657617284629</v>
      </c>
      <c r="K67" s="58">
        <v>446.5</v>
      </c>
      <c r="L67" s="58">
        <v>446.5</v>
      </c>
      <c r="M67" s="131"/>
      <c r="N67" s="131"/>
      <c r="O67" s="131">
        <v>2.7E-2</v>
      </c>
      <c r="P67" s="63">
        <v>60</v>
      </c>
      <c r="Q67" s="24"/>
      <c r="R67" s="24"/>
      <c r="S67" s="24">
        <f t="shared" si="5"/>
        <v>-0.73529411764706709</v>
      </c>
      <c r="T67" s="24">
        <f t="shared" si="6"/>
        <v>-1.4449122280130577</v>
      </c>
      <c r="U67" s="115"/>
      <c r="V67" s="109">
        <f t="shared" si="7"/>
        <v>-1.1447089286828591</v>
      </c>
      <c r="W67" s="109">
        <f t="shared" si="8"/>
        <v>-6.1447089286828591</v>
      </c>
      <c r="X67" s="109">
        <f t="shared" si="9"/>
        <v>3.8552910713171409</v>
      </c>
      <c r="Y67" s="109">
        <f t="shared" si="10"/>
        <v>-9.3631642899177656</v>
      </c>
      <c r="Z67" s="109">
        <f t="shared" si="11"/>
        <v>7.0737464325520465</v>
      </c>
      <c r="AA67" s="109">
        <f t="shared" si="12"/>
        <v>0</v>
      </c>
      <c r="AB67" s="109">
        <f t="shared" si="13"/>
        <v>-5</v>
      </c>
      <c r="AC67" s="109">
        <f t="shared" si="14"/>
        <v>5</v>
      </c>
      <c r="AD67" s="109">
        <f t="shared" si="15"/>
        <v>-24.722135267503525</v>
      </c>
      <c r="AE67" s="109">
        <f t="shared" si="16"/>
        <v>24.722135267503525</v>
      </c>
      <c r="AF67" s="109">
        <f t="shared" si="17"/>
        <v>-1.5873015873015885</v>
      </c>
      <c r="AG67" s="109">
        <f t="shared" si="18"/>
        <v>-6.5873015873015888</v>
      </c>
      <c r="AH67" s="109">
        <f t="shared" si="19"/>
        <v>3.4126984126984112</v>
      </c>
      <c r="AI67" s="109">
        <f t="shared" si="20"/>
        <v>-12.059612959654521</v>
      </c>
      <c r="AJ67" s="109">
        <f t="shared" si="21"/>
        <v>8.8850097850513432</v>
      </c>
      <c r="AK67" s="109">
        <f t="shared" si="22"/>
        <v>-1.6407913325552432</v>
      </c>
      <c r="AL67" s="109">
        <f t="shared" si="23"/>
        <v>-6.640791332555243</v>
      </c>
      <c r="AM67" s="109">
        <f t="shared" si="24"/>
        <v>3.359208667444757</v>
      </c>
      <c r="AN67" s="109">
        <f t="shared" si="25"/>
        <v>-12.564731562666784</v>
      </c>
      <c r="AO67" s="109">
        <f t="shared" si="26"/>
        <v>9.2831488975562966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</row>
    <row r="68" spans="1:128" s="5" customFormat="1" x14ac:dyDescent="0.25">
      <c r="A68" s="22" t="s">
        <v>18</v>
      </c>
      <c r="B68" s="33" t="s">
        <v>65</v>
      </c>
      <c r="C68" s="125" t="s">
        <v>161</v>
      </c>
      <c r="D68" s="26">
        <v>2</v>
      </c>
      <c r="E68" s="90">
        <v>447.16989999999998</v>
      </c>
      <c r="F68" s="90">
        <f t="shared" si="2"/>
        <v>447.2</v>
      </c>
      <c r="G68" s="149">
        <v>1.77E-2</v>
      </c>
      <c r="H68" s="149">
        <v>1.24E-2</v>
      </c>
      <c r="I68" s="147">
        <f t="shared" si="3"/>
        <v>3.0100000000000002E-2</v>
      </c>
      <c r="J68" s="91">
        <f t="shared" si="4"/>
        <v>67.31051312539141</v>
      </c>
      <c r="K68" s="58">
        <v>446.9</v>
      </c>
      <c r="L68" s="58">
        <v>446.9</v>
      </c>
      <c r="M68" s="131"/>
      <c r="N68" s="131"/>
      <c r="O68" s="131">
        <v>2.8899999999999999E-2</v>
      </c>
      <c r="P68" s="63">
        <v>65</v>
      </c>
      <c r="Q68" s="24"/>
      <c r="R68" s="24"/>
      <c r="S68" s="24">
        <f t="shared" si="5"/>
        <v>-3.9867109634551596</v>
      </c>
      <c r="T68" s="24">
        <f t="shared" si="6"/>
        <v>-3.4326184991149908</v>
      </c>
      <c r="U68" s="115"/>
      <c r="V68" s="109">
        <f t="shared" si="7"/>
        <v>-1.1447089286828591</v>
      </c>
      <c r="W68" s="109">
        <f t="shared" si="8"/>
        <v>-6.1447089286828591</v>
      </c>
      <c r="X68" s="109">
        <f t="shared" si="9"/>
        <v>3.8552910713171409</v>
      </c>
      <c r="Y68" s="109">
        <f t="shared" si="10"/>
        <v>-9.3631642899177656</v>
      </c>
      <c r="Z68" s="109">
        <f t="shared" si="11"/>
        <v>7.0737464325520465</v>
      </c>
      <c r="AA68" s="109">
        <f t="shared" si="12"/>
        <v>0</v>
      </c>
      <c r="AB68" s="109">
        <f t="shared" si="13"/>
        <v>-5</v>
      </c>
      <c r="AC68" s="109">
        <f t="shared" si="14"/>
        <v>5</v>
      </c>
      <c r="AD68" s="109">
        <f t="shared" si="15"/>
        <v>-24.722135267503525</v>
      </c>
      <c r="AE68" s="109">
        <f t="shared" si="16"/>
        <v>24.722135267503525</v>
      </c>
      <c r="AF68" s="109">
        <f t="shared" si="17"/>
        <v>-1.5873015873015885</v>
      </c>
      <c r="AG68" s="109">
        <f t="shared" si="18"/>
        <v>-6.5873015873015888</v>
      </c>
      <c r="AH68" s="109">
        <f t="shared" si="19"/>
        <v>3.4126984126984112</v>
      </c>
      <c r="AI68" s="109">
        <f t="shared" si="20"/>
        <v>-12.059612959654521</v>
      </c>
      <c r="AJ68" s="109">
        <f t="shared" si="21"/>
        <v>8.8850097850513432</v>
      </c>
      <c r="AK68" s="109">
        <f t="shared" si="22"/>
        <v>-1.6407913325552432</v>
      </c>
      <c r="AL68" s="109">
        <f t="shared" si="23"/>
        <v>-6.640791332555243</v>
      </c>
      <c r="AM68" s="109">
        <f t="shared" si="24"/>
        <v>3.359208667444757</v>
      </c>
      <c r="AN68" s="109">
        <f t="shared" si="25"/>
        <v>-12.564731562666784</v>
      </c>
      <c r="AO68" s="109">
        <f t="shared" si="26"/>
        <v>9.2831488975562966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s="5" customFormat="1" x14ac:dyDescent="0.25">
      <c r="A69" s="22" t="s">
        <v>18</v>
      </c>
      <c r="B69" s="33" t="s">
        <v>65</v>
      </c>
      <c r="C69" s="125" t="s">
        <v>161</v>
      </c>
      <c r="D69" s="26">
        <v>3</v>
      </c>
      <c r="E69" s="90">
        <v>446.34720000000004</v>
      </c>
      <c r="F69" s="90">
        <f t="shared" ref="F69:F141" si="29">E69+G69+H69</f>
        <v>446.40000000000003</v>
      </c>
      <c r="G69" s="149">
        <v>4.1000000000000002E-2</v>
      </c>
      <c r="H69" s="149">
        <v>1.18E-2</v>
      </c>
      <c r="I69" s="147">
        <f t="shared" ref="I69:I141" si="30">G69+H69</f>
        <v>5.28E-2</v>
      </c>
      <c r="J69" s="91">
        <f t="shared" ref="J69:J141" si="31">(1.6061/(1.6061-(I69/F69)))*(I69/F69)*1000000</f>
        <v>118.28828111033816</v>
      </c>
      <c r="K69" s="58">
        <v>446.1</v>
      </c>
      <c r="L69" s="58">
        <v>446.1</v>
      </c>
      <c r="M69" s="131"/>
      <c r="N69" s="131"/>
      <c r="O69" s="131">
        <v>5.3400000000000003E-2</v>
      </c>
      <c r="P69" s="63">
        <v>120</v>
      </c>
      <c r="Q69" s="24"/>
      <c r="R69" s="24"/>
      <c r="S69" s="24">
        <f t="shared" ref="S69:S132" si="32">((O69-I69)/I69)*100</f>
        <v>1.1363636363636427</v>
      </c>
      <c r="T69" s="24">
        <f t="shared" ref="T69:T132" si="33">((P69-J69)/J69)*100</f>
        <v>1.4470739396958217</v>
      </c>
      <c r="U69" s="115"/>
      <c r="V69" s="109">
        <f t="shared" ref="V69:V100" si="34">$Q$215</f>
        <v>-1.1447089286828591</v>
      </c>
      <c r="W69" s="109">
        <f t="shared" ref="W69:W100" si="35">$Q$215-5</f>
        <v>-6.1447089286828591</v>
      </c>
      <c r="X69" s="109">
        <f t="shared" ref="X69:X100" si="36">$Q$215+5</f>
        <v>3.8552910713171409</v>
      </c>
      <c r="Y69" s="109">
        <f t="shared" ref="Y69:Y100" si="37">($Q$215-(3*$Q$218))</f>
        <v>-9.3631642899177656</v>
      </c>
      <c r="Z69" s="109">
        <f t="shared" ref="Z69:Z100" si="38">($Q$215+(3*$Q$218))</f>
        <v>7.0737464325520465</v>
      </c>
      <c r="AA69" s="109">
        <f t="shared" ref="AA69:AA100" si="39">$R$215</f>
        <v>0</v>
      </c>
      <c r="AB69" s="109">
        <f t="shared" ref="AB69:AB100" si="40">$R$215-5</f>
        <v>-5</v>
      </c>
      <c r="AC69" s="109">
        <f t="shared" ref="AC69:AC100" si="41">$R$215+5</f>
        <v>5</v>
      </c>
      <c r="AD69" s="109">
        <f t="shared" ref="AD69:AD100" si="42">($R$215-(3*$R$218))</f>
        <v>-24.722135267503525</v>
      </c>
      <c r="AE69" s="109">
        <f t="shared" ref="AE69:AE100" si="43">($R$215+(3*$R$218))</f>
        <v>24.722135267503525</v>
      </c>
      <c r="AF69" s="109">
        <f t="shared" ref="AF69:AF100" si="44">$S$215</f>
        <v>-1.5873015873015885</v>
      </c>
      <c r="AG69" s="109">
        <f t="shared" ref="AG69:AG100" si="45">$S$215-5</f>
        <v>-6.5873015873015888</v>
      </c>
      <c r="AH69" s="109">
        <f t="shared" ref="AH69:AH100" si="46">$S$215+5</f>
        <v>3.4126984126984112</v>
      </c>
      <c r="AI69" s="109">
        <f t="shared" ref="AI69:AI100" si="47">($S$215-(3*$S$218))</f>
        <v>-12.059612959654521</v>
      </c>
      <c r="AJ69" s="109">
        <f t="shared" ref="AJ69:AJ100" si="48">($S$215+(3*$S$218))</f>
        <v>8.8850097850513432</v>
      </c>
      <c r="AK69" s="109">
        <f t="shared" ref="AK69:AK100" si="49">$T$215</f>
        <v>-1.6407913325552432</v>
      </c>
      <c r="AL69" s="109">
        <f t="shared" ref="AL69:AL100" si="50">$T$215-5</f>
        <v>-6.640791332555243</v>
      </c>
      <c r="AM69" s="109">
        <f t="shared" ref="AM69:AM100" si="51">$T$215+5</f>
        <v>3.359208667444757</v>
      </c>
      <c r="AN69" s="109">
        <f t="shared" ref="AN69:AN100" si="52">($T$215-(3*$T$218))</f>
        <v>-12.564731562666784</v>
      </c>
      <c r="AO69" s="109">
        <f t="shared" ref="AO69:AO100" si="53">($T$215+(3*$T$218))</f>
        <v>9.2831488975562966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s="5" customFormat="1" x14ac:dyDescent="0.25">
      <c r="A70" s="22" t="s">
        <v>18</v>
      </c>
      <c r="B70" s="33" t="s">
        <v>65</v>
      </c>
      <c r="C70" s="125" t="s">
        <v>161</v>
      </c>
      <c r="D70" s="26">
        <v>4</v>
      </c>
      <c r="E70" s="90">
        <v>446.61920000000003</v>
      </c>
      <c r="F70" s="90">
        <f t="shared" si="29"/>
        <v>446.70000000000005</v>
      </c>
      <c r="G70" s="149">
        <v>6.7400000000000002E-2</v>
      </c>
      <c r="H70" s="149">
        <v>1.34E-2</v>
      </c>
      <c r="I70" s="147">
        <f t="shared" si="30"/>
        <v>8.0799999999999997E-2</v>
      </c>
      <c r="J70" s="91">
        <f t="shared" si="31"/>
        <v>180.90239730016029</v>
      </c>
      <c r="K70" s="58">
        <v>446.4</v>
      </c>
      <c r="L70" s="58">
        <v>446.4</v>
      </c>
      <c r="M70" s="131">
        <v>6.5600000000000006E-2</v>
      </c>
      <c r="N70" s="131">
        <v>1.2699999999999999E-2</v>
      </c>
      <c r="O70" s="131">
        <v>7.8299999999999995E-2</v>
      </c>
      <c r="P70" s="63">
        <v>175</v>
      </c>
      <c r="Q70" s="24">
        <f t="shared" ref="Q70:Q129" si="54">((M70-G70)/G70)*100</f>
        <v>-2.6706231454005875</v>
      </c>
      <c r="R70" s="24">
        <f t="shared" ref="R70:R129" si="55">((N70-H70)/H70)*100</f>
        <v>-5.223880597014932</v>
      </c>
      <c r="S70" s="24">
        <f t="shared" si="32"/>
        <v>-3.0940594059405968</v>
      </c>
      <c r="T70" s="24">
        <f t="shared" si="33"/>
        <v>-3.2627523947992803</v>
      </c>
      <c r="U70" s="115"/>
      <c r="V70" s="109">
        <f t="shared" si="34"/>
        <v>-1.1447089286828591</v>
      </c>
      <c r="W70" s="109">
        <f t="shared" si="35"/>
        <v>-6.1447089286828591</v>
      </c>
      <c r="X70" s="109">
        <f t="shared" si="36"/>
        <v>3.8552910713171409</v>
      </c>
      <c r="Y70" s="109">
        <f t="shared" si="37"/>
        <v>-9.3631642899177656</v>
      </c>
      <c r="Z70" s="109">
        <f t="shared" si="38"/>
        <v>7.0737464325520465</v>
      </c>
      <c r="AA70" s="109">
        <f t="shared" si="39"/>
        <v>0</v>
      </c>
      <c r="AB70" s="109">
        <f t="shared" si="40"/>
        <v>-5</v>
      </c>
      <c r="AC70" s="109">
        <f t="shared" si="41"/>
        <v>5</v>
      </c>
      <c r="AD70" s="109">
        <f t="shared" si="42"/>
        <v>-24.722135267503525</v>
      </c>
      <c r="AE70" s="109">
        <f t="shared" si="43"/>
        <v>24.722135267503525</v>
      </c>
      <c r="AF70" s="109">
        <f t="shared" si="44"/>
        <v>-1.5873015873015885</v>
      </c>
      <c r="AG70" s="109">
        <f t="shared" si="45"/>
        <v>-6.5873015873015888</v>
      </c>
      <c r="AH70" s="109">
        <f t="shared" si="46"/>
        <v>3.4126984126984112</v>
      </c>
      <c r="AI70" s="109">
        <f t="shared" si="47"/>
        <v>-12.059612959654521</v>
      </c>
      <c r="AJ70" s="109">
        <f t="shared" si="48"/>
        <v>8.8850097850513432</v>
      </c>
      <c r="AK70" s="109">
        <f t="shared" si="49"/>
        <v>-1.6407913325552432</v>
      </c>
      <c r="AL70" s="109">
        <f t="shared" si="50"/>
        <v>-6.640791332555243</v>
      </c>
      <c r="AM70" s="109">
        <f t="shared" si="51"/>
        <v>3.359208667444757</v>
      </c>
      <c r="AN70" s="109">
        <f t="shared" si="52"/>
        <v>-12.564731562666784</v>
      </c>
      <c r="AO70" s="109">
        <f t="shared" si="53"/>
        <v>9.2831488975562966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s="5" customFormat="1" x14ac:dyDescent="0.25">
      <c r="A71" s="22" t="s">
        <v>18</v>
      </c>
      <c r="B71" s="33" t="s">
        <v>65</v>
      </c>
      <c r="C71" s="125" t="s">
        <v>161</v>
      </c>
      <c r="D71" s="26">
        <v>5</v>
      </c>
      <c r="E71" s="90">
        <v>446.57740000000001</v>
      </c>
      <c r="F71" s="90">
        <f t="shared" si="29"/>
        <v>446.7</v>
      </c>
      <c r="G71" s="149">
        <v>0.1031</v>
      </c>
      <c r="H71" s="149">
        <v>1.95E-2</v>
      </c>
      <c r="I71" s="147">
        <f t="shared" si="30"/>
        <v>0.1226</v>
      </c>
      <c r="J71" s="91">
        <f t="shared" si="31"/>
        <v>274.50403847074205</v>
      </c>
      <c r="K71" s="58">
        <v>446.4</v>
      </c>
      <c r="L71" s="58">
        <v>446.4</v>
      </c>
      <c r="M71" s="131">
        <v>0.1012</v>
      </c>
      <c r="N71" s="131">
        <v>1.9199999999999998E-2</v>
      </c>
      <c r="O71" s="131">
        <v>0.12039999999999999</v>
      </c>
      <c r="P71" s="63">
        <v>270</v>
      </c>
      <c r="Q71" s="24">
        <f t="shared" si="54"/>
        <v>-1.8428709990300669</v>
      </c>
      <c r="R71" s="24">
        <f t="shared" si="55"/>
        <v>-1.5384615384615468</v>
      </c>
      <c r="S71" s="24">
        <f t="shared" si="32"/>
        <v>-1.7944535073409522</v>
      </c>
      <c r="T71" s="24">
        <f t="shared" si="33"/>
        <v>-1.6407913325552432</v>
      </c>
      <c r="U71" s="115"/>
      <c r="V71" s="109">
        <f t="shared" si="34"/>
        <v>-1.1447089286828591</v>
      </c>
      <c r="W71" s="109">
        <f t="shared" si="35"/>
        <v>-6.1447089286828591</v>
      </c>
      <c r="X71" s="109">
        <f t="shared" si="36"/>
        <v>3.8552910713171409</v>
      </c>
      <c r="Y71" s="109">
        <f t="shared" si="37"/>
        <v>-9.3631642899177656</v>
      </c>
      <c r="Z71" s="109">
        <f t="shared" si="38"/>
        <v>7.0737464325520465</v>
      </c>
      <c r="AA71" s="109">
        <f t="shared" si="39"/>
        <v>0</v>
      </c>
      <c r="AB71" s="109">
        <f t="shared" si="40"/>
        <v>-5</v>
      </c>
      <c r="AC71" s="109">
        <f t="shared" si="41"/>
        <v>5</v>
      </c>
      <c r="AD71" s="109">
        <f t="shared" si="42"/>
        <v>-24.722135267503525</v>
      </c>
      <c r="AE71" s="109">
        <f t="shared" si="43"/>
        <v>24.722135267503525</v>
      </c>
      <c r="AF71" s="109">
        <f t="shared" si="44"/>
        <v>-1.5873015873015885</v>
      </c>
      <c r="AG71" s="109">
        <f t="shared" si="45"/>
        <v>-6.5873015873015888</v>
      </c>
      <c r="AH71" s="109">
        <f t="shared" si="46"/>
        <v>3.4126984126984112</v>
      </c>
      <c r="AI71" s="109">
        <f t="shared" si="47"/>
        <v>-12.059612959654521</v>
      </c>
      <c r="AJ71" s="109">
        <f t="shared" si="48"/>
        <v>8.8850097850513432</v>
      </c>
      <c r="AK71" s="109">
        <f t="shared" si="49"/>
        <v>-1.6407913325552432</v>
      </c>
      <c r="AL71" s="109">
        <f t="shared" si="50"/>
        <v>-6.640791332555243</v>
      </c>
      <c r="AM71" s="109">
        <f t="shared" si="51"/>
        <v>3.359208667444757</v>
      </c>
      <c r="AN71" s="109">
        <f t="shared" si="52"/>
        <v>-12.564731562666784</v>
      </c>
      <c r="AO71" s="109">
        <f t="shared" si="53"/>
        <v>9.2831488975562966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s="5" customFormat="1" x14ac:dyDescent="0.25">
      <c r="A72" s="22" t="s">
        <v>18</v>
      </c>
      <c r="B72" s="33" t="s">
        <v>65</v>
      </c>
      <c r="C72" s="125" t="s">
        <v>161</v>
      </c>
      <c r="D72" s="26">
        <v>6</v>
      </c>
      <c r="E72" s="90">
        <v>446.60949999999997</v>
      </c>
      <c r="F72" s="90">
        <f t="shared" si="29"/>
        <v>446.79999999999995</v>
      </c>
      <c r="G72" s="149">
        <v>0.16789999999999999</v>
      </c>
      <c r="H72" s="149">
        <v>2.2599999999999999E-2</v>
      </c>
      <c r="I72" s="147">
        <f t="shared" si="30"/>
        <v>0.1905</v>
      </c>
      <c r="J72" s="91">
        <f t="shared" si="31"/>
        <v>426.47847972173662</v>
      </c>
      <c r="K72" s="58">
        <v>446.3</v>
      </c>
      <c r="L72" s="58">
        <v>446.3</v>
      </c>
      <c r="M72" s="131">
        <v>0.16569999999999999</v>
      </c>
      <c r="N72" s="131">
        <v>2.1000000000000001E-2</v>
      </c>
      <c r="O72" s="131">
        <v>0.1867</v>
      </c>
      <c r="P72" s="63">
        <v>418</v>
      </c>
      <c r="Q72" s="24">
        <f t="shared" si="54"/>
        <v>-1.3103037522334768</v>
      </c>
      <c r="R72" s="24">
        <f t="shared" si="55"/>
        <v>-7.0796460176991038</v>
      </c>
      <c r="S72" s="24">
        <f t="shared" si="32"/>
        <v>-1.994750656167978</v>
      </c>
      <c r="T72" s="24">
        <f t="shared" si="33"/>
        <v>-1.9880205273824256</v>
      </c>
      <c r="U72" s="115"/>
      <c r="V72" s="109">
        <f t="shared" si="34"/>
        <v>-1.1447089286828591</v>
      </c>
      <c r="W72" s="109">
        <f t="shared" si="35"/>
        <v>-6.1447089286828591</v>
      </c>
      <c r="X72" s="109">
        <f t="shared" si="36"/>
        <v>3.8552910713171409</v>
      </c>
      <c r="Y72" s="109">
        <f t="shared" si="37"/>
        <v>-9.3631642899177656</v>
      </c>
      <c r="Z72" s="109">
        <f t="shared" si="38"/>
        <v>7.0737464325520465</v>
      </c>
      <c r="AA72" s="109">
        <f t="shared" si="39"/>
        <v>0</v>
      </c>
      <c r="AB72" s="109">
        <f t="shared" si="40"/>
        <v>-5</v>
      </c>
      <c r="AC72" s="109">
        <f t="shared" si="41"/>
        <v>5</v>
      </c>
      <c r="AD72" s="109">
        <f t="shared" si="42"/>
        <v>-24.722135267503525</v>
      </c>
      <c r="AE72" s="109">
        <f t="shared" si="43"/>
        <v>24.722135267503525</v>
      </c>
      <c r="AF72" s="109">
        <f t="shared" si="44"/>
        <v>-1.5873015873015885</v>
      </c>
      <c r="AG72" s="109">
        <f t="shared" si="45"/>
        <v>-6.5873015873015888</v>
      </c>
      <c r="AH72" s="109">
        <f t="shared" si="46"/>
        <v>3.4126984126984112</v>
      </c>
      <c r="AI72" s="109">
        <f t="shared" si="47"/>
        <v>-12.059612959654521</v>
      </c>
      <c r="AJ72" s="109">
        <f t="shared" si="48"/>
        <v>8.8850097850513432</v>
      </c>
      <c r="AK72" s="109">
        <f t="shared" si="49"/>
        <v>-1.6407913325552432</v>
      </c>
      <c r="AL72" s="109">
        <f t="shared" si="50"/>
        <v>-6.640791332555243</v>
      </c>
      <c r="AM72" s="109">
        <f t="shared" si="51"/>
        <v>3.359208667444757</v>
      </c>
      <c r="AN72" s="109">
        <f t="shared" si="52"/>
        <v>-12.564731562666784</v>
      </c>
      <c r="AO72" s="109">
        <f t="shared" si="53"/>
        <v>9.2831488975562966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s="5" customFormat="1" x14ac:dyDescent="0.25">
      <c r="A73" s="22" t="s">
        <v>18</v>
      </c>
      <c r="B73" s="33" t="s">
        <v>65</v>
      </c>
      <c r="C73" s="125" t="s">
        <v>161</v>
      </c>
      <c r="D73" s="26">
        <v>7</v>
      </c>
      <c r="E73" s="90">
        <v>446.96930000000003</v>
      </c>
      <c r="F73" s="90">
        <f t="shared" si="29"/>
        <v>447.40000000000003</v>
      </c>
      <c r="G73" s="149">
        <v>0.3775</v>
      </c>
      <c r="H73" s="149">
        <v>5.3199999999999997E-2</v>
      </c>
      <c r="I73" s="147">
        <f t="shared" si="30"/>
        <v>0.43069999999999997</v>
      </c>
      <c r="J73" s="91">
        <f t="shared" si="31"/>
        <v>963.25058160095125</v>
      </c>
      <c r="K73" s="58">
        <v>447.2</v>
      </c>
      <c r="L73" s="58">
        <v>447.2</v>
      </c>
      <c r="M73" s="131">
        <v>0.37540000000000001</v>
      </c>
      <c r="N73" s="131">
        <v>5.3199999999999997E-2</v>
      </c>
      <c r="O73" s="131">
        <v>0.42859999999999998</v>
      </c>
      <c r="P73" s="63">
        <v>959</v>
      </c>
      <c r="Q73" s="24">
        <f t="shared" si="54"/>
        <v>-0.55629139072847444</v>
      </c>
      <c r="R73" s="24">
        <f t="shared" si="55"/>
        <v>0</v>
      </c>
      <c r="S73" s="24">
        <f t="shared" si="32"/>
        <v>-0.48757836080798483</v>
      </c>
      <c r="T73" s="24">
        <f t="shared" si="33"/>
        <v>-0.44127475053133702</v>
      </c>
      <c r="U73" s="115"/>
      <c r="V73" s="109">
        <f t="shared" si="34"/>
        <v>-1.1447089286828591</v>
      </c>
      <c r="W73" s="109">
        <f t="shared" si="35"/>
        <v>-6.1447089286828591</v>
      </c>
      <c r="X73" s="109">
        <f t="shared" si="36"/>
        <v>3.8552910713171409</v>
      </c>
      <c r="Y73" s="109">
        <f t="shared" si="37"/>
        <v>-9.3631642899177656</v>
      </c>
      <c r="Z73" s="109">
        <f t="shared" si="38"/>
        <v>7.0737464325520465</v>
      </c>
      <c r="AA73" s="109">
        <f t="shared" si="39"/>
        <v>0</v>
      </c>
      <c r="AB73" s="109">
        <f t="shared" si="40"/>
        <v>-5</v>
      </c>
      <c r="AC73" s="109">
        <f t="shared" si="41"/>
        <v>5</v>
      </c>
      <c r="AD73" s="109">
        <f t="shared" si="42"/>
        <v>-24.722135267503525</v>
      </c>
      <c r="AE73" s="109">
        <f t="shared" si="43"/>
        <v>24.722135267503525</v>
      </c>
      <c r="AF73" s="109">
        <f t="shared" si="44"/>
        <v>-1.5873015873015885</v>
      </c>
      <c r="AG73" s="109">
        <f t="shared" si="45"/>
        <v>-6.5873015873015888</v>
      </c>
      <c r="AH73" s="109">
        <f t="shared" si="46"/>
        <v>3.4126984126984112</v>
      </c>
      <c r="AI73" s="109">
        <f t="shared" si="47"/>
        <v>-12.059612959654521</v>
      </c>
      <c r="AJ73" s="109">
        <f t="shared" si="48"/>
        <v>8.8850097850513432</v>
      </c>
      <c r="AK73" s="109">
        <f t="shared" si="49"/>
        <v>-1.6407913325552432</v>
      </c>
      <c r="AL73" s="109">
        <f t="shared" si="50"/>
        <v>-6.640791332555243</v>
      </c>
      <c r="AM73" s="109">
        <f t="shared" si="51"/>
        <v>3.359208667444757</v>
      </c>
      <c r="AN73" s="109">
        <f t="shared" si="52"/>
        <v>-12.564731562666784</v>
      </c>
      <c r="AO73" s="109">
        <f t="shared" si="53"/>
        <v>9.2831488975562966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s="5" customFormat="1" x14ac:dyDescent="0.25">
      <c r="A74" s="22" t="s">
        <v>18</v>
      </c>
      <c r="B74" s="33" t="s">
        <v>65</v>
      </c>
      <c r="C74" s="125" t="s">
        <v>161</v>
      </c>
      <c r="D74" s="26">
        <v>8</v>
      </c>
      <c r="E74" s="90">
        <v>446.79349999999999</v>
      </c>
      <c r="F74" s="90">
        <f t="shared" si="29"/>
        <v>447.6</v>
      </c>
      <c r="G74" s="149">
        <v>0.72619999999999996</v>
      </c>
      <c r="H74" s="149">
        <v>8.0299999999999996E-2</v>
      </c>
      <c r="I74" s="147">
        <f t="shared" si="30"/>
        <v>0.80649999999999999</v>
      </c>
      <c r="J74" s="91">
        <f t="shared" si="31"/>
        <v>1803.8556805886155</v>
      </c>
      <c r="K74" s="58">
        <v>447.3</v>
      </c>
      <c r="L74" s="58">
        <v>447.3</v>
      </c>
      <c r="M74" s="131">
        <v>0.72370000000000001</v>
      </c>
      <c r="N74" s="131">
        <v>7.7600000000000002E-2</v>
      </c>
      <c r="O74" s="131">
        <v>0.80130000000000001</v>
      </c>
      <c r="P74" s="63">
        <v>1793</v>
      </c>
      <c r="Q74" s="24">
        <f t="shared" si="54"/>
        <v>-0.34425778022582576</v>
      </c>
      <c r="R74" s="24">
        <f t="shared" si="55"/>
        <v>-3.3623910336239029</v>
      </c>
      <c r="S74" s="24">
        <f t="shared" si="32"/>
        <v>-0.64476131432113859</v>
      </c>
      <c r="T74" s="24">
        <f t="shared" si="33"/>
        <v>-0.60180427433491945</v>
      </c>
      <c r="U74" s="115"/>
      <c r="V74" s="109">
        <f t="shared" si="34"/>
        <v>-1.1447089286828591</v>
      </c>
      <c r="W74" s="109">
        <f t="shared" si="35"/>
        <v>-6.1447089286828591</v>
      </c>
      <c r="X74" s="109">
        <f t="shared" si="36"/>
        <v>3.8552910713171409</v>
      </c>
      <c r="Y74" s="109">
        <f t="shared" si="37"/>
        <v>-9.3631642899177656</v>
      </c>
      <c r="Z74" s="109">
        <f t="shared" si="38"/>
        <v>7.0737464325520465</v>
      </c>
      <c r="AA74" s="109">
        <f t="shared" si="39"/>
        <v>0</v>
      </c>
      <c r="AB74" s="109">
        <f t="shared" si="40"/>
        <v>-5</v>
      </c>
      <c r="AC74" s="109">
        <f t="shared" si="41"/>
        <v>5</v>
      </c>
      <c r="AD74" s="109">
        <f t="shared" si="42"/>
        <v>-24.722135267503525</v>
      </c>
      <c r="AE74" s="109">
        <f t="shared" si="43"/>
        <v>24.722135267503525</v>
      </c>
      <c r="AF74" s="109">
        <f t="shared" si="44"/>
        <v>-1.5873015873015885</v>
      </c>
      <c r="AG74" s="109">
        <f t="shared" si="45"/>
        <v>-6.5873015873015888</v>
      </c>
      <c r="AH74" s="109">
        <f t="shared" si="46"/>
        <v>3.4126984126984112</v>
      </c>
      <c r="AI74" s="109">
        <f t="shared" si="47"/>
        <v>-12.059612959654521</v>
      </c>
      <c r="AJ74" s="109">
        <f t="shared" si="48"/>
        <v>8.8850097850513432</v>
      </c>
      <c r="AK74" s="109">
        <f t="shared" si="49"/>
        <v>-1.6407913325552432</v>
      </c>
      <c r="AL74" s="109">
        <f t="shared" si="50"/>
        <v>-6.640791332555243</v>
      </c>
      <c r="AM74" s="109">
        <f t="shared" si="51"/>
        <v>3.359208667444757</v>
      </c>
      <c r="AN74" s="109">
        <f t="shared" si="52"/>
        <v>-12.564731562666784</v>
      </c>
      <c r="AO74" s="109">
        <f t="shared" si="53"/>
        <v>9.2831488975562966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s="5" customFormat="1" x14ac:dyDescent="0.25">
      <c r="A75" s="22" t="s">
        <v>18</v>
      </c>
      <c r="B75" s="33" t="s">
        <v>65</v>
      </c>
      <c r="C75" s="125" t="s">
        <v>161</v>
      </c>
      <c r="D75" s="26">
        <v>9</v>
      </c>
      <c r="E75" s="90">
        <v>447.14769999999999</v>
      </c>
      <c r="F75" s="90">
        <f t="shared" si="29"/>
        <v>449</v>
      </c>
      <c r="G75" s="149">
        <v>1.6316999999999999</v>
      </c>
      <c r="H75" s="149">
        <v>0.22059999999999999</v>
      </c>
      <c r="I75" s="147">
        <f t="shared" si="30"/>
        <v>1.8522999999999998</v>
      </c>
      <c r="J75" s="91">
        <f t="shared" si="31"/>
        <v>4136.0134194075072</v>
      </c>
      <c r="K75" s="58">
        <v>448.8</v>
      </c>
      <c r="L75" s="58">
        <v>448.8</v>
      </c>
      <c r="M75" s="131">
        <v>1.6327</v>
      </c>
      <c r="N75" s="131">
        <v>0.2203</v>
      </c>
      <c r="O75" s="131">
        <v>1.853</v>
      </c>
      <c r="P75" s="63">
        <v>4139</v>
      </c>
      <c r="Q75" s="24">
        <f t="shared" si="54"/>
        <v>6.1285775571496712E-2</v>
      </c>
      <c r="R75" s="24">
        <f t="shared" si="55"/>
        <v>-0.1359927470534881</v>
      </c>
      <c r="S75" s="24">
        <f t="shared" si="32"/>
        <v>3.7790854613191434E-2</v>
      </c>
      <c r="T75" s="24">
        <f t="shared" si="33"/>
        <v>7.2209161084411139E-2</v>
      </c>
      <c r="U75" s="115"/>
      <c r="V75" s="109">
        <f t="shared" si="34"/>
        <v>-1.1447089286828591</v>
      </c>
      <c r="W75" s="109">
        <f t="shared" si="35"/>
        <v>-6.1447089286828591</v>
      </c>
      <c r="X75" s="109">
        <f t="shared" si="36"/>
        <v>3.8552910713171409</v>
      </c>
      <c r="Y75" s="109">
        <f t="shared" si="37"/>
        <v>-9.3631642899177656</v>
      </c>
      <c r="Z75" s="109">
        <f t="shared" si="38"/>
        <v>7.0737464325520465</v>
      </c>
      <c r="AA75" s="109">
        <f t="shared" si="39"/>
        <v>0</v>
      </c>
      <c r="AB75" s="109">
        <f t="shared" si="40"/>
        <v>-5</v>
      </c>
      <c r="AC75" s="109">
        <f t="shared" si="41"/>
        <v>5</v>
      </c>
      <c r="AD75" s="109">
        <f t="shared" si="42"/>
        <v>-24.722135267503525</v>
      </c>
      <c r="AE75" s="109">
        <f t="shared" si="43"/>
        <v>24.722135267503525</v>
      </c>
      <c r="AF75" s="109">
        <f t="shared" si="44"/>
        <v>-1.5873015873015885</v>
      </c>
      <c r="AG75" s="109">
        <f t="shared" si="45"/>
        <v>-6.5873015873015888</v>
      </c>
      <c r="AH75" s="109">
        <f t="shared" si="46"/>
        <v>3.4126984126984112</v>
      </c>
      <c r="AI75" s="109">
        <f t="shared" si="47"/>
        <v>-12.059612959654521</v>
      </c>
      <c r="AJ75" s="109">
        <f t="shared" si="48"/>
        <v>8.8850097850513432</v>
      </c>
      <c r="AK75" s="109">
        <f t="shared" si="49"/>
        <v>-1.6407913325552432</v>
      </c>
      <c r="AL75" s="109">
        <f t="shared" si="50"/>
        <v>-6.640791332555243</v>
      </c>
      <c r="AM75" s="109">
        <f t="shared" si="51"/>
        <v>3.359208667444757</v>
      </c>
      <c r="AN75" s="109">
        <f t="shared" si="52"/>
        <v>-12.564731562666784</v>
      </c>
      <c r="AO75" s="109">
        <f t="shared" si="53"/>
        <v>9.2831488975562966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s="27" customFormat="1" x14ac:dyDescent="0.25">
      <c r="A76" s="152" t="s">
        <v>19</v>
      </c>
      <c r="B76" s="36" t="s">
        <v>66</v>
      </c>
      <c r="C76" s="152" t="s">
        <v>27</v>
      </c>
      <c r="D76" s="26">
        <v>1</v>
      </c>
      <c r="E76" s="90">
        <v>446.97570000000002</v>
      </c>
      <c r="F76" s="90">
        <f t="shared" si="29"/>
        <v>447</v>
      </c>
      <c r="G76" s="149">
        <v>1.32E-2</v>
      </c>
      <c r="H76" s="149">
        <v>1.11E-2</v>
      </c>
      <c r="I76" s="153">
        <f t="shared" si="30"/>
        <v>2.4300000000000002E-2</v>
      </c>
      <c r="J76" s="90">
        <f t="shared" si="31"/>
        <v>54.364256199728544</v>
      </c>
      <c r="K76" s="155">
        <v>446.8</v>
      </c>
      <c r="L76" s="155">
        <v>446.8</v>
      </c>
      <c r="M76" s="131">
        <v>1.3100000000000001E-2</v>
      </c>
      <c r="N76" s="131">
        <v>1.17E-2</v>
      </c>
      <c r="O76" s="131">
        <v>2.4799999999999999E-2</v>
      </c>
      <c r="P76" s="156">
        <v>56</v>
      </c>
      <c r="Q76" s="24">
        <f t="shared" si="54"/>
        <v>-0.75757575757575302</v>
      </c>
      <c r="R76" s="24">
        <f t="shared" si="55"/>
        <v>5.4054054054054035</v>
      </c>
      <c r="S76" s="24">
        <f t="shared" si="32"/>
        <v>2.0576131687242674</v>
      </c>
      <c r="T76" s="24">
        <f t="shared" si="33"/>
        <v>3.0088589720825127</v>
      </c>
      <c r="U76" s="115"/>
      <c r="V76" s="109">
        <f t="shared" si="34"/>
        <v>-1.1447089286828591</v>
      </c>
      <c r="W76" s="109">
        <f t="shared" si="35"/>
        <v>-6.1447089286828591</v>
      </c>
      <c r="X76" s="109">
        <f t="shared" si="36"/>
        <v>3.8552910713171409</v>
      </c>
      <c r="Y76" s="109">
        <f t="shared" si="37"/>
        <v>-9.3631642899177656</v>
      </c>
      <c r="Z76" s="109">
        <f t="shared" si="38"/>
        <v>7.0737464325520465</v>
      </c>
      <c r="AA76" s="109">
        <f t="shared" si="39"/>
        <v>0</v>
      </c>
      <c r="AB76" s="109">
        <f t="shared" si="40"/>
        <v>-5</v>
      </c>
      <c r="AC76" s="109">
        <f t="shared" si="41"/>
        <v>5</v>
      </c>
      <c r="AD76" s="109">
        <f t="shared" si="42"/>
        <v>-24.722135267503525</v>
      </c>
      <c r="AE76" s="109">
        <f t="shared" si="43"/>
        <v>24.722135267503525</v>
      </c>
      <c r="AF76" s="109">
        <f t="shared" si="44"/>
        <v>-1.5873015873015885</v>
      </c>
      <c r="AG76" s="109">
        <f t="shared" si="45"/>
        <v>-6.5873015873015888</v>
      </c>
      <c r="AH76" s="109">
        <f t="shared" si="46"/>
        <v>3.4126984126984112</v>
      </c>
      <c r="AI76" s="109">
        <f t="shared" si="47"/>
        <v>-12.059612959654521</v>
      </c>
      <c r="AJ76" s="109">
        <f t="shared" si="48"/>
        <v>8.8850097850513432</v>
      </c>
      <c r="AK76" s="109">
        <f t="shared" si="49"/>
        <v>-1.6407913325552432</v>
      </c>
      <c r="AL76" s="109">
        <f t="shared" si="50"/>
        <v>-6.640791332555243</v>
      </c>
      <c r="AM76" s="109">
        <f t="shared" si="51"/>
        <v>3.359208667444757</v>
      </c>
      <c r="AN76" s="109">
        <f t="shared" si="52"/>
        <v>-12.564731562666784</v>
      </c>
      <c r="AO76" s="109">
        <f t="shared" si="53"/>
        <v>9.2831488975562966</v>
      </c>
    </row>
    <row r="77" spans="1:128" s="27" customFormat="1" x14ac:dyDescent="0.25">
      <c r="A77" s="152" t="s">
        <v>19</v>
      </c>
      <c r="B77" s="36" t="s">
        <v>66</v>
      </c>
      <c r="C77" s="152" t="s">
        <v>27</v>
      </c>
      <c r="D77" s="26">
        <v>2</v>
      </c>
      <c r="E77" s="90">
        <v>446.57019999999994</v>
      </c>
      <c r="F77" s="90">
        <f t="shared" si="29"/>
        <v>446.59999999999997</v>
      </c>
      <c r="G77" s="149">
        <v>1.7600000000000001E-2</v>
      </c>
      <c r="H77" s="149">
        <v>1.2200000000000001E-2</v>
      </c>
      <c r="I77" s="153">
        <f t="shared" si="30"/>
        <v>2.98E-2</v>
      </c>
      <c r="J77" s="90">
        <f t="shared" si="31"/>
        <v>66.729149373292159</v>
      </c>
      <c r="K77" s="155">
        <v>446.2</v>
      </c>
      <c r="L77" s="155">
        <v>446.2</v>
      </c>
      <c r="M77" s="131">
        <v>1.7399999999999999E-2</v>
      </c>
      <c r="N77" s="131">
        <v>1.2E-2</v>
      </c>
      <c r="O77" s="131">
        <v>2.9399999999999999E-2</v>
      </c>
      <c r="P77" s="156">
        <v>66</v>
      </c>
      <c r="Q77" s="24">
        <f t="shared" si="54"/>
        <v>-1.1363636363636491</v>
      </c>
      <c r="R77" s="24">
        <f t="shared" si="55"/>
        <v>-1.6393442622950862</v>
      </c>
      <c r="S77" s="24">
        <f t="shared" si="32"/>
        <v>-1.3422818791946343</v>
      </c>
      <c r="T77" s="24">
        <f t="shared" si="33"/>
        <v>-1.0926999371941581</v>
      </c>
      <c r="U77" s="115"/>
      <c r="V77" s="109">
        <f t="shared" si="34"/>
        <v>-1.1447089286828591</v>
      </c>
      <c r="W77" s="109">
        <f t="shared" si="35"/>
        <v>-6.1447089286828591</v>
      </c>
      <c r="X77" s="109">
        <f t="shared" si="36"/>
        <v>3.8552910713171409</v>
      </c>
      <c r="Y77" s="109">
        <f t="shared" si="37"/>
        <v>-9.3631642899177656</v>
      </c>
      <c r="Z77" s="109">
        <f t="shared" si="38"/>
        <v>7.0737464325520465</v>
      </c>
      <c r="AA77" s="109">
        <f t="shared" si="39"/>
        <v>0</v>
      </c>
      <c r="AB77" s="109">
        <f t="shared" si="40"/>
        <v>-5</v>
      </c>
      <c r="AC77" s="109">
        <f t="shared" si="41"/>
        <v>5</v>
      </c>
      <c r="AD77" s="109">
        <f t="shared" si="42"/>
        <v>-24.722135267503525</v>
      </c>
      <c r="AE77" s="109">
        <f t="shared" si="43"/>
        <v>24.722135267503525</v>
      </c>
      <c r="AF77" s="109">
        <f t="shared" si="44"/>
        <v>-1.5873015873015885</v>
      </c>
      <c r="AG77" s="109">
        <f t="shared" si="45"/>
        <v>-6.5873015873015888</v>
      </c>
      <c r="AH77" s="109">
        <f t="shared" si="46"/>
        <v>3.4126984126984112</v>
      </c>
      <c r="AI77" s="109">
        <f t="shared" si="47"/>
        <v>-12.059612959654521</v>
      </c>
      <c r="AJ77" s="109">
        <f t="shared" si="48"/>
        <v>8.8850097850513432</v>
      </c>
      <c r="AK77" s="109">
        <f t="shared" si="49"/>
        <v>-1.6407913325552432</v>
      </c>
      <c r="AL77" s="109">
        <f t="shared" si="50"/>
        <v>-6.640791332555243</v>
      </c>
      <c r="AM77" s="109">
        <f t="shared" si="51"/>
        <v>3.359208667444757</v>
      </c>
      <c r="AN77" s="109">
        <f t="shared" si="52"/>
        <v>-12.564731562666784</v>
      </c>
      <c r="AO77" s="109">
        <f t="shared" si="53"/>
        <v>9.2831488975562966</v>
      </c>
    </row>
    <row r="78" spans="1:128" s="27" customFormat="1" x14ac:dyDescent="0.25">
      <c r="A78" s="152" t="s">
        <v>19</v>
      </c>
      <c r="B78" s="36" t="s">
        <v>66</v>
      </c>
      <c r="C78" s="152" t="s">
        <v>27</v>
      </c>
      <c r="D78" s="26">
        <v>3</v>
      </c>
      <c r="E78" s="90">
        <v>447.04430000000002</v>
      </c>
      <c r="F78" s="90">
        <f t="shared" si="29"/>
        <v>447.1</v>
      </c>
      <c r="G78" s="149">
        <v>4.2999999999999997E-2</v>
      </c>
      <c r="H78" s="149">
        <v>1.2699999999999999E-2</v>
      </c>
      <c r="I78" s="153">
        <f t="shared" si="30"/>
        <v>5.57E-2</v>
      </c>
      <c r="J78" s="90">
        <f t="shared" si="31"/>
        <v>124.59029484788282</v>
      </c>
      <c r="K78" s="155">
        <v>446.7</v>
      </c>
      <c r="L78" s="155">
        <v>446.8</v>
      </c>
      <c r="M78" s="131">
        <v>4.2200000000000001E-2</v>
      </c>
      <c r="N78" s="131">
        <v>1.32E-2</v>
      </c>
      <c r="O78" s="131">
        <v>5.5399999999999998E-2</v>
      </c>
      <c r="P78" s="156">
        <v>124</v>
      </c>
      <c r="Q78" s="24">
        <f t="shared" si="54"/>
        <v>-1.8604651162790586</v>
      </c>
      <c r="R78" s="24">
        <f t="shared" si="55"/>
        <v>3.9370078740157513</v>
      </c>
      <c r="S78" s="24">
        <f t="shared" si="32"/>
        <v>-0.53859964093357571</v>
      </c>
      <c r="T78" s="24">
        <f t="shared" si="33"/>
        <v>-0.47378878796581281</v>
      </c>
      <c r="U78" s="115"/>
      <c r="V78" s="109">
        <f t="shared" si="34"/>
        <v>-1.1447089286828591</v>
      </c>
      <c r="W78" s="109">
        <f t="shared" si="35"/>
        <v>-6.1447089286828591</v>
      </c>
      <c r="X78" s="109">
        <f t="shared" si="36"/>
        <v>3.8552910713171409</v>
      </c>
      <c r="Y78" s="109">
        <f t="shared" si="37"/>
        <v>-9.3631642899177656</v>
      </c>
      <c r="Z78" s="109">
        <f t="shared" si="38"/>
        <v>7.0737464325520465</v>
      </c>
      <c r="AA78" s="109">
        <f t="shared" si="39"/>
        <v>0</v>
      </c>
      <c r="AB78" s="109">
        <f t="shared" si="40"/>
        <v>-5</v>
      </c>
      <c r="AC78" s="109">
        <f t="shared" si="41"/>
        <v>5</v>
      </c>
      <c r="AD78" s="109">
        <f t="shared" si="42"/>
        <v>-24.722135267503525</v>
      </c>
      <c r="AE78" s="109">
        <f t="shared" si="43"/>
        <v>24.722135267503525</v>
      </c>
      <c r="AF78" s="109">
        <f t="shared" si="44"/>
        <v>-1.5873015873015885</v>
      </c>
      <c r="AG78" s="109">
        <f t="shared" si="45"/>
        <v>-6.5873015873015888</v>
      </c>
      <c r="AH78" s="109">
        <f t="shared" si="46"/>
        <v>3.4126984126984112</v>
      </c>
      <c r="AI78" s="109">
        <f t="shared" si="47"/>
        <v>-12.059612959654521</v>
      </c>
      <c r="AJ78" s="109">
        <f t="shared" si="48"/>
        <v>8.8850097850513432</v>
      </c>
      <c r="AK78" s="109">
        <f t="shared" si="49"/>
        <v>-1.6407913325552432</v>
      </c>
      <c r="AL78" s="109">
        <f t="shared" si="50"/>
        <v>-6.640791332555243</v>
      </c>
      <c r="AM78" s="109">
        <f t="shared" si="51"/>
        <v>3.359208667444757</v>
      </c>
      <c r="AN78" s="109">
        <f t="shared" si="52"/>
        <v>-12.564731562666784</v>
      </c>
      <c r="AO78" s="109">
        <f t="shared" si="53"/>
        <v>9.2831488975562966</v>
      </c>
    </row>
    <row r="79" spans="1:128" s="27" customFormat="1" x14ac:dyDescent="0.25">
      <c r="A79" s="152" t="s">
        <v>19</v>
      </c>
      <c r="B79" s="36" t="s">
        <v>66</v>
      </c>
      <c r="C79" s="152" t="s">
        <v>27</v>
      </c>
      <c r="D79" s="26">
        <v>4</v>
      </c>
      <c r="E79" s="90">
        <v>446.71949999999998</v>
      </c>
      <c r="F79" s="90">
        <f t="shared" si="29"/>
        <v>446.79999999999995</v>
      </c>
      <c r="G79" s="149">
        <v>6.8900000000000003E-2</v>
      </c>
      <c r="H79" s="149">
        <v>1.1599999999999999E-2</v>
      </c>
      <c r="I79" s="153">
        <f t="shared" si="30"/>
        <v>8.0500000000000002E-2</v>
      </c>
      <c r="J79" s="90">
        <f t="shared" si="31"/>
        <v>180.19031198049723</v>
      </c>
      <c r="K79" s="155">
        <v>446.4</v>
      </c>
      <c r="L79" s="155">
        <v>446.5</v>
      </c>
      <c r="M79" s="131">
        <v>6.7500000000000004E-2</v>
      </c>
      <c r="N79" s="131">
        <v>1.2800000000000001E-2</v>
      </c>
      <c r="O79" s="131">
        <v>8.0299999999999996E-2</v>
      </c>
      <c r="P79" s="156">
        <v>180</v>
      </c>
      <c r="Q79" s="24">
        <f t="shared" si="54"/>
        <v>-2.0319303338171237</v>
      </c>
      <c r="R79" s="24">
        <f t="shared" si="55"/>
        <v>10.344827586206909</v>
      </c>
      <c r="S79" s="24">
        <f t="shared" si="32"/>
        <v>-0.24844720496895123</v>
      </c>
      <c r="T79" s="24">
        <f t="shared" si="33"/>
        <v>-0.10561721016267847</v>
      </c>
      <c r="U79" s="115"/>
      <c r="V79" s="109">
        <f t="shared" si="34"/>
        <v>-1.1447089286828591</v>
      </c>
      <c r="W79" s="109">
        <f t="shared" si="35"/>
        <v>-6.1447089286828591</v>
      </c>
      <c r="X79" s="109">
        <f t="shared" si="36"/>
        <v>3.8552910713171409</v>
      </c>
      <c r="Y79" s="109">
        <f t="shared" si="37"/>
        <v>-9.3631642899177656</v>
      </c>
      <c r="Z79" s="109">
        <f t="shared" si="38"/>
        <v>7.0737464325520465</v>
      </c>
      <c r="AA79" s="109">
        <f t="shared" si="39"/>
        <v>0</v>
      </c>
      <c r="AB79" s="109">
        <f t="shared" si="40"/>
        <v>-5</v>
      </c>
      <c r="AC79" s="109">
        <f t="shared" si="41"/>
        <v>5</v>
      </c>
      <c r="AD79" s="109">
        <f t="shared" si="42"/>
        <v>-24.722135267503525</v>
      </c>
      <c r="AE79" s="109">
        <f t="shared" si="43"/>
        <v>24.722135267503525</v>
      </c>
      <c r="AF79" s="109">
        <f t="shared" si="44"/>
        <v>-1.5873015873015885</v>
      </c>
      <c r="AG79" s="109">
        <f t="shared" si="45"/>
        <v>-6.5873015873015888</v>
      </c>
      <c r="AH79" s="109">
        <f t="shared" si="46"/>
        <v>3.4126984126984112</v>
      </c>
      <c r="AI79" s="109">
        <f t="shared" si="47"/>
        <v>-12.059612959654521</v>
      </c>
      <c r="AJ79" s="109">
        <f t="shared" si="48"/>
        <v>8.8850097850513432</v>
      </c>
      <c r="AK79" s="109">
        <f t="shared" si="49"/>
        <v>-1.6407913325552432</v>
      </c>
      <c r="AL79" s="109">
        <f t="shared" si="50"/>
        <v>-6.640791332555243</v>
      </c>
      <c r="AM79" s="109">
        <f t="shared" si="51"/>
        <v>3.359208667444757</v>
      </c>
      <c r="AN79" s="109">
        <f t="shared" si="52"/>
        <v>-12.564731562666784</v>
      </c>
      <c r="AO79" s="109">
        <f t="shared" si="53"/>
        <v>9.2831488975562966</v>
      </c>
    </row>
    <row r="80" spans="1:128" s="27" customFormat="1" x14ac:dyDescent="0.25">
      <c r="A80" s="152" t="s">
        <v>19</v>
      </c>
      <c r="B80" s="36" t="s">
        <v>66</v>
      </c>
      <c r="C80" s="152" t="s">
        <v>27</v>
      </c>
      <c r="D80" s="26">
        <v>5</v>
      </c>
      <c r="E80" s="90">
        <v>445.97670000000005</v>
      </c>
      <c r="F80" s="90">
        <f t="shared" si="29"/>
        <v>446.10000000000008</v>
      </c>
      <c r="G80" s="149">
        <v>0.10390000000000001</v>
      </c>
      <c r="H80" s="149">
        <v>1.9400000000000001E-2</v>
      </c>
      <c r="I80" s="153">
        <f t="shared" si="30"/>
        <v>0.12330000000000001</v>
      </c>
      <c r="J80" s="90">
        <f t="shared" si="31"/>
        <v>276.44300039906034</v>
      </c>
      <c r="K80" s="155">
        <v>445.7</v>
      </c>
      <c r="L80" s="155">
        <v>445.8</v>
      </c>
      <c r="M80" s="131">
        <v>0.1027</v>
      </c>
      <c r="N80" s="131">
        <v>1.9800000000000002E-2</v>
      </c>
      <c r="O80" s="131">
        <v>0.1225</v>
      </c>
      <c r="P80" s="156">
        <v>275</v>
      </c>
      <c r="Q80" s="24">
        <f t="shared" si="54"/>
        <v>-1.1549566891241643</v>
      </c>
      <c r="R80" s="24">
        <f t="shared" si="55"/>
        <v>2.0618556701030983</v>
      </c>
      <c r="S80" s="24">
        <f t="shared" si="32"/>
        <v>-0.64882400648824734</v>
      </c>
      <c r="T80" s="24">
        <f t="shared" si="33"/>
        <v>-0.5219884015790921</v>
      </c>
      <c r="U80" s="115"/>
      <c r="V80" s="109">
        <f t="shared" si="34"/>
        <v>-1.1447089286828591</v>
      </c>
      <c r="W80" s="109">
        <f t="shared" si="35"/>
        <v>-6.1447089286828591</v>
      </c>
      <c r="X80" s="109">
        <f t="shared" si="36"/>
        <v>3.8552910713171409</v>
      </c>
      <c r="Y80" s="109">
        <f t="shared" si="37"/>
        <v>-9.3631642899177656</v>
      </c>
      <c r="Z80" s="109">
        <f t="shared" si="38"/>
        <v>7.0737464325520465</v>
      </c>
      <c r="AA80" s="109">
        <f t="shared" si="39"/>
        <v>0</v>
      </c>
      <c r="AB80" s="109">
        <f t="shared" si="40"/>
        <v>-5</v>
      </c>
      <c r="AC80" s="109">
        <f t="shared" si="41"/>
        <v>5</v>
      </c>
      <c r="AD80" s="109">
        <f t="shared" si="42"/>
        <v>-24.722135267503525</v>
      </c>
      <c r="AE80" s="109">
        <f t="shared" si="43"/>
        <v>24.722135267503525</v>
      </c>
      <c r="AF80" s="109">
        <f t="shared" si="44"/>
        <v>-1.5873015873015885</v>
      </c>
      <c r="AG80" s="109">
        <f t="shared" si="45"/>
        <v>-6.5873015873015888</v>
      </c>
      <c r="AH80" s="109">
        <f t="shared" si="46"/>
        <v>3.4126984126984112</v>
      </c>
      <c r="AI80" s="109">
        <f t="shared" si="47"/>
        <v>-12.059612959654521</v>
      </c>
      <c r="AJ80" s="109">
        <f t="shared" si="48"/>
        <v>8.8850097850513432</v>
      </c>
      <c r="AK80" s="109">
        <f t="shared" si="49"/>
        <v>-1.6407913325552432</v>
      </c>
      <c r="AL80" s="109">
        <f t="shared" si="50"/>
        <v>-6.640791332555243</v>
      </c>
      <c r="AM80" s="109">
        <f t="shared" si="51"/>
        <v>3.359208667444757</v>
      </c>
      <c r="AN80" s="109">
        <f t="shared" si="52"/>
        <v>-12.564731562666784</v>
      </c>
      <c r="AO80" s="109">
        <f t="shared" si="53"/>
        <v>9.2831488975562966</v>
      </c>
    </row>
    <row r="81" spans="1:128" s="27" customFormat="1" x14ac:dyDescent="0.25">
      <c r="A81" s="152" t="s">
        <v>19</v>
      </c>
      <c r="B81" s="36" t="s">
        <v>66</v>
      </c>
      <c r="C81" s="152" t="s">
        <v>27</v>
      </c>
      <c r="D81" s="26">
        <v>6</v>
      </c>
      <c r="E81" s="90">
        <v>446.61309999999997</v>
      </c>
      <c r="F81" s="90">
        <f t="shared" si="29"/>
        <v>446.79999999999995</v>
      </c>
      <c r="G81" s="149">
        <v>0.16370000000000001</v>
      </c>
      <c r="H81" s="149">
        <v>2.3199999999999998E-2</v>
      </c>
      <c r="I81" s="153">
        <f t="shared" si="30"/>
        <v>0.18690000000000001</v>
      </c>
      <c r="J81" s="90">
        <f t="shared" si="31"/>
        <v>418.41694426146597</v>
      </c>
      <c r="K81" s="155">
        <v>446.3</v>
      </c>
      <c r="L81" s="155">
        <v>446.5</v>
      </c>
      <c r="M81" s="131">
        <v>0.16059999999999999</v>
      </c>
      <c r="N81" s="131">
        <v>2.4500000000000001E-2</v>
      </c>
      <c r="O81" s="131">
        <v>0.18509999999999999</v>
      </c>
      <c r="P81" s="156">
        <v>415</v>
      </c>
      <c r="Q81" s="24">
        <f t="shared" si="54"/>
        <v>-1.893708002443506</v>
      </c>
      <c r="R81" s="24">
        <f t="shared" si="55"/>
        <v>5.6034482758620801</v>
      </c>
      <c r="S81" s="24">
        <f t="shared" si="32"/>
        <v>-0.96308186195827905</v>
      </c>
      <c r="T81" s="24">
        <f t="shared" si="33"/>
        <v>-0.81663620661852199</v>
      </c>
      <c r="U81" s="115"/>
      <c r="V81" s="109">
        <f t="shared" si="34"/>
        <v>-1.1447089286828591</v>
      </c>
      <c r="W81" s="109">
        <f t="shared" si="35"/>
        <v>-6.1447089286828591</v>
      </c>
      <c r="X81" s="109">
        <f t="shared" si="36"/>
        <v>3.8552910713171409</v>
      </c>
      <c r="Y81" s="109">
        <f t="shared" si="37"/>
        <v>-9.3631642899177656</v>
      </c>
      <c r="Z81" s="109">
        <f t="shared" si="38"/>
        <v>7.0737464325520465</v>
      </c>
      <c r="AA81" s="109">
        <f t="shared" si="39"/>
        <v>0</v>
      </c>
      <c r="AB81" s="109">
        <f t="shared" si="40"/>
        <v>-5</v>
      </c>
      <c r="AC81" s="109">
        <f t="shared" si="41"/>
        <v>5</v>
      </c>
      <c r="AD81" s="109">
        <f t="shared" si="42"/>
        <v>-24.722135267503525</v>
      </c>
      <c r="AE81" s="109">
        <f t="shared" si="43"/>
        <v>24.722135267503525</v>
      </c>
      <c r="AF81" s="109">
        <f t="shared" si="44"/>
        <v>-1.5873015873015885</v>
      </c>
      <c r="AG81" s="109">
        <f t="shared" si="45"/>
        <v>-6.5873015873015888</v>
      </c>
      <c r="AH81" s="109">
        <f t="shared" si="46"/>
        <v>3.4126984126984112</v>
      </c>
      <c r="AI81" s="109">
        <f t="shared" si="47"/>
        <v>-12.059612959654521</v>
      </c>
      <c r="AJ81" s="109">
        <f t="shared" si="48"/>
        <v>8.8850097850513432</v>
      </c>
      <c r="AK81" s="109">
        <f t="shared" si="49"/>
        <v>-1.6407913325552432</v>
      </c>
      <c r="AL81" s="109">
        <f t="shared" si="50"/>
        <v>-6.640791332555243</v>
      </c>
      <c r="AM81" s="109">
        <f t="shared" si="51"/>
        <v>3.359208667444757</v>
      </c>
      <c r="AN81" s="109">
        <f t="shared" si="52"/>
        <v>-12.564731562666784</v>
      </c>
      <c r="AO81" s="109">
        <f t="shared" si="53"/>
        <v>9.2831488975562966</v>
      </c>
    </row>
    <row r="82" spans="1:128" s="27" customFormat="1" x14ac:dyDescent="0.25">
      <c r="A82" s="152" t="s">
        <v>19</v>
      </c>
      <c r="B82" s="36" t="s">
        <v>66</v>
      </c>
      <c r="C82" s="152" t="s">
        <v>27</v>
      </c>
      <c r="D82" s="26">
        <v>7</v>
      </c>
      <c r="E82" s="90">
        <v>446.77440000000007</v>
      </c>
      <c r="F82" s="90">
        <f t="shared" si="29"/>
        <v>447.2000000000001</v>
      </c>
      <c r="G82" s="149">
        <v>0.37580000000000002</v>
      </c>
      <c r="H82" s="149">
        <v>4.9799999999999997E-2</v>
      </c>
      <c r="I82" s="153">
        <f t="shared" si="30"/>
        <v>0.42560000000000003</v>
      </c>
      <c r="J82" s="90">
        <f t="shared" si="31"/>
        <v>952.26373011081603</v>
      </c>
      <c r="K82" s="155">
        <v>446.4</v>
      </c>
      <c r="L82" s="155">
        <v>446.8</v>
      </c>
      <c r="M82" s="131">
        <v>0.36849999999999999</v>
      </c>
      <c r="N82" s="131">
        <v>5.3400000000000003E-2</v>
      </c>
      <c r="O82" s="131">
        <v>0.4219</v>
      </c>
      <c r="P82" s="156">
        <v>945</v>
      </c>
      <c r="Q82" s="24">
        <f t="shared" si="54"/>
        <v>-1.9425226184140574</v>
      </c>
      <c r="R82" s="24">
        <f t="shared" si="55"/>
        <v>7.2289156626506141</v>
      </c>
      <c r="S82" s="24">
        <f t="shared" si="32"/>
        <v>-0.86936090225564755</v>
      </c>
      <c r="T82" s="24">
        <f t="shared" si="33"/>
        <v>-0.76278554786190778</v>
      </c>
      <c r="U82" s="115"/>
      <c r="V82" s="109">
        <f t="shared" si="34"/>
        <v>-1.1447089286828591</v>
      </c>
      <c r="W82" s="109">
        <f t="shared" si="35"/>
        <v>-6.1447089286828591</v>
      </c>
      <c r="X82" s="109">
        <f t="shared" si="36"/>
        <v>3.8552910713171409</v>
      </c>
      <c r="Y82" s="109">
        <f t="shared" si="37"/>
        <v>-9.3631642899177656</v>
      </c>
      <c r="Z82" s="109">
        <f t="shared" si="38"/>
        <v>7.0737464325520465</v>
      </c>
      <c r="AA82" s="109">
        <f t="shared" si="39"/>
        <v>0</v>
      </c>
      <c r="AB82" s="109">
        <f t="shared" si="40"/>
        <v>-5</v>
      </c>
      <c r="AC82" s="109">
        <f t="shared" si="41"/>
        <v>5</v>
      </c>
      <c r="AD82" s="109">
        <f t="shared" si="42"/>
        <v>-24.722135267503525</v>
      </c>
      <c r="AE82" s="109">
        <f t="shared" si="43"/>
        <v>24.722135267503525</v>
      </c>
      <c r="AF82" s="109">
        <f t="shared" si="44"/>
        <v>-1.5873015873015885</v>
      </c>
      <c r="AG82" s="109">
        <f t="shared" si="45"/>
        <v>-6.5873015873015888</v>
      </c>
      <c r="AH82" s="109">
        <f t="shared" si="46"/>
        <v>3.4126984126984112</v>
      </c>
      <c r="AI82" s="109">
        <f t="shared" si="47"/>
        <v>-12.059612959654521</v>
      </c>
      <c r="AJ82" s="109">
        <f t="shared" si="48"/>
        <v>8.8850097850513432</v>
      </c>
      <c r="AK82" s="109">
        <f t="shared" si="49"/>
        <v>-1.6407913325552432</v>
      </c>
      <c r="AL82" s="109">
        <f t="shared" si="50"/>
        <v>-6.640791332555243</v>
      </c>
      <c r="AM82" s="109">
        <f t="shared" si="51"/>
        <v>3.359208667444757</v>
      </c>
      <c r="AN82" s="109">
        <f t="shared" si="52"/>
        <v>-12.564731562666784</v>
      </c>
      <c r="AO82" s="109">
        <f t="shared" si="53"/>
        <v>9.2831488975562966</v>
      </c>
    </row>
    <row r="83" spans="1:128" s="27" customFormat="1" x14ac:dyDescent="0.25">
      <c r="A83" s="152" t="s">
        <v>19</v>
      </c>
      <c r="B83" s="36" t="s">
        <v>66</v>
      </c>
      <c r="C83" s="152" t="s">
        <v>27</v>
      </c>
      <c r="D83" s="26">
        <v>8</v>
      </c>
      <c r="E83" s="90">
        <v>446.98880000000008</v>
      </c>
      <c r="F83" s="90">
        <f t="shared" si="29"/>
        <v>447.80000000000013</v>
      </c>
      <c r="G83" s="149">
        <v>0.72929999999999995</v>
      </c>
      <c r="H83" s="149">
        <v>8.1900000000000001E-2</v>
      </c>
      <c r="I83" s="153">
        <f t="shared" si="30"/>
        <v>0.81119999999999992</v>
      </c>
      <c r="J83" s="90">
        <f t="shared" si="31"/>
        <v>1813.5685284576261</v>
      </c>
      <c r="K83" s="155">
        <v>446.6</v>
      </c>
      <c r="L83" s="155">
        <v>447.4</v>
      </c>
      <c r="M83" s="131">
        <v>0.72040000000000004</v>
      </c>
      <c r="N83" s="131">
        <v>8.7999999999999995E-2</v>
      </c>
      <c r="O83" s="131">
        <v>0.80840000000000001</v>
      </c>
      <c r="P83" s="156">
        <v>1809</v>
      </c>
      <c r="Q83" s="24">
        <f t="shared" si="54"/>
        <v>-1.2203482791717961</v>
      </c>
      <c r="R83" s="24">
        <f t="shared" si="55"/>
        <v>7.4481074481074412</v>
      </c>
      <c r="S83" s="24">
        <f t="shared" si="32"/>
        <v>-0.34516765285994994</v>
      </c>
      <c r="T83" s="24">
        <f t="shared" si="33"/>
        <v>-0.25190823428721004</v>
      </c>
      <c r="U83" s="115"/>
      <c r="V83" s="109">
        <f t="shared" si="34"/>
        <v>-1.1447089286828591</v>
      </c>
      <c r="W83" s="109">
        <f t="shared" si="35"/>
        <v>-6.1447089286828591</v>
      </c>
      <c r="X83" s="109">
        <f t="shared" si="36"/>
        <v>3.8552910713171409</v>
      </c>
      <c r="Y83" s="109">
        <f t="shared" si="37"/>
        <v>-9.3631642899177656</v>
      </c>
      <c r="Z83" s="109">
        <f t="shared" si="38"/>
        <v>7.0737464325520465</v>
      </c>
      <c r="AA83" s="109">
        <f t="shared" si="39"/>
        <v>0</v>
      </c>
      <c r="AB83" s="109">
        <f t="shared" si="40"/>
        <v>-5</v>
      </c>
      <c r="AC83" s="109">
        <f t="shared" si="41"/>
        <v>5</v>
      </c>
      <c r="AD83" s="109">
        <f t="shared" si="42"/>
        <v>-24.722135267503525</v>
      </c>
      <c r="AE83" s="109">
        <f t="shared" si="43"/>
        <v>24.722135267503525</v>
      </c>
      <c r="AF83" s="109">
        <f t="shared" si="44"/>
        <v>-1.5873015873015885</v>
      </c>
      <c r="AG83" s="109">
        <f t="shared" si="45"/>
        <v>-6.5873015873015888</v>
      </c>
      <c r="AH83" s="109">
        <f t="shared" si="46"/>
        <v>3.4126984126984112</v>
      </c>
      <c r="AI83" s="109">
        <f t="shared" si="47"/>
        <v>-12.059612959654521</v>
      </c>
      <c r="AJ83" s="109">
        <f t="shared" si="48"/>
        <v>8.8850097850513432</v>
      </c>
      <c r="AK83" s="109">
        <f t="shared" si="49"/>
        <v>-1.6407913325552432</v>
      </c>
      <c r="AL83" s="109">
        <f t="shared" si="50"/>
        <v>-6.640791332555243</v>
      </c>
      <c r="AM83" s="109">
        <f t="shared" si="51"/>
        <v>3.359208667444757</v>
      </c>
      <c r="AN83" s="109">
        <f t="shared" si="52"/>
        <v>-12.564731562666784</v>
      </c>
      <c r="AO83" s="109">
        <f t="shared" si="53"/>
        <v>9.2831488975562966</v>
      </c>
    </row>
    <row r="84" spans="1:128" s="27" customFormat="1" x14ac:dyDescent="0.25">
      <c r="A84" s="152" t="s">
        <v>19</v>
      </c>
      <c r="B84" s="36" t="s">
        <v>66</v>
      </c>
      <c r="C84" s="152" t="s">
        <v>27</v>
      </c>
      <c r="D84" s="26">
        <v>9</v>
      </c>
      <c r="E84" s="90">
        <v>446.45769999999993</v>
      </c>
      <c r="F84" s="90">
        <f t="shared" si="29"/>
        <v>448.29999999999995</v>
      </c>
      <c r="G84" s="149">
        <v>1.6184000000000001</v>
      </c>
      <c r="H84" s="149">
        <v>0.22389999999999999</v>
      </c>
      <c r="I84" s="153">
        <f t="shared" si="30"/>
        <v>1.8423</v>
      </c>
      <c r="J84" s="90">
        <f t="shared" si="31"/>
        <v>4120.0668786557126</v>
      </c>
      <c r="K84" s="155">
        <v>446</v>
      </c>
      <c r="L84" s="155">
        <v>447.8</v>
      </c>
      <c r="M84" s="131">
        <v>1.6036999999999999</v>
      </c>
      <c r="N84" s="131">
        <v>0.23130000000000001</v>
      </c>
      <c r="O84" s="131">
        <v>1.835</v>
      </c>
      <c r="P84" s="156">
        <v>4108</v>
      </c>
      <c r="Q84" s="24">
        <f t="shared" si="54"/>
        <v>-0.908304498269906</v>
      </c>
      <c r="R84" s="24">
        <f t="shared" si="55"/>
        <v>3.3050468959356936</v>
      </c>
      <c r="S84" s="24">
        <f t="shared" si="32"/>
        <v>-0.39624382565272132</v>
      </c>
      <c r="T84" s="24">
        <f t="shared" si="33"/>
        <v>-0.29288065002599495</v>
      </c>
      <c r="U84" s="115"/>
      <c r="V84" s="109">
        <f t="shared" si="34"/>
        <v>-1.1447089286828591</v>
      </c>
      <c r="W84" s="109">
        <f t="shared" si="35"/>
        <v>-6.1447089286828591</v>
      </c>
      <c r="X84" s="109">
        <f t="shared" si="36"/>
        <v>3.8552910713171409</v>
      </c>
      <c r="Y84" s="109">
        <f t="shared" si="37"/>
        <v>-9.3631642899177656</v>
      </c>
      <c r="Z84" s="109">
        <f t="shared" si="38"/>
        <v>7.0737464325520465</v>
      </c>
      <c r="AA84" s="109">
        <f t="shared" si="39"/>
        <v>0</v>
      </c>
      <c r="AB84" s="109">
        <f t="shared" si="40"/>
        <v>-5</v>
      </c>
      <c r="AC84" s="109">
        <f t="shared" si="41"/>
        <v>5</v>
      </c>
      <c r="AD84" s="109">
        <f t="shared" si="42"/>
        <v>-24.722135267503525</v>
      </c>
      <c r="AE84" s="109">
        <f t="shared" si="43"/>
        <v>24.722135267503525</v>
      </c>
      <c r="AF84" s="109">
        <f t="shared" si="44"/>
        <v>-1.5873015873015885</v>
      </c>
      <c r="AG84" s="109">
        <f t="shared" si="45"/>
        <v>-6.5873015873015888</v>
      </c>
      <c r="AH84" s="109">
        <f t="shared" si="46"/>
        <v>3.4126984126984112</v>
      </c>
      <c r="AI84" s="109">
        <f t="shared" si="47"/>
        <v>-12.059612959654521</v>
      </c>
      <c r="AJ84" s="109">
        <f t="shared" si="48"/>
        <v>8.8850097850513432</v>
      </c>
      <c r="AK84" s="109">
        <f t="shared" si="49"/>
        <v>-1.6407913325552432</v>
      </c>
      <c r="AL84" s="109">
        <f t="shared" si="50"/>
        <v>-6.640791332555243</v>
      </c>
      <c r="AM84" s="109">
        <f t="shared" si="51"/>
        <v>3.359208667444757</v>
      </c>
      <c r="AN84" s="109">
        <f t="shared" si="52"/>
        <v>-12.564731562666784</v>
      </c>
      <c r="AO84" s="109">
        <f t="shared" si="53"/>
        <v>9.2831488975562966</v>
      </c>
    </row>
    <row r="85" spans="1:128" s="5" customFormat="1" x14ac:dyDescent="0.25">
      <c r="A85" s="22" t="s">
        <v>20</v>
      </c>
      <c r="B85" s="33" t="s">
        <v>67</v>
      </c>
      <c r="C85" s="5" t="s">
        <v>142</v>
      </c>
      <c r="D85" s="26">
        <v>1</v>
      </c>
      <c r="E85" s="90">
        <v>446.57580000000002</v>
      </c>
      <c r="F85" s="90">
        <f t="shared" si="29"/>
        <v>446.6</v>
      </c>
      <c r="G85" s="149">
        <v>1.2699999999999999E-2</v>
      </c>
      <c r="H85" s="149">
        <v>1.15E-2</v>
      </c>
      <c r="I85" s="147">
        <f t="shared" si="30"/>
        <v>2.4199999999999999E-2</v>
      </c>
      <c r="J85" s="91">
        <f t="shared" si="31"/>
        <v>54.189020367312786</v>
      </c>
      <c r="K85" s="59"/>
      <c r="L85" s="58">
        <v>446.5</v>
      </c>
      <c r="M85" s="131">
        <v>1.2999999999999999E-2</v>
      </c>
      <c r="N85" s="131">
        <v>1.17E-2</v>
      </c>
      <c r="O85" s="131">
        <v>2.47E-2</v>
      </c>
      <c r="P85" s="63">
        <v>55</v>
      </c>
      <c r="Q85" s="24">
        <f t="shared" si="54"/>
        <v>2.3622047244094486</v>
      </c>
      <c r="R85" s="24">
        <f t="shared" si="55"/>
        <v>1.7391304347826133</v>
      </c>
      <c r="S85" s="24">
        <f t="shared" si="32"/>
        <v>2.0661157024793408</v>
      </c>
      <c r="T85" s="24">
        <f t="shared" si="33"/>
        <v>1.4965755556939413</v>
      </c>
      <c r="U85" s="115"/>
      <c r="V85" s="109">
        <f t="shared" si="34"/>
        <v>-1.1447089286828591</v>
      </c>
      <c r="W85" s="109">
        <f t="shared" si="35"/>
        <v>-6.1447089286828591</v>
      </c>
      <c r="X85" s="109">
        <f t="shared" si="36"/>
        <v>3.8552910713171409</v>
      </c>
      <c r="Y85" s="109">
        <f t="shared" si="37"/>
        <v>-9.3631642899177656</v>
      </c>
      <c r="Z85" s="109">
        <f t="shared" si="38"/>
        <v>7.0737464325520465</v>
      </c>
      <c r="AA85" s="109">
        <f t="shared" si="39"/>
        <v>0</v>
      </c>
      <c r="AB85" s="109">
        <f t="shared" si="40"/>
        <v>-5</v>
      </c>
      <c r="AC85" s="109">
        <f t="shared" si="41"/>
        <v>5</v>
      </c>
      <c r="AD85" s="109">
        <f t="shared" si="42"/>
        <v>-24.722135267503525</v>
      </c>
      <c r="AE85" s="109">
        <f t="shared" si="43"/>
        <v>24.722135267503525</v>
      </c>
      <c r="AF85" s="109">
        <f t="shared" si="44"/>
        <v>-1.5873015873015885</v>
      </c>
      <c r="AG85" s="109">
        <f t="shared" si="45"/>
        <v>-6.5873015873015888</v>
      </c>
      <c r="AH85" s="109">
        <f t="shared" si="46"/>
        <v>3.4126984126984112</v>
      </c>
      <c r="AI85" s="109">
        <f t="shared" si="47"/>
        <v>-12.059612959654521</v>
      </c>
      <c r="AJ85" s="109">
        <f t="shared" si="48"/>
        <v>8.8850097850513432</v>
      </c>
      <c r="AK85" s="109">
        <f t="shared" si="49"/>
        <v>-1.6407913325552432</v>
      </c>
      <c r="AL85" s="109">
        <f t="shared" si="50"/>
        <v>-6.640791332555243</v>
      </c>
      <c r="AM85" s="109">
        <f t="shared" si="51"/>
        <v>3.359208667444757</v>
      </c>
      <c r="AN85" s="109">
        <f t="shared" si="52"/>
        <v>-12.564731562666784</v>
      </c>
      <c r="AO85" s="109">
        <f t="shared" si="53"/>
        <v>9.2831488975562966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</row>
    <row r="86" spans="1:128" s="5" customFormat="1" x14ac:dyDescent="0.25">
      <c r="A86" s="22" t="s">
        <v>20</v>
      </c>
      <c r="B86" s="33" t="s">
        <v>67</v>
      </c>
      <c r="C86" s="5" t="s">
        <v>142</v>
      </c>
      <c r="D86" s="26">
        <v>2</v>
      </c>
      <c r="E86" s="90">
        <v>446.66889999999995</v>
      </c>
      <c r="F86" s="90">
        <f t="shared" si="29"/>
        <v>446.69999999999993</v>
      </c>
      <c r="G86" s="149">
        <v>1.9300000000000001E-2</v>
      </c>
      <c r="H86" s="149">
        <v>1.18E-2</v>
      </c>
      <c r="I86" s="147">
        <f t="shared" si="30"/>
        <v>3.1100000000000003E-2</v>
      </c>
      <c r="J86" s="91">
        <f t="shared" si="31"/>
        <v>69.624688134993576</v>
      </c>
      <c r="K86" s="59"/>
      <c r="L86" s="58">
        <v>446.6</v>
      </c>
      <c r="M86" s="131">
        <v>2.07E-2</v>
      </c>
      <c r="N86" s="131">
        <v>1.2500000000000001E-2</v>
      </c>
      <c r="O86" s="131">
        <v>3.32E-2</v>
      </c>
      <c r="P86" s="63">
        <v>74</v>
      </c>
      <c r="Q86" s="24">
        <f t="shared" si="54"/>
        <v>7.2538860103626854</v>
      </c>
      <c r="R86" s="24">
        <f t="shared" si="55"/>
        <v>5.9322033898305166</v>
      </c>
      <c r="S86" s="24">
        <f t="shared" si="32"/>
        <v>6.752411575562693</v>
      </c>
      <c r="T86" s="24">
        <f t="shared" si="33"/>
        <v>6.2841385465500981</v>
      </c>
      <c r="U86" s="115"/>
      <c r="V86" s="109">
        <f t="shared" si="34"/>
        <v>-1.1447089286828591</v>
      </c>
      <c r="W86" s="109">
        <f t="shared" si="35"/>
        <v>-6.1447089286828591</v>
      </c>
      <c r="X86" s="109">
        <f t="shared" si="36"/>
        <v>3.8552910713171409</v>
      </c>
      <c r="Y86" s="109">
        <f t="shared" si="37"/>
        <v>-9.3631642899177656</v>
      </c>
      <c r="Z86" s="109">
        <f t="shared" si="38"/>
        <v>7.0737464325520465</v>
      </c>
      <c r="AA86" s="109">
        <f t="shared" si="39"/>
        <v>0</v>
      </c>
      <c r="AB86" s="109">
        <f t="shared" si="40"/>
        <v>-5</v>
      </c>
      <c r="AC86" s="109">
        <f t="shared" si="41"/>
        <v>5</v>
      </c>
      <c r="AD86" s="109">
        <f t="shared" si="42"/>
        <v>-24.722135267503525</v>
      </c>
      <c r="AE86" s="109">
        <f t="shared" si="43"/>
        <v>24.722135267503525</v>
      </c>
      <c r="AF86" s="109">
        <f t="shared" si="44"/>
        <v>-1.5873015873015885</v>
      </c>
      <c r="AG86" s="109">
        <f t="shared" si="45"/>
        <v>-6.5873015873015888</v>
      </c>
      <c r="AH86" s="109">
        <f t="shared" si="46"/>
        <v>3.4126984126984112</v>
      </c>
      <c r="AI86" s="109">
        <f t="shared" si="47"/>
        <v>-12.059612959654521</v>
      </c>
      <c r="AJ86" s="109">
        <f t="shared" si="48"/>
        <v>8.8850097850513432</v>
      </c>
      <c r="AK86" s="109">
        <f t="shared" si="49"/>
        <v>-1.6407913325552432</v>
      </c>
      <c r="AL86" s="109">
        <f t="shared" si="50"/>
        <v>-6.640791332555243</v>
      </c>
      <c r="AM86" s="109">
        <f t="shared" si="51"/>
        <v>3.359208667444757</v>
      </c>
      <c r="AN86" s="109">
        <f t="shared" si="52"/>
        <v>-12.564731562666784</v>
      </c>
      <c r="AO86" s="109">
        <f t="shared" si="53"/>
        <v>9.2831488975562966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</row>
    <row r="87" spans="1:128" s="5" customFormat="1" x14ac:dyDescent="0.25">
      <c r="A87" s="22" t="s">
        <v>20</v>
      </c>
      <c r="B87" s="33" t="s">
        <v>67</v>
      </c>
      <c r="C87" s="5" t="s">
        <v>142</v>
      </c>
      <c r="D87" s="26">
        <v>3</v>
      </c>
      <c r="E87" s="90">
        <v>447.24450000000002</v>
      </c>
      <c r="F87" s="90">
        <f t="shared" si="29"/>
        <v>447.3</v>
      </c>
      <c r="G87" s="149">
        <v>4.0800000000000003E-2</v>
      </c>
      <c r="H87" s="149">
        <v>1.47E-2</v>
      </c>
      <c r="I87" s="147">
        <f t="shared" si="30"/>
        <v>5.5500000000000001E-2</v>
      </c>
      <c r="J87" s="91">
        <f t="shared" si="31"/>
        <v>124.08738639273228</v>
      </c>
      <c r="K87" s="59"/>
      <c r="L87" s="58">
        <v>447.1</v>
      </c>
      <c r="M87" s="131">
        <v>3.9800000000000002E-2</v>
      </c>
      <c r="N87" s="131">
        <v>1.4800000000000001E-2</v>
      </c>
      <c r="O87" s="131">
        <v>5.4600000000000003E-2</v>
      </c>
      <c r="P87" s="63">
        <v>122</v>
      </c>
      <c r="Q87" s="24">
        <f t="shared" si="54"/>
        <v>-2.4509803921568647</v>
      </c>
      <c r="R87" s="24">
        <f t="shared" si="55"/>
        <v>0.68027210884354505</v>
      </c>
      <c r="S87" s="24">
        <f t="shared" si="32"/>
        <v>-1.6216216216216179</v>
      </c>
      <c r="T87" s="24">
        <f t="shared" si="33"/>
        <v>-1.6821906346917315</v>
      </c>
      <c r="U87" s="115"/>
      <c r="V87" s="109">
        <f t="shared" si="34"/>
        <v>-1.1447089286828591</v>
      </c>
      <c r="W87" s="109">
        <f t="shared" si="35"/>
        <v>-6.1447089286828591</v>
      </c>
      <c r="X87" s="109">
        <f t="shared" si="36"/>
        <v>3.8552910713171409</v>
      </c>
      <c r="Y87" s="109">
        <f t="shared" si="37"/>
        <v>-9.3631642899177656</v>
      </c>
      <c r="Z87" s="109">
        <f t="shared" si="38"/>
        <v>7.0737464325520465</v>
      </c>
      <c r="AA87" s="109">
        <f t="shared" si="39"/>
        <v>0</v>
      </c>
      <c r="AB87" s="109">
        <f t="shared" si="40"/>
        <v>-5</v>
      </c>
      <c r="AC87" s="109">
        <f t="shared" si="41"/>
        <v>5</v>
      </c>
      <c r="AD87" s="109">
        <f t="shared" si="42"/>
        <v>-24.722135267503525</v>
      </c>
      <c r="AE87" s="109">
        <f t="shared" si="43"/>
        <v>24.722135267503525</v>
      </c>
      <c r="AF87" s="109">
        <f t="shared" si="44"/>
        <v>-1.5873015873015885</v>
      </c>
      <c r="AG87" s="109">
        <f t="shared" si="45"/>
        <v>-6.5873015873015888</v>
      </c>
      <c r="AH87" s="109">
        <f t="shared" si="46"/>
        <v>3.4126984126984112</v>
      </c>
      <c r="AI87" s="109">
        <f t="shared" si="47"/>
        <v>-12.059612959654521</v>
      </c>
      <c r="AJ87" s="109">
        <f t="shared" si="48"/>
        <v>8.8850097850513432</v>
      </c>
      <c r="AK87" s="109">
        <f t="shared" si="49"/>
        <v>-1.6407913325552432</v>
      </c>
      <c r="AL87" s="109">
        <f t="shared" si="50"/>
        <v>-6.640791332555243</v>
      </c>
      <c r="AM87" s="109">
        <f t="shared" si="51"/>
        <v>3.359208667444757</v>
      </c>
      <c r="AN87" s="109">
        <f t="shared" si="52"/>
        <v>-12.564731562666784</v>
      </c>
      <c r="AO87" s="109">
        <f t="shared" si="53"/>
        <v>9.2831488975562966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</row>
    <row r="88" spans="1:128" s="5" customFormat="1" x14ac:dyDescent="0.25">
      <c r="A88" s="22" t="s">
        <v>20</v>
      </c>
      <c r="B88" s="33" t="s">
        <v>67</v>
      </c>
      <c r="C88" s="5" t="s">
        <v>142</v>
      </c>
      <c r="D88" s="26">
        <v>4</v>
      </c>
      <c r="E88" s="90">
        <v>446.62110000000007</v>
      </c>
      <c r="F88" s="90">
        <f t="shared" si="29"/>
        <v>446.7000000000001</v>
      </c>
      <c r="G88" s="149">
        <v>6.6500000000000004E-2</v>
      </c>
      <c r="H88" s="149">
        <v>1.24E-2</v>
      </c>
      <c r="I88" s="147">
        <f t="shared" si="30"/>
        <v>7.8899999999999998E-2</v>
      </c>
      <c r="J88" s="91">
        <f t="shared" si="31"/>
        <v>176.64803642692996</v>
      </c>
      <c r="K88" s="59"/>
      <c r="L88" s="58">
        <v>446.6</v>
      </c>
      <c r="M88" s="131">
        <v>6.5199999999999994E-2</v>
      </c>
      <c r="N88" s="131">
        <v>1.26E-2</v>
      </c>
      <c r="O88" s="131">
        <v>7.7799999999999994E-2</v>
      </c>
      <c r="P88" s="63">
        <v>174</v>
      </c>
      <c r="Q88" s="24">
        <f t="shared" si="54"/>
        <v>-1.9548872180451271</v>
      </c>
      <c r="R88" s="24">
        <f t="shared" si="55"/>
        <v>1.6129032258064557</v>
      </c>
      <c r="S88" s="24">
        <f t="shared" si="32"/>
        <v>-1.3941698352344787</v>
      </c>
      <c r="T88" s="24">
        <f t="shared" si="33"/>
        <v>-1.4990466242885847</v>
      </c>
      <c r="U88" s="115"/>
      <c r="V88" s="109">
        <f t="shared" si="34"/>
        <v>-1.1447089286828591</v>
      </c>
      <c r="W88" s="109">
        <f t="shared" si="35"/>
        <v>-6.1447089286828591</v>
      </c>
      <c r="X88" s="109">
        <f t="shared" si="36"/>
        <v>3.8552910713171409</v>
      </c>
      <c r="Y88" s="109">
        <f t="shared" si="37"/>
        <v>-9.3631642899177656</v>
      </c>
      <c r="Z88" s="109">
        <f t="shared" si="38"/>
        <v>7.0737464325520465</v>
      </c>
      <c r="AA88" s="109">
        <f t="shared" si="39"/>
        <v>0</v>
      </c>
      <c r="AB88" s="109">
        <f t="shared" si="40"/>
        <v>-5</v>
      </c>
      <c r="AC88" s="109">
        <f t="shared" si="41"/>
        <v>5</v>
      </c>
      <c r="AD88" s="109">
        <f t="shared" si="42"/>
        <v>-24.722135267503525</v>
      </c>
      <c r="AE88" s="109">
        <f t="shared" si="43"/>
        <v>24.722135267503525</v>
      </c>
      <c r="AF88" s="109">
        <f t="shared" si="44"/>
        <v>-1.5873015873015885</v>
      </c>
      <c r="AG88" s="109">
        <f t="shared" si="45"/>
        <v>-6.5873015873015888</v>
      </c>
      <c r="AH88" s="109">
        <f t="shared" si="46"/>
        <v>3.4126984126984112</v>
      </c>
      <c r="AI88" s="109">
        <f t="shared" si="47"/>
        <v>-12.059612959654521</v>
      </c>
      <c r="AJ88" s="109">
        <f t="shared" si="48"/>
        <v>8.8850097850513432</v>
      </c>
      <c r="AK88" s="109">
        <f t="shared" si="49"/>
        <v>-1.6407913325552432</v>
      </c>
      <c r="AL88" s="109">
        <f t="shared" si="50"/>
        <v>-6.640791332555243</v>
      </c>
      <c r="AM88" s="109">
        <f t="shared" si="51"/>
        <v>3.359208667444757</v>
      </c>
      <c r="AN88" s="109">
        <f t="shared" si="52"/>
        <v>-12.564731562666784</v>
      </c>
      <c r="AO88" s="109">
        <f t="shared" si="53"/>
        <v>9.2831488975562966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</row>
    <row r="89" spans="1:128" s="5" customFormat="1" x14ac:dyDescent="0.25">
      <c r="A89" s="22" t="s">
        <v>20</v>
      </c>
      <c r="B89" s="33" t="s">
        <v>67</v>
      </c>
      <c r="C89" s="5" t="s">
        <v>142</v>
      </c>
      <c r="D89" s="26">
        <v>5</v>
      </c>
      <c r="E89" s="90">
        <v>446.38130000000001</v>
      </c>
      <c r="F89" s="90">
        <f t="shared" si="29"/>
        <v>446.5</v>
      </c>
      <c r="G89" s="149">
        <v>0.1021</v>
      </c>
      <c r="H89" s="149">
        <v>1.66E-2</v>
      </c>
      <c r="I89" s="147">
        <f t="shared" si="30"/>
        <v>0.1187</v>
      </c>
      <c r="J89" s="91">
        <f t="shared" si="31"/>
        <v>265.88947537949355</v>
      </c>
      <c r="K89" s="59"/>
      <c r="L89" s="58">
        <v>446.4</v>
      </c>
      <c r="M89" s="131">
        <v>9.9599999999999994E-2</v>
      </c>
      <c r="N89" s="131">
        <v>1.7399999999999999E-2</v>
      </c>
      <c r="O89" s="131">
        <v>0.11700000000000001</v>
      </c>
      <c r="P89" s="63">
        <v>262</v>
      </c>
      <c r="Q89" s="24">
        <f t="shared" si="54"/>
        <v>-2.4485798237022549</v>
      </c>
      <c r="R89" s="24">
        <f t="shared" si="55"/>
        <v>4.8192771084337265</v>
      </c>
      <c r="S89" s="24">
        <f t="shared" si="32"/>
        <v>-1.4321819713563548</v>
      </c>
      <c r="T89" s="24">
        <f t="shared" si="33"/>
        <v>-1.4628165984916297</v>
      </c>
      <c r="U89" s="115"/>
      <c r="V89" s="109">
        <f t="shared" si="34"/>
        <v>-1.1447089286828591</v>
      </c>
      <c r="W89" s="109">
        <f t="shared" si="35"/>
        <v>-6.1447089286828591</v>
      </c>
      <c r="X89" s="109">
        <f t="shared" si="36"/>
        <v>3.8552910713171409</v>
      </c>
      <c r="Y89" s="109">
        <f t="shared" si="37"/>
        <v>-9.3631642899177656</v>
      </c>
      <c r="Z89" s="109">
        <f t="shared" si="38"/>
        <v>7.0737464325520465</v>
      </c>
      <c r="AA89" s="109">
        <f t="shared" si="39"/>
        <v>0</v>
      </c>
      <c r="AB89" s="109">
        <f t="shared" si="40"/>
        <v>-5</v>
      </c>
      <c r="AC89" s="109">
        <f t="shared" si="41"/>
        <v>5</v>
      </c>
      <c r="AD89" s="109">
        <f t="shared" si="42"/>
        <v>-24.722135267503525</v>
      </c>
      <c r="AE89" s="109">
        <f t="shared" si="43"/>
        <v>24.722135267503525</v>
      </c>
      <c r="AF89" s="109">
        <f t="shared" si="44"/>
        <v>-1.5873015873015885</v>
      </c>
      <c r="AG89" s="109">
        <f t="shared" si="45"/>
        <v>-6.5873015873015888</v>
      </c>
      <c r="AH89" s="109">
        <f t="shared" si="46"/>
        <v>3.4126984126984112</v>
      </c>
      <c r="AI89" s="109">
        <f t="shared" si="47"/>
        <v>-12.059612959654521</v>
      </c>
      <c r="AJ89" s="109">
        <f t="shared" si="48"/>
        <v>8.8850097850513432</v>
      </c>
      <c r="AK89" s="109">
        <f t="shared" si="49"/>
        <v>-1.6407913325552432</v>
      </c>
      <c r="AL89" s="109">
        <f t="shared" si="50"/>
        <v>-6.640791332555243</v>
      </c>
      <c r="AM89" s="109">
        <f t="shared" si="51"/>
        <v>3.359208667444757</v>
      </c>
      <c r="AN89" s="109">
        <f t="shared" si="52"/>
        <v>-12.564731562666784</v>
      </c>
      <c r="AO89" s="109">
        <f t="shared" si="53"/>
        <v>9.2831488975562966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</row>
    <row r="90" spans="1:128" s="5" customFormat="1" x14ac:dyDescent="0.25">
      <c r="A90" s="22" t="s">
        <v>20</v>
      </c>
      <c r="B90" s="33" t="s">
        <v>67</v>
      </c>
      <c r="C90" s="5" t="s">
        <v>142</v>
      </c>
      <c r="D90" s="26">
        <v>6</v>
      </c>
      <c r="E90" s="90">
        <v>446.71090000000004</v>
      </c>
      <c r="F90" s="90">
        <f t="shared" si="29"/>
        <v>446.90000000000003</v>
      </c>
      <c r="G90" s="149">
        <v>0.1658</v>
      </c>
      <c r="H90" s="149">
        <v>2.3300000000000001E-2</v>
      </c>
      <c r="I90" s="147">
        <f t="shared" si="30"/>
        <v>0.18909999999999999</v>
      </c>
      <c r="J90" s="91">
        <f t="shared" si="31"/>
        <v>423.24867468228035</v>
      </c>
      <c r="K90" s="59"/>
      <c r="L90" s="58">
        <v>446.8</v>
      </c>
      <c r="M90" s="131">
        <v>0.16370000000000001</v>
      </c>
      <c r="N90" s="131">
        <v>2.2800000000000001E-2</v>
      </c>
      <c r="O90" s="131">
        <v>0.1865</v>
      </c>
      <c r="P90" s="63">
        <v>418</v>
      </c>
      <c r="Q90" s="24">
        <f t="shared" si="54"/>
        <v>-1.2665862484921537</v>
      </c>
      <c r="R90" s="24">
        <f t="shared" si="55"/>
        <v>-2.1459227467811175</v>
      </c>
      <c r="S90" s="24">
        <f t="shared" si="32"/>
        <v>-1.3749338974087739</v>
      </c>
      <c r="T90" s="24">
        <f t="shared" si="33"/>
        <v>-1.2400924081381637</v>
      </c>
      <c r="U90" s="115"/>
      <c r="V90" s="109">
        <f t="shared" si="34"/>
        <v>-1.1447089286828591</v>
      </c>
      <c r="W90" s="109">
        <f t="shared" si="35"/>
        <v>-6.1447089286828591</v>
      </c>
      <c r="X90" s="109">
        <f t="shared" si="36"/>
        <v>3.8552910713171409</v>
      </c>
      <c r="Y90" s="109">
        <f t="shared" si="37"/>
        <v>-9.3631642899177656</v>
      </c>
      <c r="Z90" s="109">
        <f t="shared" si="38"/>
        <v>7.0737464325520465</v>
      </c>
      <c r="AA90" s="109">
        <f t="shared" si="39"/>
        <v>0</v>
      </c>
      <c r="AB90" s="109">
        <f t="shared" si="40"/>
        <v>-5</v>
      </c>
      <c r="AC90" s="109">
        <f t="shared" si="41"/>
        <v>5</v>
      </c>
      <c r="AD90" s="109">
        <f t="shared" si="42"/>
        <v>-24.722135267503525</v>
      </c>
      <c r="AE90" s="109">
        <f t="shared" si="43"/>
        <v>24.722135267503525</v>
      </c>
      <c r="AF90" s="109">
        <f t="shared" si="44"/>
        <v>-1.5873015873015885</v>
      </c>
      <c r="AG90" s="109">
        <f t="shared" si="45"/>
        <v>-6.5873015873015888</v>
      </c>
      <c r="AH90" s="109">
        <f t="shared" si="46"/>
        <v>3.4126984126984112</v>
      </c>
      <c r="AI90" s="109">
        <f t="shared" si="47"/>
        <v>-12.059612959654521</v>
      </c>
      <c r="AJ90" s="109">
        <f t="shared" si="48"/>
        <v>8.8850097850513432</v>
      </c>
      <c r="AK90" s="109">
        <f t="shared" si="49"/>
        <v>-1.6407913325552432</v>
      </c>
      <c r="AL90" s="109">
        <f t="shared" si="50"/>
        <v>-6.640791332555243</v>
      </c>
      <c r="AM90" s="109">
        <f t="shared" si="51"/>
        <v>3.359208667444757</v>
      </c>
      <c r="AN90" s="109">
        <f t="shared" si="52"/>
        <v>-12.564731562666784</v>
      </c>
      <c r="AO90" s="109">
        <f t="shared" si="53"/>
        <v>9.2831488975562966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</row>
    <row r="91" spans="1:128" s="5" customFormat="1" x14ac:dyDescent="0.25">
      <c r="A91" s="22" t="s">
        <v>20</v>
      </c>
      <c r="B91" s="33" t="s">
        <v>67</v>
      </c>
      <c r="C91" s="5" t="s">
        <v>142</v>
      </c>
      <c r="D91" s="26">
        <v>7</v>
      </c>
      <c r="E91" s="90">
        <v>446.47270000000003</v>
      </c>
      <c r="F91" s="90">
        <f t="shared" si="29"/>
        <v>446.90000000000003</v>
      </c>
      <c r="G91" s="149">
        <v>0.37659999999999999</v>
      </c>
      <c r="H91" s="149">
        <v>5.0700000000000002E-2</v>
      </c>
      <c r="I91" s="147">
        <f t="shared" si="30"/>
        <v>0.42730000000000001</v>
      </c>
      <c r="J91" s="91">
        <f t="shared" si="31"/>
        <v>956.71186274479862</v>
      </c>
      <c r="K91" s="59"/>
      <c r="L91" s="58">
        <v>446.8</v>
      </c>
      <c r="M91" s="131">
        <v>0.37109999999999999</v>
      </c>
      <c r="N91" s="131">
        <v>5.11E-2</v>
      </c>
      <c r="O91" s="131">
        <v>0.42220000000000002</v>
      </c>
      <c r="P91" s="63">
        <v>945</v>
      </c>
      <c r="Q91" s="24">
        <f t="shared" si="54"/>
        <v>-1.460435475305365</v>
      </c>
      <c r="R91" s="24">
        <f t="shared" si="55"/>
        <v>0.78895463510847641</v>
      </c>
      <c r="S91" s="24">
        <f t="shared" si="32"/>
        <v>-1.193540837818861</v>
      </c>
      <c r="T91" s="24">
        <f t="shared" si="33"/>
        <v>-1.2241786896210718</v>
      </c>
      <c r="U91" s="115"/>
      <c r="V91" s="109">
        <f t="shared" si="34"/>
        <v>-1.1447089286828591</v>
      </c>
      <c r="W91" s="109">
        <f t="shared" si="35"/>
        <v>-6.1447089286828591</v>
      </c>
      <c r="X91" s="109">
        <f t="shared" si="36"/>
        <v>3.8552910713171409</v>
      </c>
      <c r="Y91" s="109">
        <f t="shared" si="37"/>
        <v>-9.3631642899177656</v>
      </c>
      <c r="Z91" s="109">
        <f t="shared" si="38"/>
        <v>7.0737464325520465</v>
      </c>
      <c r="AA91" s="109">
        <f t="shared" si="39"/>
        <v>0</v>
      </c>
      <c r="AB91" s="109">
        <f t="shared" si="40"/>
        <v>-5</v>
      </c>
      <c r="AC91" s="109">
        <f t="shared" si="41"/>
        <v>5</v>
      </c>
      <c r="AD91" s="109">
        <f t="shared" si="42"/>
        <v>-24.722135267503525</v>
      </c>
      <c r="AE91" s="109">
        <f t="shared" si="43"/>
        <v>24.722135267503525</v>
      </c>
      <c r="AF91" s="109">
        <f t="shared" si="44"/>
        <v>-1.5873015873015885</v>
      </c>
      <c r="AG91" s="109">
        <f t="shared" si="45"/>
        <v>-6.5873015873015888</v>
      </c>
      <c r="AH91" s="109">
        <f t="shared" si="46"/>
        <v>3.4126984126984112</v>
      </c>
      <c r="AI91" s="109">
        <f t="shared" si="47"/>
        <v>-12.059612959654521</v>
      </c>
      <c r="AJ91" s="109">
        <f t="shared" si="48"/>
        <v>8.8850097850513432</v>
      </c>
      <c r="AK91" s="109">
        <f t="shared" si="49"/>
        <v>-1.6407913325552432</v>
      </c>
      <c r="AL91" s="109">
        <f t="shared" si="50"/>
        <v>-6.640791332555243</v>
      </c>
      <c r="AM91" s="109">
        <f t="shared" si="51"/>
        <v>3.359208667444757</v>
      </c>
      <c r="AN91" s="109">
        <f t="shared" si="52"/>
        <v>-12.564731562666784</v>
      </c>
      <c r="AO91" s="109">
        <f t="shared" si="53"/>
        <v>9.2831488975562966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</row>
    <row r="92" spans="1:128" s="5" customFormat="1" x14ac:dyDescent="0.25">
      <c r="A92" s="22" t="s">
        <v>20</v>
      </c>
      <c r="B92" s="33" t="s">
        <v>67</v>
      </c>
      <c r="C92" s="5" t="s">
        <v>142</v>
      </c>
      <c r="D92" s="26">
        <v>8</v>
      </c>
      <c r="E92" s="90">
        <v>446.78210000000001</v>
      </c>
      <c r="F92" s="90">
        <f t="shared" si="29"/>
        <v>447.59999999999997</v>
      </c>
      <c r="G92" s="149">
        <v>0.73470000000000002</v>
      </c>
      <c r="H92" s="149">
        <v>8.3199999999999996E-2</v>
      </c>
      <c r="I92" s="147">
        <f t="shared" si="30"/>
        <v>0.81790000000000007</v>
      </c>
      <c r="J92" s="91">
        <f t="shared" si="31"/>
        <v>1829.382497136849</v>
      </c>
      <c r="K92" s="59"/>
      <c r="L92" s="58">
        <v>447.4</v>
      </c>
      <c r="M92" s="131">
        <v>0.73260000000000003</v>
      </c>
      <c r="N92" s="131">
        <v>8.43E-2</v>
      </c>
      <c r="O92" s="131">
        <v>0.81689999999999996</v>
      </c>
      <c r="P92" s="63">
        <v>1828</v>
      </c>
      <c r="Q92" s="24">
        <f t="shared" si="54"/>
        <v>-0.28583095140873699</v>
      </c>
      <c r="R92" s="24">
        <f t="shared" si="55"/>
        <v>1.322115384615389</v>
      </c>
      <c r="S92" s="24">
        <f t="shared" si="32"/>
        <v>-0.12226433549335028</v>
      </c>
      <c r="T92" s="24">
        <f t="shared" si="33"/>
        <v>-7.5571792067144594E-2</v>
      </c>
      <c r="U92" s="115"/>
      <c r="V92" s="109">
        <f t="shared" si="34"/>
        <v>-1.1447089286828591</v>
      </c>
      <c r="W92" s="109">
        <f t="shared" si="35"/>
        <v>-6.1447089286828591</v>
      </c>
      <c r="X92" s="109">
        <f t="shared" si="36"/>
        <v>3.8552910713171409</v>
      </c>
      <c r="Y92" s="109">
        <f t="shared" si="37"/>
        <v>-9.3631642899177656</v>
      </c>
      <c r="Z92" s="109">
        <f t="shared" si="38"/>
        <v>7.0737464325520465</v>
      </c>
      <c r="AA92" s="109">
        <f t="shared" si="39"/>
        <v>0</v>
      </c>
      <c r="AB92" s="109">
        <f t="shared" si="40"/>
        <v>-5</v>
      </c>
      <c r="AC92" s="109">
        <f t="shared" si="41"/>
        <v>5</v>
      </c>
      <c r="AD92" s="109">
        <f t="shared" si="42"/>
        <v>-24.722135267503525</v>
      </c>
      <c r="AE92" s="109">
        <f t="shared" si="43"/>
        <v>24.722135267503525</v>
      </c>
      <c r="AF92" s="109">
        <f t="shared" si="44"/>
        <v>-1.5873015873015885</v>
      </c>
      <c r="AG92" s="109">
        <f t="shared" si="45"/>
        <v>-6.5873015873015888</v>
      </c>
      <c r="AH92" s="109">
        <f t="shared" si="46"/>
        <v>3.4126984126984112</v>
      </c>
      <c r="AI92" s="109">
        <f t="shared" si="47"/>
        <v>-12.059612959654521</v>
      </c>
      <c r="AJ92" s="109">
        <f t="shared" si="48"/>
        <v>8.8850097850513432</v>
      </c>
      <c r="AK92" s="109">
        <f t="shared" si="49"/>
        <v>-1.6407913325552432</v>
      </c>
      <c r="AL92" s="109">
        <f t="shared" si="50"/>
        <v>-6.640791332555243</v>
      </c>
      <c r="AM92" s="109">
        <f t="shared" si="51"/>
        <v>3.359208667444757</v>
      </c>
      <c r="AN92" s="109">
        <f t="shared" si="52"/>
        <v>-12.564731562666784</v>
      </c>
      <c r="AO92" s="109">
        <f t="shared" si="53"/>
        <v>9.2831488975562966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</row>
    <row r="93" spans="1:128" s="5" customFormat="1" x14ac:dyDescent="0.25">
      <c r="A93" s="22" t="s">
        <v>20</v>
      </c>
      <c r="B93" s="33" t="s">
        <v>67</v>
      </c>
      <c r="C93" s="5" t="s">
        <v>142</v>
      </c>
      <c r="D93" s="26">
        <v>9</v>
      </c>
      <c r="E93" s="90">
        <v>447.56909999999999</v>
      </c>
      <c r="F93" s="90">
        <f t="shared" si="29"/>
        <v>449.40000000000003</v>
      </c>
      <c r="G93" s="149">
        <v>1.6032</v>
      </c>
      <c r="H93" s="149">
        <v>0.22770000000000001</v>
      </c>
      <c r="I93" s="147">
        <f t="shared" si="30"/>
        <v>1.8309</v>
      </c>
      <c r="J93" s="91">
        <f t="shared" si="31"/>
        <v>4084.4596053028308</v>
      </c>
      <c r="K93" s="59"/>
      <c r="L93" s="58">
        <v>449.3</v>
      </c>
      <c r="M93" s="131">
        <v>1.5975999999999999</v>
      </c>
      <c r="N93" s="131">
        <v>0.22789999999999999</v>
      </c>
      <c r="O93" s="131">
        <v>1.8254999999999999</v>
      </c>
      <c r="P93" s="63">
        <v>4073</v>
      </c>
      <c r="Q93" s="24">
        <f t="shared" si="54"/>
        <v>-0.34930139720559189</v>
      </c>
      <c r="R93" s="24">
        <f t="shared" si="55"/>
        <v>8.7834870443556423E-2</v>
      </c>
      <c r="S93" s="24">
        <f t="shared" si="32"/>
        <v>-0.29493691627069046</v>
      </c>
      <c r="T93" s="24">
        <f t="shared" si="33"/>
        <v>-0.2805660089758969</v>
      </c>
      <c r="U93" s="115"/>
      <c r="V93" s="109">
        <f t="shared" si="34"/>
        <v>-1.1447089286828591</v>
      </c>
      <c r="W93" s="109">
        <f t="shared" si="35"/>
        <v>-6.1447089286828591</v>
      </c>
      <c r="X93" s="109">
        <f t="shared" si="36"/>
        <v>3.8552910713171409</v>
      </c>
      <c r="Y93" s="109">
        <f t="shared" si="37"/>
        <v>-9.3631642899177656</v>
      </c>
      <c r="Z93" s="109">
        <f t="shared" si="38"/>
        <v>7.0737464325520465</v>
      </c>
      <c r="AA93" s="109">
        <f t="shared" si="39"/>
        <v>0</v>
      </c>
      <c r="AB93" s="109">
        <f t="shared" si="40"/>
        <v>-5</v>
      </c>
      <c r="AC93" s="109">
        <f t="shared" si="41"/>
        <v>5</v>
      </c>
      <c r="AD93" s="109">
        <f t="shared" si="42"/>
        <v>-24.722135267503525</v>
      </c>
      <c r="AE93" s="109">
        <f t="shared" si="43"/>
        <v>24.722135267503525</v>
      </c>
      <c r="AF93" s="109">
        <f t="shared" si="44"/>
        <v>-1.5873015873015885</v>
      </c>
      <c r="AG93" s="109">
        <f t="shared" si="45"/>
        <v>-6.5873015873015888</v>
      </c>
      <c r="AH93" s="109">
        <f t="shared" si="46"/>
        <v>3.4126984126984112</v>
      </c>
      <c r="AI93" s="109">
        <f t="shared" si="47"/>
        <v>-12.059612959654521</v>
      </c>
      <c r="AJ93" s="109">
        <f t="shared" si="48"/>
        <v>8.8850097850513432</v>
      </c>
      <c r="AK93" s="109">
        <f t="shared" si="49"/>
        <v>-1.6407913325552432</v>
      </c>
      <c r="AL93" s="109">
        <f t="shared" si="50"/>
        <v>-6.640791332555243</v>
      </c>
      <c r="AM93" s="109">
        <f t="shared" si="51"/>
        <v>3.359208667444757</v>
      </c>
      <c r="AN93" s="109">
        <f t="shared" si="52"/>
        <v>-12.564731562666784</v>
      </c>
      <c r="AO93" s="109">
        <f t="shared" si="53"/>
        <v>9.2831488975562966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</row>
    <row r="94" spans="1:128" s="5" customFormat="1" x14ac:dyDescent="0.25">
      <c r="A94" s="22" t="s">
        <v>21</v>
      </c>
      <c r="B94" s="33" t="s">
        <v>68</v>
      </c>
      <c r="C94" s="22" t="s">
        <v>26</v>
      </c>
      <c r="D94" s="26">
        <v>1</v>
      </c>
      <c r="E94" s="90">
        <v>446.5788</v>
      </c>
      <c r="F94" s="90">
        <f t="shared" si="29"/>
        <v>446.6</v>
      </c>
      <c r="G94" s="149">
        <v>1.2E-2</v>
      </c>
      <c r="H94" s="149">
        <v>9.1999999999999998E-3</v>
      </c>
      <c r="I94" s="147">
        <f t="shared" si="30"/>
        <v>2.12E-2</v>
      </c>
      <c r="J94" s="91">
        <f t="shared" si="31"/>
        <v>47.471174662194372</v>
      </c>
      <c r="K94" s="59"/>
      <c r="L94" s="58">
        <v>446.5</v>
      </c>
      <c r="M94" s="131">
        <v>1.37E-2</v>
      </c>
      <c r="N94" s="131">
        <v>1.1599999999999999E-2</v>
      </c>
      <c r="O94" s="131">
        <v>2.53E-2</v>
      </c>
      <c r="P94" s="63">
        <v>57</v>
      </c>
      <c r="Q94" s="24">
        <f t="shared" si="54"/>
        <v>14.166666666666666</v>
      </c>
      <c r="R94" s="24">
        <f t="shared" si="55"/>
        <v>26.086956521739125</v>
      </c>
      <c r="S94" s="24">
        <f t="shared" si="32"/>
        <v>19.339622641509433</v>
      </c>
      <c r="T94" s="24">
        <f t="shared" si="33"/>
        <v>20.072866124786039</v>
      </c>
      <c r="U94" s="115"/>
      <c r="V94" s="109">
        <f t="shared" si="34"/>
        <v>-1.1447089286828591</v>
      </c>
      <c r="W94" s="109">
        <f t="shared" si="35"/>
        <v>-6.1447089286828591</v>
      </c>
      <c r="X94" s="109">
        <f t="shared" si="36"/>
        <v>3.8552910713171409</v>
      </c>
      <c r="Y94" s="109">
        <f t="shared" si="37"/>
        <v>-9.3631642899177656</v>
      </c>
      <c r="Z94" s="109">
        <f t="shared" si="38"/>
        <v>7.0737464325520465</v>
      </c>
      <c r="AA94" s="109">
        <f t="shared" si="39"/>
        <v>0</v>
      </c>
      <c r="AB94" s="109">
        <f t="shared" si="40"/>
        <v>-5</v>
      </c>
      <c r="AC94" s="109">
        <f t="shared" si="41"/>
        <v>5</v>
      </c>
      <c r="AD94" s="109">
        <f t="shared" si="42"/>
        <v>-24.722135267503525</v>
      </c>
      <c r="AE94" s="109">
        <f t="shared" si="43"/>
        <v>24.722135267503525</v>
      </c>
      <c r="AF94" s="109">
        <f t="shared" si="44"/>
        <v>-1.5873015873015885</v>
      </c>
      <c r="AG94" s="109">
        <f t="shared" si="45"/>
        <v>-6.5873015873015888</v>
      </c>
      <c r="AH94" s="109">
        <f t="shared" si="46"/>
        <v>3.4126984126984112</v>
      </c>
      <c r="AI94" s="109">
        <f t="shared" si="47"/>
        <v>-12.059612959654521</v>
      </c>
      <c r="AJ94" s="109">
        <f t="shared" si="48"/>
        <v>8.8850097850513432</v>
      </c>
      <c r="AK94" s="109">
        <f t="shared" si="49"/>
        <v>-1.6407913325552432</v>
      </c>
      <c r="AL94" s="109">
        <f t="shared" si="50"/>
        <v>-6.640791332555243</v>
      </c>
      <c r="AM94" s="109">
        <f t="shared" si="51"/>
        <v>3.359208667444757</v>
      </c>
      <c r="AN94" s="109">
        <f t="shared" si="52"/>
        <v>-12.564731562666784</v>
      </c>
      <c r="AO94" s="109">
        <f t="shared" si="53"/>
        <v>9.2831488975562966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</row>
    <row r="95" spans="1:128" s="5" customFormat="1" x14ac:dyDescent="0.25">
      <c r="A95" s="22" t="s">
        <v>21</v>
      </c>
      <c r="B95" s="33" t="s">
        <v>68</v>
      </c>
      <c r="C95" s="22" t="s">
        <v>26</v>
      </c>
      <c r="D95" s="26">
        <v>2</v>
      </c>
      <c r="E95" s="90">
        <v>446.36429999999996</v>
      </c>
      <c r="F95" s="90">
        <f t="shared" si="29"/>
        <v>446.4</v>
      </c>
      <c r="G95" s="149">
        <v>2.3099999999999999E-2</v>
      </c>
      <c r="H95" s="149">
        <v>1.26E-2</v>
      </c>
      <c r="I95" s="147">
        <f t="shared" si="30"/>
        <v>3.5699999999999996E-2</v>
      </c>
      <c r="J95" s="91">
        <f t="shared" si="31"/>
        <v>79.977100608270845</v>
      </c>
      <c r="K95" s="59"/>
      <c r="L95" s="58">
        <v>446.3</v>
      </c>
      <c r="M95" s="131">
        <v>2.3E-2</v>
      </c>
      <c r="N95" s="131">
        <v>1.3599999999999999E-2</v>
      </c>
      <c r="O95" s="131">
        <v>3.6600000000000001E-2</v>
      </c>
      <c r="P95" s="63">
        <v>82</v>
      </c>
      <c r="Q95" s="24">
        <f t="shared" si="54"/>
        <v>-0.43290043290043029</v>
      </c>
      <c r="R95" s="24">
        <f t="shared" si="55"/>
        <v>7.9365079365079287</v>
      </c>
      <c r="S95" s="24">
        <f t="shared" si="32"/>
        <v>2.5210084033613587</v>
      </c>
      <c r="T95" s="24">
        <f t="shared" si="33"/>
        <v>2.5293482463653554</v>
      </c>
      <c r="U95" s="115"/>
      <c r="V95" s="109">
        <f t="shared" si="34"/>
        <v>-1.1447089286828591</v>
      </c>
      <c r="W95" s="109">
        <f t="shared" si="35"/>
        <v>-6.1447089286828591</v>
      </c>
      <c r="X95" s="109">
        <f t="shared" si="36"/>
        <v>3.8552910713171409</v>
      </c>
      <c r="Y95" s="109">
        <f t="shared" si="37"/>
        <v>-9.3631642899177656</v>
      </c>
      <c r="Z95" s="109">
        <f t="shared" si="38"/>
        <v>7.0737464325520465</v>
      </c>
      <c r="AA95" s="109">
        <f t="shared" si="39"/>
        <v>0</v>
      </c>
      <c r="AB95" s="109">
        <f t="shared" si="40"/>
        <v>-5</v>
      </c>
      <c r="AC95" s="109">
        <f t="shared" si="41"/>
        <v>5</v>
      </c>
      <c r="AD95" s="109">
        <f t="shared" si="42"/>
        <v>-24.722135267503525</v>
      </c>
      <c r="AE95" s="109">
        <f t="shared" si="43"/>
        <v>24.722135267503525</v>
      </c>
      <c r="AF95" s="109">
        <f t="shared" si="44"/>
        <v>-1.5873015873015885</v>
      </c>
      <c r="AG95" s="109">
        <f t="shared" si="45"/>
        <v>-6.5873015873015888</v>
      </c>
      <c r="AH95" s="109">
        <f t="shared" si="46"/>
        <v>3.4126984126984112</v>
      </c>
      <c r="AI95" s="109">
        <f t="shared" si="47"/>
        <v>-12.059612959654521</v>
      </c>
      <c r="AJ95" s="109">
        <f t="shared" si="48"/>
        <v>8.8850097850513432</v>
      </c>
      <c r="AK95" s="109">
        <f t="shared" si="49"/>
        <v>-1.6407913325552432</v>
      </c>
      <c r="AL95" s="109">
        <f t="shared" si="50"/>
        <v>-6.640791332555243</v>
      </c>
      <c r="AM95" s="109">
        <f t="shared" si="51"/>
        <v>3.359208667444757</v>
      </c>
      <c r="AN95" s="109">
        <f t="shared" si="52"/>
        <v>-12.564731562666784</v>
      </c>
      <c r="AO95" s="109">
        <f t="shared" si="53"/>
        <v>9.2831488975562966</v>
      </c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</row>
    <row r="96" spans="1:128" s="5" customFormat="1" x14ac:dyDescent="0.25">
      <c r="A96" s="22" t="s">
        <v>21</v>
      </c>
      <c r="B96" s="33" t="s">
        <v>68</v>
      </c>
      <c r="C96" s="22" t="s">
        <v>26</v>
      </c>
      <c r="D96" s="26">
        <v>3</v>
      </c>
      <c r="E96" s="90">
        <v>446.53210000000001</v>
      </c>
      <c r="F96" s="90">
        <f t="shared" si="29"/>
        <v>446.6</v>
      </c>
      <c r="G96" s="149">
        <v>5.3400000000000003E-2</v>
      </c>
      <c r="H96" s="149">
        <v>1.4500000000000001E-2</v>
      </c>
      <c r="I96" s="147">
        <f t="shared" si="30"/>
        <v>6.7900000000000002E-2</v>
      </c>
      <c r="J96" s="91">
        <f t="shared" si="31"/>
        <v>152.05201119505975</v>
      </c>
      <c r="K96" s="59"/>
      <c r="L96" s="58">
        <v>446.5</v>
      </c>
      <c r="M96" s="131">
        <v>5.2299999999999999E-2</v>
      </c>
      <c r="N96" s="131">
        <v>1.47E-2</v>
      </c>
      <c r="O96" s="131">
        <v>6.7000000000000004E-2</v>
      </c>
      <c r="P96" s="63">
        <v>150</v>
      </c>
      <c r="Q96" s="24">
        <f t="shared" si="54"/>
        <v>-2.0599250936329656</v>
      </c>
      <c r="R96" s="24">
        <f t="shared" si="55"/>
        <v>1.3793103448275779</v>
      </c>
      <c r="S96" s="24">
        <f t="shared" si="32"/>
        <v>-1.325478645066271</v>
      </c>
      <c r="T96" s="24">
        <f t="shared" si="33"/>
        <v>-1.3495455791290574</v>
      </c>
      <c r="U96" s="115"/>
      <c r="V96" s="109">
        <f t="shared" si="34"/>
        <v>-1.1447089286828591</v>
      </c>
      <c r="W96" s="109">
        <f t="shared" si="35"/>
        <v>-6.1447089286828591</v>
      </c>
      <c r="X96" s="109">
        <f t="shared" si="36"/>
        <v>3.8552910713171409</v>
      </c>
      <c r="Y96" s="109">
        <f t="shared" si="37"/>
        <v>-9.3631642899177656</v>
      </c>
      <c r="Z96" s="109">
        <f t="shared" si="38"/>
        <v>7.0737464325520465</v>
      </c>
      <c r="AA96" s="109">
        <f t="shared" si="39"/>
        <v>0</v>
      </c>
      <c r="AB96" s="109">
        <f t="shared" si="40"/>
        <v>-5</v>
      </c>
      <c r="AC96" s="109">
        <f t="shared" si="41"/>
        <v>5</v>
      </c>
      <c r="AD96" s="109">
        <f t="shared" si="42"/>
        <v>-24.722135267503525</v>
      </c>
      <c r="AE96" s="109">
        <f t="shared" si="43"/>
        <v>24.722135267503525</v>
      </c>
      <c r="AF96" s="109">
        <f t="shared" si="44"/>
        <v>-1.5873015873015885</v>
      </c>
      <c r="AG96" s="109">
        <f t="shared" si="45"/>
        <v>-6.5873015873015888</v>
      </c>
      <c r="AH96" s="109">
        <f t="shared" si="46"/>
        <v>3.4126984126984112</v>
      </c>
      <c r="AI96" s="109">
        <f t="shared" si="47"/>
        <v>-12.059612959654521</v>
      </c>
      <c r="AJ96" s="109">
        <f t="shared" si="48"/>
        <v>8.8850097850513432</v>
      </c>
      <c r="AK96" s="109">
        <f t="shared" si="49"/>
        <v>-1.6407913325552432</v>
      </c>
      <c r="AL96" s="109">
        <f t="shared" si="50"/>
        <v>-6.640791332555243</v>
      </c>
      <c r="AM96" s="109">
        <f t="shared" si="51"/>
        <v>3.359208667444757</v>
      </c>
      <c r="AN96" s="109">
        <f t="shared" si="52"/>
        <v>-12.564731562666784</v>
      </c>
      <c r="AO96" s="109">
        <f t="shared" si="53"/>
        <v>9.2831488975562966</v>
      </c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</row>
    <row r="97" spans="1:128" s="5" customFormat="1" x14ac:dyDescent="0.25">
      <c r="A97" s="22" t="s">
        <v>21</v>
      </c>
      <c r="B97" s="33" t="s">
        <v>68</v>
      </c>
      <c r="C97" s="22" t="s">
        <v>26</v>
      </c>
      <c r="D97" s="26">
        <v>4</v>
      </c>
      <c r="E97" s="90">
        <v>446.71580000000006</v>
      </c>
      <c r="F97" s="90">
        <f t="shared" si="29"/>
        <v>446.80000000000007</v>
      </c>
      <c r="G97" s="149">
        <v>6.9900000000000004E-2</v>
      </c>
      <c r="H97" s="149">
        <v>1.43E-2</v>
      </c>
      <c r="I97" s="147">
        <f t="shared" si="30"/>
        <v>8.4199999999999997E-2</v>
      </c>
      <c r="J97" s="91">
        <f t="shared" si="31"/>
        <v>188.47332304903898</v>
      </c>
      <c r="K97" s="59"/>
      <c r="L97" s="58">
        <v>446.7</v>
      </c>
      <c r="M97" s="131">
        <v>6.8000000000000005E-2</v>
      </c>
      <c r="N97" s="131">
        <v>1.43E-2</v>
      </c>
      <c r="O97" s="131">
        <v>8.2299999999999998E-2</v>
      </c>
      <c r="P97" s="63">
        <v>184</v>
      </c>
      <c r="Q97" s="24">
        <f t="shared" si="54"/>
        <v>-2.7181688125894117</v>
      </c>
      <c r="R97" s="24">
        <f t="shared" si="55"/>
        <v>0</v>
      </c>
      <c r="S97" s="24">
        <f t="shared" si="32"/>
        <v>-2.2565320665083122</v>
      </c>
      <c r="T97" s="24">
        <f t="shared" si="33"/>
        <v>-2.3734515721755836</v>
      </c>
      <c r="U97" s="115"/>
      <c r="V97" s="109">
        <f t="shared" si="34"/>
        <v>-1.1447089286828591</v>
      </c>
      <c r="W97" s="109">
        <f t="shared" si="35"/>
        <v>-6.1447089286828591</v>
      </c>
      <c r="X97" s="109">
        <f t="shared" si="36"/>
        <v>3.8552910713171409</v>
      </c>
      <c r="Y97" s="109">
        <f t="shared" si="37"/>
        <v>-9.3631642899177656</v>
      </c>
      <c r="Z97" s="109">
        <f t="shared" si="38"/>
        <v>7.0737464325520465</v>
      </c>
      <c r="AA97" s="109">
        <f t="shared" si="39"/>
        <v>0</v>
      </c>
      <c r="AB97" s="109">
        <f t="shared" si="40"/>
        <v>-5</v>
      </c>
      <c r="AC97" s="109">
        <f t="shared" si="41"/>
        <v>5</v>
      </c>
      <c r="AD97" s="109">
        <f t="shared" si="42"/>
        <v>-24.722135267503525</v>
      </c>
      <c r="AE97" s="109">
        <f t="shared" si="43"/>
        <v>24.722135267503525</v>
      </c>
      <c r="AF97" s="109">
        <f t="shared" si="44"/>
        <v>-1.5873015873015885</v>
      </c>
      <c r="AG97" s="109">
        <f t="shared" si="45"/>
        <v>-6.5873015873015888</v>
      </c>
      <c r="AH97" s="109">
        <f t="shared" si="46"/>
        <v>3.4126984126984112</v>
      </c>
      <c r="AI97" s="109">
        <f t="shared" si="47"/>
        <v>-12.059612959654521</v>
      </c>
      <c r="AJ97" s="109">
        <f t="shared" si="48"/>
        <v>8.8850097850513432</v>
      </c>
      <c r="AK97" s="109">
        <f t="shared" si="49"/>
        <v>-1.6407913325552432</v>
      </c>
      <c r="AL97" s="109">
        <f t="shared" si="50"/>
        <v>-6.640791332555243</v>
      </c>
      <c r="AM97" s="109">
        <f t="shared" si="51"/>
        <v>3.359208667444757</v>
      </c>
      <c r="AN97" s="109">
        <f t="shared" si="52"/>
        <v>-12.564731562666784</v>
      </c>
      <c r="AO97" s="109">
        <f t="shared" si="53"/>
        <v>9.2831488975562966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</row>
    <row r="98" spans="1:128" s="5" customFormat="1" x14ac:dyDescent="0.25">
      <c r="A98" s="22" t="s">
        <v>21</v>
      </c>
      <c r="B98" s="33" t="s">
        <v>68</v>
      </c>
      <c r="C98" s="22" t="s">
        <v>26</v>
      </c>
      <c r="D98" s="26">
        <v>5</v>
      </c>
      <c r="E98" s="90">
        <v>446.87939999999998</v>
      </c>
      <c r="F98" s="90">
        <f t="shared" si="29"/>
        <v>447</v>
      </c>
      <c r="G98" s="149">
        <v>0.1021</v>
      </c>
      <c r="H98" s="149">
        <v>1.8499999999999999E-2</v>
      </c>
      <c r="I98" s="147">
        <f t="shared" si="30"/>
        <v>0.1206</v>
      </c>
      <c r="J98" s="91">
        <f t="shared" si="31"/>
        <v>269.84398711574056</v>
      </c>
      <c r="K98" s="59"/>
      <c r="L98" s="58">
        <v>447</v>
      </c>
      <c r="M98" s="131">
        <v>9.8199999999999996E-2</v>
      </c>
      <c r="N98" s="131">
        <v>1.8499999999999999E-2</v>
      </c>
      <c r="O98" s="131">
        <v>0.1167</v>
      </c>
      <c r="P98" s="63">
        <v>261</v>
      </c>
      <c r="Q98" s="24">
        <f t="shared" si="54"/>
        <v>-3.8197845249755149</v>
      </c>
      <c r="R98" s="24">
        <f t="shared" si="55"/>
        <v>0</v>
      </c>
      <c r="S98" s="24">
        <f t="shared" si="32"/>
        <v>-3.2338308457711449</v>
      </c>
      <c r="T98" s="24">
        <f t="shared" si="33"/>
        <v>-3.277444574648694</v>
      </c>
      <c r="U98" s="115"/>
      <c r="V98" s="109">
        <f t="shared" si="34"/>
        <v>-1.1447089286828591</v>
      </c>
      <c r="W98" s="109">
        <f t="shared" si="35"/>
        <v>-6.1447089286828591</v>
      </c>
      <c r="X98" s="109">
        <f t="shared" si="36"/>
        <v>3.8552910713171409</v>
      </c>
      <c r="Y98" s="109">
        <f t="shared" si="37"/>
        <v>-9.3631642899177656</v>
      </c>
      <c r="Z98" s="109">
        <f t="shared" si="38"/>
        <v>7.0737464325520465</v>
      </c>
      <c r="AA98" s="109">
        <f t="shared" si="39"/>
        <v>0</v>
      </c>
      <c r="AB98" s="109">
        <f t="shared" si="40"/>
        <v>-5</v>
      </c>
      <c r="AC98" s="109">
        <f t="shared" si="41"/>
        <v>5</v>
      </c>
      <c r="AD98" s="109">
        <f t="shared" si="42"/>
        <v>-24.722135267503525</v>
      </c>
      <c r="AE98" s="109">
        <f t="shared" si="43"/>
        <v>24.722135267503525</v>
      </c>
      <c r="AF98" s="109">
        <f t="shared" si="44"/>
        <v>-1.5873015873015885</v>
      </c>
      <c r="AG98" s="109">
        <f t="shared" si="45"/>
        <v>-6.5873015873015888</v>
      </c>
      <c r="AH98" s="109">
        <f t="shared" si="46"/>
        <v>3.4126984126984112</v>
      </c>
      <c r="AI98" s="109">
        <f t="shared" si="47"/>
        <v>-12.059612959654521</v>
      </c>
      <c r="AJ98" s="109">
        <f t="shared" si="48"/>
        <v>8.8850097850513432</v>
      </c>
      <c r="AK98" s="109">
        <f t="shared" si="49"/>
        <v>-1.6407913325552432</v>
      </c>
      <c r="AL98" s="109">
        <f t="shared" si="50"/>
        <v>-6.640791332555243</v>
      </c>
      <c r="AM98" s="109">
        <f t="shared" si="51"/>
        <v>3.359208667444757</v>
      </c>
      <c r="AN98" s="109">
        <f t="shared" si="52"/>
        <v>-12.564731562666784</v>
      </c>
      <c r="AO98" s="109">
        <f t="shared" si="53"/>
        <v>9.2831488975562966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</row>
    <row r="99" spans="1:128" s="5" customFormat="1" x14ac:dyDescent="0.25">
      <c r="A99" s="22" t="s">
        <v>21</v>
      </c>
      <c r="B99" s="33" t="s">
        <v>68</v>
      </c>
      <c r="C99" s="22" t="s">
        <v>26</v>
      </c>
      <c r="D99" s="26">
        <v>6</v>
      </c>
      <c r="E99" s="90">
        <v>446.71249999999998</v>
      </c>
      <c r="F99" s="90">
        <f t="shared" si="29"/>
        <v>446.9</v>
      </c>
      <c r="G99" s="149">
        <v>0.16450000000000001</v>
      </c>
      <c r="H99" s="149">
        <v>2.3E-2</v>
      </c>
      <c r="I99" s="147">
        <f t="shared" si="30"/>
        <v>0.1875</v>
      </c>
      <c r="J99" s="91">
        <f t="shared" si="31"/>
        <v>419.66657617251377</v>
      </c>
      <c r="K99" s="59"/>
      <c r="L99" s="58">
        <v>446.8</v>
      </c>
      <c r="M99" s="131">
        <v>0.15970000000000001</v>
      </c>
      <c r="N99" s="131">
        <v>2.3599999999999999E-2</v>
      </c>
      <c r="O99" s="131">
        <v>0.18329999999999999</v>
      </c>
      <c r="P99" s="63">
        <v>410</v>
      </c>
      <c r="Q99" s="24">
        <f t="shared" si="54"/>
        <v>-2.9179331306990872</v>
      </c>
      <c r="R99" s="24">
        <f t="shared" si="55"/>
        <v>2.6086956521739126</v>
      </c>
      <c r="S99" s="24">
        <f t="shared" si="32"/>
        <v>-2.2400000000000047</v>
      </c>
      <c r="T99" s="24">
        <f t="shared" si="33"/>
        <v>-2.3033943424029317</v>
      </c>
      <c r="U99" s="115"/>
      <c r="V99" s="109">
        <f t="shared" si="34"/>
        <v>-1.1447089286828591</v>
      </c>
      <c r="W99" s="109">
        <f t="shared" si="35"/>
        <v>-6.1447089286828591</v>
      </c>
      <c r="X99" s="109">
        <f t="shared" si="36"/>
        <v>3.8552910713171409</v>
      </c>
      <c r="Y99" s="109">
        <f t="shared" si="37"/>
        <v>-9.3631642899177656</v>
      </c>
      <c r="Z99" s="109">
        <f t="shared" si="38"/>
        <v>7.0737464325520465</v>
      </c>
      <c r="AA99" s="109">
        <f t="shared" si="39"/>
        <v>0</v>
      </c>
      <c r="AB99" s="109">
        <f t="shared" si="40"/>
        <v>-5</v>
      </c>
      <c r="AC99" s="109">
        <f t="shared" si="41"/>
        <v>5</v>
      </c>
      <c r="AD99" s="109">
        <f t="shared" si="42"/>
        <v>-24.722135267503525</v>
      </c>
      <c r="AE99" s="109">
        <f t="shared" si="43"/>
        <v>24.722135267503525</v>
      </c>
      <c r="AF99" s="109">
        <f t="shared" si="44"/>
        <v>-1.5873015873015885</v>
      </c>
      <c r="AG99" s="109">
        <f t="shared" si="45"/>
        <v>-6.5873015873015888</v>
      </c>
      <c r="AH99" s="109">
        <f t="shared" si="46"/>
        <v>3.4126984126984112</v>
      </c>
      <c r="AI99" s="109">
        <f t="shared" si="47"/>
        <v>-12.059612959654521</v>
      </c>
      <c r="AJ99" s="109">
        <f t="shared" si="48"/>
        <v>8.8850097850513432</v>
      </c>
      <c r="AK99" s="109">
        <f t="shared" si="49"/>
        <v>-1.6407913325552432</v>
      </c>
      <c r="AL99" s="109">
        <f t="shared" si="50"/>
        <v>-6.640791332555243</v>
      </c>
      <c r="AM99" s="109">
        <f t="shared" si="51"/>
        <v>3.359208667444757</v>
      </c>
      <c r="AN99" s="109">
        <f t="shared" si="52"/>
        <v>-12.564731562666784</v>
      </c>
      <c r="AO99" s="109">
        <f t="shared" si="53"/>
        <v>9.2831488975562966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</row>
    <row r="100" spans="1:128" s="5" customFormat="1" x14ac:dyDescent="0.25">
      <c r="A100" s="22" t="s">
        <v>21</v>
      </c>
      <c r="B100" s="33" t="s">
        <v>68</v>
      </c>
      <c r="C100" s="22" t="s">
        <v>26</v>
      </c>
      <c r="D100" s="26">
        <v>7</v>
      </c>
      <c r="E100" s="90">
        <v>445.57330000000002</v>
      </c>
      <c r="F100" s="90">
        <f t="shared" si="29"/>
        <v>446</v>
      </c>
      <c r="G100" s="149">
        <v>0.37759999999999999</v>
      </c>
      <c r="H100" s="149">
        <v>4.9099999999999998E-2</v>
      </c>
      <c r="I100" s="147">
        <f t="shared" si="30"/>
        <v>0.42669999999999997</v>
      </c>
      <c r="J100" s="91">
        <f t="shared" si="31"/>
        <v>957.29670276559125</v>
      </c>
      <c r="K100" s="59"/>
      <c r="L100" s="58">
        <v>445.6</v>
      </c>
      <c r="M100" s="131">
        <v>0.37569999999999998</v>
      </c>
      <c r="N100" s="131">
        <v>4.99E-2</v>
      </c>
      <c r="O100" s="131">
        <v>0.42559999999999998</v>
      </c>
      <c r="P100" s="63">
        <v>955</v>
      </c>
      <c r="Q100" s="24">
        <f t="shared" si="54"/>
        <v>-0.50317796610169829</v>
      </c>
      <c r="R100" s="24">
        <f t="shared" si="55"/>
        <v>1.6293279022403302</v>
      </c>
      <c r="S100" s="24">
        <f t="shared" si="32"/>
        <v>-0.25779235997187483</v>
      </c>
      <c r="T100" s="24">
        <f t="shared" si="33"/>
        <v>-0.23991545765865147</v>
      </c>
      <c r="U100" s="115"/>
      <c r="V100" s="109">
        <f t="shared" si="34"/>
        <v>-1.1447089286828591</v>
      </c>
      <c r="W100" s="109">
        <f t="shared" si="35"/>
        <v>-6.1447089286828591</v>
      </c>
      <c r="X100" s="109">
        <f t="shared" si="36"/>
        <v>3.8552910713171409</v>
      </c>
      <c r="Y100" s="109">
        <f t="shared" si="37"/>
        <v>-9.3631642899177656</v>
      </c>
      <c r="Z100" s="109">
        <f t="shared" si="38"/>
        <v>7.0737464325520465</v>
      </c>
      <c r="AA100" s="109">
        <f t="shared" si="39"/>
        <v>0</v>
      </c>
      <c r="AB100" s="109">
        <f t="shared" si="40"/>
        <v>-5</v>
      </c>
      <c r="AC100" s="109">
        <f t="shared" si="41"/>
        <v>5</v>
      </c>
      <c r="AD100" s="109">
        <f t="shared" si="42"/>
        <v>-24.722135267503525</v>
      </c>
      <c r="AE100" s="109">
        <f t="shared" si="43"/>
        <v>24.722135267503525</v>
      </c>
      <c r="AF100" s="109">
        <f t="shared" si="44"/>
        <v>-1.5873015873015885</v>
      </c>
      <c r="AG100" s="109">
        <f t="shared" si="45"/>
        <v>-6.5873015873015888</v>
      </c>
      <c r="AH100" s="109">
        <f t="shared" si="46"/>
        <v>3.4126984126984112</v>
      </c>
      <c r="AI100" s="109">
        <f t="shared" si="47"/>
        <v>-12.059612959654521</v>
      </c>
      <c r="AJ100" s="109">
        <f t="shared" si="48"/>
        <v>8.8850097850513432</v>
      </c>
      <c r="AK100" s="109">
        <f t="shared" si="49"/>
        <v>-1.6407913325552432</v>
      </c>
      <c r="AL100" s="109">
        <f t="shared" si="50"/>
        <v>-6.640791332555243</v>
      </c>
      <c r="AM100" s="109">
        <f t="shared" si="51"/>
        <v>3.359208667444757</v>
      </c>
      <c r="AN100" s="109">
        <f t="shared" si="52"/>
        <v>-12.564731562666784</v>
      </c>
      <c r="AO100" s="109">
        <f t="shared" si="53"/>
        <v>9.2831488975562966</v>
      </c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</row>
    <row r="101" spans="1:128" s="5" customFormat="1" x14ac:dyDescent="0.25">
      <c r="A101" s="22" t="s">
        <v>21</v>
      </c>
      <c r="B101" s="33" t="s">
        <v>68</v>
      </c>
      <c r="C101" s="22" t="s">
        <v>26</v>
      </c>
      <c r="D101" s="26">
        <v>8</v>
      </c>
      <c r="E101" s="90">
        <v>446.5874</v>
      </c>
      <c r="F101" s="90">
        <f t="shared" si="29"/>
        <v>447.40000000000003</v>
      </c>
      <c r="G101" s="149">
        <v>0.72889999999999999</v>
      </c>
      <c r="H101" s="149">
        <v>8.3699999999999997E-2</v>
      </c>
      <c r="I101" s="147">
        <f t="shared" si="30"/>
        <v>0.81259999999999999</v>
      </c>
      <c r="J101" s="91">
        <f t="shared" si="31"/>
        <v>1818.3280642765023</v>
      </c>
      <c r="K101" s="59"/>
      <c r="L101" s="58">
        <v>447.3</v>
      </c>
      <c r="M101" s="131">
        <v>0.72609999999999997</v>
      </c>
      <c r="N101" s="131">
        <v>8.7800000000000003E-2</v>
      </c>
      <c r="O101" s="131">
        <v>0.81389999999999996</v>
      </c>
      <c r="P101" s="63">
        <v>1822</v>
      </c>
      <c r="Q101" s="24">
        <f t="shared" si="54"/>
        <v>-0.3841404856633317</v>
      </c>
      <c r="R101" s="24">
        <f t="shared" si="55"/>
        <v>4.8984468339307128</v>
      </c>
      <c r="S101" s="24">
        <f t="shared" si="32"/>
        <v>0.1599803101156741</v>
      </c>
      <c r="T101" s="24">
        <f t="shared" si="33"/>
        <v>0.20194022165954342</v>
      </c>
      <c r="U101" s="115"/>
      <c r="V101" s="109">
        <f t="shared" ref="V101:V132" si="56">$Q$215</f>
        <v>-1.1447089286828591</v>
      </c>
      <c r="W101" s="109">
        <f t="shared" ref="W101:W132" si="57">$Q$215-5</f>
        <v>-6.1447089286828591</v>
      </c>
      <c r="X101" s="109">
        <f t="shared" ref="X101:X132" si="58">$Q$215+5</f>
        <v>3.8552910713171409</v>
      </c>
      <c r="Y101" s="109">
        <f t="shared" ref="Y101:Y132" si="59">($Q$215-(3*$Q$218))</f>
        <v>-9.3631642899177656</v>
      </c>
      <c r="Z101" s="109">
        <f t="shared" ref="Z101:Z132" si="60">($Q$215+(3*$Q$218))</f>
        <v>7.0737464325520465</v>
      </c>
      <c r="AA101" s="109">
        <f t="shared" ref="AA101:AA132" si="61">$R$215</f>
        <v>0</v>
      </c>
      <c r="AB101" s="109">
        <f t="shared" ref="AB101:AB132" si="62">$R$215-5</f>
        <v>-5</v>
      </c>
      <c r="AC101" s="109">
        <f t="shared" ref="AC101:AC132" si="63">$R$215+5</f>
        <v>5</v>
      </c>
      <c r="AD101" s="109">
        <f t="shared" ref="AD101:AD132" si="64">($R$215-(3*$R$218))</f>
        <v>-24.722135267503525</v>
      </c>
      <c r="AE101" s="109">
        <f t="shared" ref="AE101:AE132" si="65">($R$215+(3*$R$218))</f>
        <v>24.722135267503525</v>
      </c>
      <c r="AF101" s="109">
        <f t="shared" ref="AF101:AF132" si="66">$S$215</f>
        <v>-1.5873015873015885</v>
      </c>
      <c r="AG101" s="109">
        <f t="shared" ref="AG101:AG132" si="67">$S$215-5</f>
        <v>-6.5873015873015888</v>
      </c>
      <c r="AH101" s="109">
        <f t="shared" ref="AH101:AH132" si="68">$S$215+5</f>
        <v>3.4126984126984112</v>
      </c>
      <c r="AI101" s="109">
        <f t="shared" ref="AI101:AI132" si="69">($S$215-(3*$S$218))</f>
        <v>-12.059612959654521</v>
      </c>
      <c r="AJ101" s="109">
        <f t="shared" ref="AJ101:AJ132" si="70">($S$215+(3*$S$218))</f>
        <v>8.8850097850513432</v>
      </c>
      <c r="AK101" s="109">
        <f t="shared" ref="AK101:AK132" si="71">$T$215</f>
        <v>-1.6407913325552432</v>
      </c>
      <c r="AL101" s="109">
        <f t="shared" ref="AL101:AL132" si="72">$T$215-5</f>
        <v>-6.640791332555243</v>
      </c>
      <c r="AM101" s="109">
        <f t="shared" ref="AM101:AM132" si="73">$T$215+5</f>
        <v>3.359208667444757</v>
      </c>
      <c r="AN101" s="109">
        <f t="shared" ref="AN101:AN132" si="74">($T$215-(3*$T$218))</f>
        <v>-12.564731562666784</v>
      </c>
      <c r="AO101" s="109">
        <f t="shared" ref="AO101:AO132" si="75">($T$215+(3*$T$218))</f>
        <v>9.2831488975562966</v>
      </c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</row>
    <row r="102" spans="1:128" s="5" customFormat="1" x14ac:dyDescent="0.25">
      <c r="A102" s="22" t="s">
        <v>21</v>
      </c>
      <c r="B102" s="33" t="s">
        <v>68</v>
      </c>
      <c r="C102" s="22" t="s">
        <v>26</v>
      </c>
      <c r="D102" s="26">
        <v>9</v>
      </c>
      <c r="E102" s="90">
        <v>446.67690000000005</v>
      </c>
      <c r="F102" s="90">
        <f t="shared" si="29"/>
        <v>448.50000000000006</v>
      </c>
      <c r="G102" s="149">
        <v>1.6019000000000001</v>
      </c>
      <c r="H102" s="149">
        <v>0.22120000000000001</v>
      </c>
      <c r="I102" s="147">
        <f t="shared" si="30"/>
        <v>1.8231000000000002</v>
      </c>
      <c r="J102" s="91">
        <f t="shared" si="31"/>
        <v>4075.196870201677</v>
      </c>
      <c r="K102" s="59"/>
      <c r="L102" s="58">
        <v>448.4</v>
      </c>
      <c r="M102" s="131">
        <v>1.6001000000000001</v>
      </c>
      <c r="N102" s="131">
        <v>0.2288</v>
      </c>
      <c r="O102" s="131">
        <v>1.8229</v>
      </c>
      <c r="P102" s="63">
        <v>4076</v>
      </c>
      <c r="Q102" s="24">
        <f t="shared" si="54"/>
        <v>-0.11236656470441499</v>
      </c>
      <c r="R102" s="24">
        <f t="shared" si="55"/>
        <v>3.4358047016274846</v>
      </c>
      <c r="S102" s="24">
        <f t="shared" si="32"/>
        <v>-1.0970325270155229E-2</v>
      </c>
      <c r="T102" s="24">
        <f t="shared" si="33"/>
        <v>1.9707754592067712E-2</v>
      </c>
      <c r="U102" s="115"/>
      <c r="V102" s="109">
        <f t="shared" si="56"/>
        <v>-1.1447089286828591</v>
      </c>
      <c r="W102" s="109">
        <f t="shared" si="57"/>
        <v>-6.1447089286828591</v>
      </c>
      <c r="X102" s="109">
        <f t="shared" si="58"/>
        <v>3.8552910713171409</v>
      </c>
      <c r="Y102" s="109">
        <f t="shared" si="59"/>
        <v>-9.3631642899177656</v>
      </c>
      <c r="Z102" s="109">
        <f t="shared" si="60"/>
        <v>7.0737464325520465</v>
      </c>
      <c r="AA102" s="109">
        <f t="shared" si="61"/>
        <v>0</v>
      </c>
      <c r="AB102" s="109">
        <f t="shared" si="62"/>
        <v>-5</v>
      </c>
      <c r="AC102" s="109">
        <f t="shared" si="63"/>
        <v>5</v>
      </c>
      <c r="AD102" s="109">
        <f t="shared" si="64"/>
        <v>-24.722135267503525</v>
      </c>
      <c r="AE102" s="109">
        <f t="shared" si="65"/>
        <v>24.722135267503525</v>
      </c>
      <c r="AF102" s="109">
        <f t="shared" si="66"/>
        <v>-1.5873015873015885</v>
      </c>
      <c r="AG102" s="109">
        <f t="shared" si="67"/>
        <v>-6.5873015873015888</v>
      </c>
      <c r="AH102" s="109">
        <f t="shared" si="68"/>
        <v>3.4126984126984112</v>
      </c>
      <c r="AI102" s="109">
        <f t="shared" si="69"/>
        <v>-12.059612959654521</v>
      </c>
      <c r="AJ102" s="109">
        <f t="shared" si="70"/>
        <v>8.8850097850513432</v>
      </c>
      <c r="AK102" s="109">
        <f t="shared" si="71"/>
        <v>-1.6407913325552432</v>
      </c>
      <c r="AL102" s="109">
        <f t="shared" si="72"/>
        <v>-6.640791332555243</v>
      </c>
      <c r="AM102" s="109">
        <f t="shared" si="73"/>
        <v>3.359208667444757</v>
      </c>
      <c r="AN102" s="109">
        <f t="shared" si="74"/>
        <v>-12.564731562666784</v>
      </c>
      <c r="AO102" s="109">
        <f t="shared" si="75"/>
        <v>9.2831488975562966</v>
      </c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</row>
    <row r="103" spans="1:128" s="5" customFormat="1" x14ac:dyDescent="0.25">
      <c r="A103" s="125" t="s">
        <v>139</v>
      </c>
      <c r="B103" s="129" t="s">
        <v>140</v>
      </c>
      <c r="C103" s="125" t="s">
        <v>146</v>
      </c>
      <c r="D103" s="26">
        <v>1</v>
      </c>
      <c r="E103" s="90">
        <v>446.77330000000001</v>
      </c>
      <c r="F103" s="90">
        <f t="shared" ref="F103:F111" si="76">E103+G103+H103</f>
        <v>446.8</v>
      </c>
      <c r="G103" s="149">
        <v>1.35E-2</v>
      </c>
      <c r="H103" s="149">
        <v>1.32E-2</v>
      </c>
      <c r="I103" s="147">
        <f t="shared" ref="I103:I111" si="77">G103+H103</f>
        <v>2.6700000000000002E-2</v>
      </c>
      <c r="J103" s="91">
        <f t="shared" ref="J103:J111" si="78">(1.6061/(1.6061-(I103/F103)))*(I103/F103)*1000000</f>
        <v>59.76050462361777</v>
      </c>
      <c r="K103" s="59"/>
      <c r="L103" s="60">
        <v>446.59</v>
      </c>
      <c r="M103" s="131"/>
      <c r="N103" s="131"/>
      <c r="O103" s="131">
        <v>2.24E-2</v>
      </c>
      <c r="P103" s="162">
        <v>50.157859999999999</v>
      </c>
      <c r="Q103" s="24"/>
      <c r="R103" s="24"/>
      <c r="S103" s="24">
        <f t="shared" si="32"/>
        <v>-16.104868913857683</v>
      </c>
      <c r="T103" s="24">
        <f t="shared" si="33"/>
        <v>-16.068546750227302</v>
      </c>
      <c r="U103" s="115"/>
      <c r="V103" s="109">
        <f t="shared" si="56"/>
        <v>-1.1447089286828591</v>
      </c>
      <c r="W103" s="109">
        <f t="shared" si="57"/>
        <v>-6.1447089286828591</v>
      </c>
      <c r="X103" s="109">
        <f t="shared" si="58"/>
        <v>3.8552910713171409</v>
      </c>
      <c r="Y103" s="109">
        <f t="shared" si="59"/>
        <v>-9.3631642899177656</v>
      </c>
      <c r="Z103" s="109">
        <f t="shared" si="60"/>
        <v>7.0737464325520465</v>
      </c>
      <c r="AA103" s="109">
        <f t="shared" si="61"/>
        <v>0</v>
      </c>
      <c r="AB103" s="109">
        <f t="shared" si="62"/>
        <v>-5</v>
      </c>
      <c r="AC103" s="109">
        <f t="shared" si="63"/>
        <v>5</v>
      </c>
      <c r="AD103" s="109">
        <f t="shared" si="64"/>
        <v>-24.722135267503525</v>
      </c>
      <c r="AE103" s="109">
        <f t="shared" si="65"/>
        <v>24.722135267503525</v>
      </c>
      <c r="AF103" s="109">
        <f t="shared" si="66"/>
        <v>-1.5873015873015885</v>
      </c>
      <c r="AG103" s="109">
        <f t="shared" si="67"/>
        <v>-6.5873015873015888</v>
      </c>
      <c r="AH103" s="109">
        <f t="shared" si="68"/>
        <v>3.4126984126984112</v>
      </c>
      <c r="AI103" s="109">
        <f t="shared" si="69"/>
        <v>-12.059612959654521</v>
      </c>
      <c r="AJ103" s="109">
        <f t="shared" si="70"/>
        <v>8.8850097850513432</v>
      </c>
      <c r="AK103" s="109">
        <f t="shared" si="71"/>
        <v>-1.6407913325552432</v>
      </c>
      <c r="AL103" s="109">
        <f t="shared" si="72"/>
        <v>-6.640791332555243</v>
      </c>
      <c r="AM103" s="109">
        <f t="shared" si="73"/>
        <v>3.359208667444757</v>
      </c>
      <c r="AN103" s="109">
        <f t="shared" si="74"/>
        <v>-12.564731562666784</v>
      </c>
      <c r="AO103" s="109">
        <f t="shared" si="75"/>
        <v>9.2831488975562966</v>
      </c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</row>
    <row r="104" spans="1:128" s="5" customFormat="1" x14ac:dyDescent="0.25">
      <c r="A104" s="125" t="s">
        <v>139</v>
      </c>
      <c r="B104" s="129" t="s">
        <v>140</v>
      </c>
      <c r="C104" s="125" t="s">
        <v>146</v>
      </c>
      <c r="D104" s="26">
        <v>2</v>
      </c>
      <c r="E104" s="90">
        <v>446.66949999999997</v>
      </c>
      <c r="F104" s="90">
        <f t="shared" si="76"/>
        <v>446.69999999999993</v>
      </c>
      <c r="G104" s="149">
        <v>0.02</v>
      </c>
      <c r="H104" s="149">
        <v>1.0500000000000001E-2</v>
      </c>
      <c r="I104" s="147">
        <f t="shared" si="77"/>
        <v>3.0499999999999999E-2</v>
      </c>
      <c r="J104" s="91">
        <f t="shared" si="78"/>
        <v>68.281389456974509</v>
      </c>
      <c r="K104" s="59"/>
      <c r="L104" s="60">
        <v>446.6</v>
      </c>
      <c r="M104" s="131"/>
      <c r="N104" s="131"/>
      <c r="O104" s="131">
        <v>2.7300000000000001E-2</v>
      </c>
      <c r="P104" s="162">
        <v>61.128500000000003</v>
      </c>
      <c r="Q104" s="24"/>
      <c r="R104" s="24"/>
      <c r="S104" s="24">
        <f t="shared" si="32"/>
        <v>-10.491803278688518</v>
      </c>
      <c r="T104" s="24">
        <f t="shared" si="33"/>
        <v>-10.475606184730156</v>
      </c>
      <c r="U104" s="115"/>
      <c r="V104" s="109">
        <f t="shared" si="56"/>
        <v>-1.1447089286828591</v>
      </c>
      <c r="W104" s="109">
        <f t="shared" si="57"/>
        <v>-6.1447089286828591</v>
      </c>
      <c r="X104" s="109">
        <f t="shared" si="58"/>
        <v>3.8552910713171409</v>
      </c>
      <c r="Y104" s="109">
        <f t="shared" si="59"/>
        <v>-9.3631642899177656</v>
      </c>
      <c r="Z104" s="109">
        <f t="shared" si="60"/>
        <v>7.0737464325520465</v>
      </c>
      <c r="AA104" s="109">
        <f t="shared" si="61"/>
        <v>0</v>
      </c>
      <c r="AB104" s="109">
        <f t="shared" si="62"/>
        <v>-5</v>
      </c>
      <c r="AC104" s="109">
        <f t="shared" si="63"/>
        <v>5</v>
      </c>
      <c r="AD104" s="109">
        <f t="shared" si="64"/>
        <v>-24.722135267503525</v>
      </c>
      <c r="AE104" s="109">
        <f t="shared" si="65"/>
        <v>24.722135267503525</v>
      </c>
      <c r="AF104" s="109">
        <f t="shared" si="66"/>
        <v>-1.5873015873015885</v>
      </c>
      <c r="AG104" s="109">
        <f t="shared" si="67"/>
        <v>-6.5873015873015888</v>
      </c>
      <c r="AH104" s="109">
        <f t="shared" si="68"/>
        <v>3.4126984126984112</v>
      </c>
      <c r="AI104" s="109">
        <f t="shared" si="69"/>
        <v>-12.059612959654521</v>
      </c>
      <c r="AJ104" s="109">
        <f t="shared" si="70"/>
        <v>8.8850097850513432</v>
      </c>
      <c r="AK104" s="109">
        <f t="shared" si="71"/>
        <v>-1.6407913325552432</v>
      </c>
      <c r="AL104" s="109">
        <f t="shared" si="72"/>
        <v>-6.640791332555243</v>
      </c>
      <c r="AM104" s="109">
        <f t="shared" si="73"/>
        <v>3.359208667444757</v>
      </c>
      <c r="AN104" s="109">
        <f t="shared" si="74"/>
        <v>-12.564731562666784</v>
      </c>
      <c r="AO104" s="109">
        <f t="shared" si="75"/>
        <v>9.2831488975562966</v>
      </c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</row>
    <row r="105" spans="1:128" s="5" customFormat="1" x14ac:dyDescent="0.25">
      <c r="A105" s="125" t="s">
        <v>139</v>
      </c>
      <c r="B105" s="129" t="s">
        <v>140</v>
      </c>
      <c r="C105" s="125" t="s">
        <v>146</v>
      </c>
      <c r="D105" s="26">
        <v>3</v>
      </c>
      <c r="E105" s="90">
        <v>446.34560000000005</v>
      </c>
      <c r="F105" s="90">
        <f t="shared" si="76"/>
        <v>446.40000000000003</v>
      </c>
      <c r="G105" s="149">
        <v>4.19E-2</v>
      </c>
      <c r="H105" s="149">
        <v>1.2500000000000001E-2</v>
      </c>
      <c r="I105" s="147">
        <f t="shared" si="77"/>
        <v>5.4400000000000004E-2</v>
      </c>
      <c r="J105" s="91">
        <f t="shared" si="78"/>
        <v>121.8730464735367</v>
      </c>
      <c r="K105" s="59"/>
      <c r="L105" s="60">
        <v>446.27</v>
      </c>
      <c r="M105" s="131"/>
      <c r="N105" s="131"/>
      <c r="O105" s="131">
        <v>5.33E-2</v>
      </c>
      <c r="P105" s="162">
        <v>119.4344</v>
      </c>
      <c r="Q105" s="24"/>
      <c r="R105" s="24"/>
      <c r="S105" s="24">
        <f t="shared" si="32"/>
        <v>-2.0220588235294183</v>
      </c>
      <c r="T105" s="24">
        <f t="shared" si="33"/>
        <v>-2.0009727696978761</v>
      </c>
      <c r="U105" s="115"/>
      <c r="V105" s="109">
        <f t="shared" si="56"/>
        <v>-1.1447089286828591</v>
      </c>
      <c r="W105" s="109">
        <f t="shared" si="57"/>
        <v>-6.1447089286828591</v>
      </c>
      <c r="X105" s="109">
        <f t="shared" si="58"/>
        <v>3.8552910713171409</v>
      </c>
      <c r="Y105" s="109">
        <f t="shared" si="59"/>
        <v>-9.3631642899177656</v>
      </c>
      <c r="Z105" s="109">
        <f t="shared" si="60"/>
        <v>7.0737464325520465</v>
      </c>
      <c r="AA105" s="109">
        <f t="shared" si="61"/>
        <v>0</v>
      </c>
      <c r="AB105" s="109">
        <f t="shared" si="62"/>
        <v>-5</v>
      </c>
      <c r="AC105" s="109">
        <f t="shared" si="63"/>
        <v>5</v>
      </c>
      <c r="AD105" s="109">
        <f t="shared" si="64"/>
        <v>-24.722135267503525</v>
      </c>
      <c r="AE105" s="109">
        <f t="shared" si="65"/>
        <v>24.722135267503525</v>
      </c>
      <c r="AF105" s="109">
        <f t="shared" si="66"/>
        <v>-1.5873015873015885</v>
      </c>
      <c r="AG105" s="109">
        <f t="shared" si="67"/>
        <v>-6.5873015873015888</v>
      </c>
      <c r="AH105" s="109">
        <f t="shared" si="68"/>
        <v>3.4126984126984112</v>
      </c>
      <c r="AI105" s="109">
        <f t="shared" si="69"/>
        <v>-12.059612959654521</v>
      </c>
      <c r="AJ105" s="109">
        <f t="shared" si="70"/>
        <v>8.8850097850513432</v>
      </c>
      <c r="AK105" s="109">
        <f t="shared" si="71"/>
        <v>-1.6407913325552432</v>
      </c>
      <c r="AL105" s="109">
        <f t="shared" si="72"/>
        <v>-6.640791332555243</v>
      </c>
      <c r="AM105" s="109">
        <f t="shared" si="73"/>
        <v>3.359208667444757</v>
      </c>
      <c r="AN105" s="109">
        <f t="shared" si="74"/>
        <v>-12.564731562666784</v>
      </c>
      <c r="AO105" s="109">
        <f t="shared" si="75"/>
        <v>9.2831488975562966</v>
      </c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</row>
    <row r="106" spans="1:128" s="5" customFormat="1" x14ac:dyDescent="0.25">
      <c r="A106" s="125" t="s">
        <v>139</v>
      </c>
      <c r="B106" s="129" t="s">
        <v>140</v>
      </c>
      <c r="C106" s="125" t="s">
        <v>146</v>
      </c>
      <c r="D106" s="26">
        <v>4</v>
      </c>
      <c r="E106" s="90">
        <v>446.62109999999996</v>
      </c>
      <c r="F106" s="90">
        <f t="shared" si="76"/>
        <v>446.7</v>
      </c>
      <c r="G106" s="149">
        <v>6.7900000000000002E-2</v>
      </c>
      <c r="H106" s="149">
        <v>1.0999999999999999E-2</v>
      </c>
      <c r="I106" s="147">
        <f t="shared" si="77"/>
        <v>7.8899999999999998E-2</v>
      </c>
      <c r="J106" s="91">
        <f t="shared" si="78"/>
        <v>176.64803642693002</v>
      </c>
      <c r="K106" s="59"/>
      <c r="L106" s="60">
        <v>446.53</v>
      </c>
      <c r="M106" s="131"/>
      <c r="N106" s="131"/>
      <c r="O106" s="131">
        <v>7.6300000000000007E-2</v>
      </c>
      <c r="P106" s="162">
        <v>170.8732</v>
      </c>
      <c r="Q106" s="24"/>
      <c r="R106" s="24"/>
      <c r="S106" s="24">
        <f t="shared" si="32"/>
        <v>-3.2953105196451093</v>
      </c>
      <c r="T106" s="24">
        <f t="shared" si="33"/>
        <v>-3.2691200783988155</v>
      </c>
      <c r="U106" s="115"/>
      <c r="V106" s="109">
        <f t="shared" si="56"/>
        <v>-1.1447089286828591</v>
      </c>
      <c r="W106" s="109">
        <f t="shared" si="57"/>
        <v>-6.1447089286828591</v>
      </c>
      <c r="X106" s="109">
        <f t="shared" si="58"/>
        <v>3.8552910713171409</v>
      </c>
      <c r="Y106" s="109">
        <f t="shared" si="59"/>
        <v>-9.3631642899177656</v>
      </c>
      <c r="Z106" s="109">
        <f t="shared" si="60"/>
        <v>7.0737464325520465</v>
      </c>
      <c r="AA106" s="109">
        <f t="shared" si="61"/>
        <v>0</v>
      </c>
      <c r="AB106" s="109">
        <f t="shared" si="62"/>
        <v>-5</v>
      </c>
      <c r="AC106" s="109">
        <f t="shared" si="63"/>
        <v>5</v>
      </c>
      <c r="AD106" s="109">
        <f t="shared" si="64"/>
        <v>-24.722135267503525</v>
      </c>
      <c r="AE106" s="109">
        <f t="shared" si="65"/>
        <v>24.722135267503525</v>
      </c>
      <c r="AF106" s="109">
        <f t="shared" si="66"/>
        <v>-1.5873015873015885</v>
      </c>
      <c r="AG106" s="109">
        <f t="shared" si="67"/>
        <v>-6.5873015873015888</v>
      </c>
      <c r="AH106" s="109">
        <f t="shared" si="68"/>
        <v>3.4126984126984112</v>
      </c>
      <c r="AI106" s="109">
        <f t="shared" si="69"/>
        <v>-12.059612959654521</v>
      </c>
      <c r="AJ106" s="109">
        <f t="shared" si="70"/>
        <v>8.8850097850513432</v>
      </c>
      <c r="AK106" s="109">
        <f t="shared" si="71"/>
        <v>-1.6407913325552432</v>
      </c>
      <c r="AL106" s="109">
        <f t="shared" si="72"/>
        <v>-6.640791332555243</v>
      </c>
      <c r="AM106" s="109">
        <f t="shared" si="73"/>
        <v>3.359208667444757</v>
      </c>
      <c r="AN106" s="109">
        <f t="shared" si="74"/>
        <v>-12.564731562666784</v>
      </c>
      <c r="AO106" s="109">
        <f t="shared" si="75"/>
        <v>9.2831488975562966</v>
      </c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</row>
    <row r="107" spans="1:128" s="5" customFormat="1" x14ac:dyDescent="0.25">
      <c r="A107" s="125" t="s">
        <v>139</v>
      </c>
      <c r="B107" s="129" t="s">
        <v>140</v>
      </c>
      <c r="C107" s="125" t="s">
        <v>146</v>
      </c>
      <c r="D107" s="26">
        <v>5</v>
      </c>
      <c r="E107" s="90">
        <v>446.37549999999999</v>
      </c>
      <c r="F107" s="90">
        <f t="shared" si="76"/>
        <v>446.5</v>
      </c>
      <c r="G107" s="149">
        <v>0.1069</v>
      </c>
      <c r="H107" s="149">
        <v>1.7600000000000001E-2</v>
      </c>
      <c r="I107" s="147">
        <f t="shared" si="77"/>
        <v>0.1245</v>
      </c>
      <c r="J107" s="91">
        <f t="shared" si="78"/>
        <v>278.88380341873489</v>
      </c>
      <c r="K107" s="59"/>
      <c r="L107" s="60">
        <v>446.39</v>
      </c>
      <c r="M107" s="131"/>
      <c r="N107" s="131"/>
      <c r="O107" s="131">
        <v>0.1198</v>
      </c>
      <c r="P107" s="162">
        <v>268.37520000000001</v>
      </c>
      <c r="Q107" s="24"/>
      <c r="R107" s="24"/>
      <c r="S107" s="24">
        <f t="shared" si="32"/>
        <v>-3.7751004016064225</v>
      </c>
      <c r="T107" s="24">
        <f t="shared" si="33"/>
        <v>-3.7680938404861593</v>
      </c>
      <c r="U107" s="115"/>
      <c r="V107" s="109">
        <f t="shared" si="56"/>
        <v>-1.1447089286828591</v>
      </c>
      <c r="W107" s="109">
        <f t="shared" si="57"/>
        <v>-6.1447089286828591</v>
      </c>
      <c r="X107" s="109">
        <f t="shared" si="58"/>
        <v>3.8552910713171409</v>
      </c>
      <c r="Y107" s="109">
        <f t="shared" si="59"/>
        <v>-9.3631642899177656</v>
      </c>
      <c r="Z107" s="109">
        <f t="shared" si="60"/>
        <v>7.0737464325520465</v>
      </c>
      <c r="AA107" s="109">
        <f t="shared" si="61"/>
        <v>0</v>
      </c>
      <c r="AB107" s="109">
        <f t="shared" si="62"/>
        <v>-5</v>
      </c>
      <c r="AC107" s="109">
        <f t="shared" si="63"/>
        <v>5</v>
      </c>
      <c r="AD107" s="109">
        <f t="shared" si="64"/>
        <v>-24.722135267503525</v>
      </c>
      <c r="AE107" s="109">
        <f t="shared" si="65"/>
        <v>24.722135267503525</v>
      </c>
      <c r="AF107" s="109">
        <f t="shared" si="66"/>
        <v>-1.5873015873015885</v>
      </c>
      <c r="AG107" s="109">
        <f t="shared" si="67"/>
        <v>-6.5873015873015888</v>
      </c>
      <c r="AH107" s="109">
        <f t="shared" si="68"/>
        <v>3.4126984126984112</v>
      </c>
      <c r="AI107" s="109">
        <f t="shared" si="69"/>
        <v>-12.059612959654521</v>
      </c>
      <c r="AJ107" s="109">
        <f t="shared" si="70"/>
        <v>8.8850097850513432</v>
      </c>
      <c r="AK107" s="109">
        <f t="shared" si="71"/>
        <v>-1.6407913325552432</v>
      </c>
      <c r="AL107" s="109">
        <f t="shared" si="72"/>
        <v>-6.640791332555243</v>
      </c>
      <c r="AM107" s="109">
        <f t="shared" si="73"/>
        <v>3.359208667444757</v>
      </c>
      <c r="AN107" s="109">
        <f t="shared" si="74"/>
        <v>-12.564731562666784</v>
      </c>
      <c r="AO107" s="109">
        <f t="shared" si="75"/>
        <v>9.2831488975562966</v>
      </c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</row>
    <row r="108" spans="1:128" s="5" customFormat="1" x14ac:dyDescent="0.25">
      <c r="A108" s="125" t="s">
        <v>139</v>
      </c>
      <c r="B108" s="129" t="s">
        <v>140</v>
      </c>
      <c r="C108" s="125" t="s">
        <v>146</v>
      </c>
      <c r="D108" s="26">
        <v>6</v>
      </c>
      <c r="E108" s="90">
        <v>446.81299999999993</v>
      </c>
      <c r="F108" s="90">
        <f t="shared" si="76"/>
        <v>446.99999999999989</v>
      </c>
      <c r="G108" s="149">
        <v>0.16470000000000001</v>
      </c>
      <c r="H108" s="149">
        <v>2.23E-2</v>
      </c>
      <c r="I108" s="147">
        <f t="shared" si="77"/>
        <v>0.187</v>
      </c>
      <c r="J108" s="91">
        <f t="shared" si="78"/>
        <v>418.45351455409264</v>
      </c>
      <c r="K108" s="59"/>
      <c r="L108" s="60">
        <v>446.89</v>
      </c>
      <c r="M108" s="131"/>
      <c r="N108" s="131"/>
      <c r="O108" s="131">
        <v>0.18229999999999999</v>
      </c>
      <c r="P108" s="162">
        <v>407.93040000000002</v>
      </c>
      <c r="Q108" s="24"/>
      <c r="R108" s="24"/>
      <c r="S108" s="24">
        <f t="shared" si="32"/>
        <v>-2.5133689839572244</v>
      </c>
      <c r="T108" s="24">
        <f t="shared" si="33"/>
        <v>-2.5147630950850366</v>
      </c>
      <c r="U108" s="115"/>
      <c r="V108" s="109">
        <f t="shared" si="56"/>
        <v>-1.1447089286828591</v>
      </c>
      <c r="W108" s="109">
        <f t="shared" si="57"/>
        <v>-6.1447089286828591</v>
      </c>
      <c r="X108" s="109">
        <f t="shared" si="58"/>
        <v>3.8552910713171409</v>
      </c>
      <c r="Y108" s="109">
        <f t="shared" si="59"/>
        <v>-9.3631642899177656</v>
      </c>
      <c r="Z108" s="109">
        <f t="shared" si="60"/>
        <v>7.0737464325520465</v>
      </c>
      <c r="AA108" s="109">
        <f t="shared" si="61"/>
        <v>0</v>
      </c>
      <c r="AB108" s="109">
        <f t="shared" si="62"/>
        <v>-5</v>
      </c>
      <c r="AC108" s="109">
        <f t="shared" si="63"/>
        <v>5</v>
      </c>
      <c r="AD108" s="109">
        <f t="shared" si="64"/>
        <v>-24.722135267503525</v>
      </c>
      <c r="AE108" s="109">
        <f t="shared" si="65"/>
        <v>24.722135267503525</v>
      </c>
      <c r="AF108" s="109">
        <f t="shared" si="66"/>
        <v>-1.5873015873015885</v>
      </c>
      <c r="AG108" s="109">
        <f t="shared" si="67"/>
        <v>-6.5873015873015888</v>
      </c>
      <c r="AH108" s="109">
        <f t="shared" si="68"/>
        <v>3.4126984126984112</v>
      </c>
      <c r="AI108" s="109">
        <f t="shared" si="69"/>
        <v>-12.059612959654521</v>
      </c>
      <c r="AJ108" s="109">
        <f t="shared" si="70"/>
        <v>8.8850097850513432</v>
      </c>
      <c r="AK108" s="109">
        <f t="shared" si="71"/>
        <v>-1.6407913325552432</v>
      </c>
      <c r="AL108" s="109">
        <f t="shared" si="72"/>
        <v>-6.640791332555243</v>
      </c>
      <c r="AM108" s="109">
        <f t="shared" si="73"/>
        <v>3.359208667444757</v>
      </c>
      <c r="AN108" s="109">
        <f t="shared" si="74"/>
        <v>-12.564731562666784</v>
      </c>
      <c r="AO108" s="109">
        <f t="shared" si="75"/>
        <v>9.2831488975562966</v>
      </c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</row>
    <row r="109" spans="1:128" s="5" customFormat="1" x14ac:dyDescent="0.25">
      <c r="A109" s="125" t="s">
        <v>139</v>
      </c>
      <c r="B109" s="129" t="s">
        <v>140</v>
      </c>
      <c r="C109" s="125" t="s">
        <v>146</v>
      </c>
      <c r="D109" s="26">
        <v>7</v>
      </c>
      <c r="E109" s="90">
        <v>446.56150000000002</v>
      </c>
      <c r="F109" s="90">
        <f t="shared" si="76"/>
        <v>447</v>
      </c>
      <c r="G109" s="149">
        <v>0.3861</v>
      </c>
      <c r="H109" s="149">
        <v>5.2400000000000002E-2</v>
      </c>
      <c r="I109" s="147">
        <f t="shared" si="77"/>
        <v>0.4385</v>
      </c>
      <c r="J109" s="91">
        <f t="shared" si="78"/>
        <v>981.58387831326013</v>
      </c>
      <c r="K109" s="59"/>
      <c r="L109" s="60">
        <v>444.75</v>
      </c>
      <c r="M109" s="131"/>
      <c r="N109" s="131"/>
      <c r="O109" s="131">
        <v>0.42130000000000001</v>
      </c>
      <c r="P109" s="162">
        <v>947.27369999999996</v>
      </c>
      <c r="Q109" s="24"/>
      <c r="R109" s="24"/>
      <c r="S109" s="24">
        <f t="shared" si="32"/>
        <v>-3.9224629418472046</v>
      </c>
      <c r="T109" s="24">
        <f t="shared" si="33"/>
        <v>-3.4953893468807062</v>
      </c>
      <c r="U109" s="115"/>
      <c r="V109" s="109">
        <f t="shared" si="56"/>
        <v>-1.1447089286828591</v>
      </c>
      <c r="W109" s="109">
        <f t="shared" si="57"/>
        <v>-6.1447089286828591</v>
      </c>
      <c r="X109" s="109">
        <f t="shared" si="58"/>
        <v>3.8552910713171409</v>
      </c>
      <c r="Y109" s="109">
        <f t="shared" si="59"/>
        <v>-9.3631642899177656</v>
      </c>
      <c r="Z109" s="109">
        <f t="shared" si="60"/>
        <v>7.0737464325520465</v>
      </c>
      <c r="AA109" s="109">
        <f t="shared" si="61"/>
        <v>0</v>
      </c>
      <c r="AB109" s="109">
        <f t="shared" si="62"/>
        <v>-5</v>
      </c>
      <c r="AC109" s="109">
        <f t="shared" si="63"/>
        <v>5</v>
      </c>
      <c r="AD109" s="109">
        <f t="shared" si="64"/>
        <v>-24.722135267503525</v>
      </c>
      <c r="AE109" s="109">
        <f t="shared" si="65"/>
        <v>24.722135267503525</v>
      </c>
      <c r="AF109" s="109">
        <f t="shared" si="66"/>
        <v>-1.5873015873015885</v>
      </c>
      <c r="AG109" s="109">
        <f t="shared" si="67"/>
        <v>-6.5873015873015888</v>
      </c>
      <c r="AH109" s="109">
        <f t="shared" si="68"/>
        <v>3.4126984126984112</v>
      </c>
      <c r="AI109" s="109">
        <f t="shared" si="69"/>
        <v>-12.059612959654521</v>
      </c>
      <c r="AJ109" s="109">
        <f t="shared" si="70"/>
        <v>8.8850097850513432</v>
      </c>
      <c r="AK109" s="109">
        <f t="shared" si="71"/>
        <v>-1.6407913325552432</v>
      </c>
      <c r="AL109" s="109">
        <f t="shared" si="72"/>
        <v>-6.640791332555243</v>
      </c>
      <c r="AM109" s="109">
        <f t="shared" si="73"/>
        <v>3.359208667444757</v>
      </c>
      <c r="AN109" s="109">
        <f t="shared" si="74"/>
        <v>-12.564731562666784</v>
      </c>
      <c r="AO109" s="109">
        <f t="shared" si="75"/>
        <v>9.2831488975562966</v>
      </c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</row>
    <row r="110" spans="1:128" s="5" customFormat="1" x14ac:dyDescent="0.25">
      <c r="A110" s="125" t="s">
        <v>139</v>
      </c>
      <c r="B110" s="129" t="s">
        <v>140</v>
      </c>
      <c r="C110" s="125" t="s">
        <v>146</v>
      </c>
      <c r="D110" s="26">
        <v>8</v>
      </c>
      <c r="E110" s="90">
        <v>446.78930000000003</v>
      </c>
      <c r="F110" s="90">
        <f t="shared" si="76"/>
        <v>447.6</v>
      </c>
      <c r="G110" s="149">
        <v>0.72989999999999999</v>
      </c>
      <c r="H110" s="149">
        <v>8.0799999999999997E-2</v>
      </c>
      <c r="I110" s="147">
        <f t="shared" si="77"/>
        <v>0.81069999999999998</v>
      </c>
      <c r="J110" s="91">
        <f t="shared" si="78"/>
        <v>1813.2602029139773</v>
      </c>
      <c r="K110" s="59"/>
      <c r="L110" s="60">
        <v>447.44</v>
      </c>
      <c r="M110" s="131"/>
      <c r="N110" s="131"/>
      <c r="O110" s="131">
        <v>0.78839999999999999</v>
      </c>
      <c r="P110" s="162">
        <v>1762.0239999999999</v>
      </c>
      <c r="Q110" s="24"/>
      <c r="R110" s="24"/>
      <c r="S110" s="24">
        <f t="shared" si="32"/>
        <v>-2.7507092635993571</v>
      </c>
      <c r="T110" s="24">
        <f t="shared" si="33"/>
        <v>-2.8256398519991186</v>
      </c>
      <c r="U110" s="115"/>
      <c r="V110" s="109">
        <f t="shared" si="56"/>
        <v>-1.1447089286828591</v>
      </c>
      <c r="W110" s="109">
        <f t="shared" si="57"/>
        <v>-6.1447089286828591</v>
      </c>
      <c r="X110" s="109">
        <f t="shared" si="58"/>
        <v>3.8552910713171409</v>
      </c>
      <c r="Y110" s="109">
        <f t="shared" si="59"/>
        <v>-9.3631642899177656</v>
      </c>
      <c r="Z110" s="109">
        <f t="shared" si="60"/>
        <v>7.0737464325520465</v>
      </c>
      <c r="AA110" s="109">
        <f t="shared" si="61"/>
        <v>0</v>
      </c>
      <c r="AB110" s="109">
        <f t="shared" si="62"/>
        <v>-5</v>
      </c>
      <c r="AC110" s="109">
        <f t="shared" si="63"/>
        <v>5</v>
      </c>
      <c r="AD110" s="109">
        <f t="shared" si="64"/>
        <v>-24.722135267503525</v>
      </c>
      <c r="AE110" s="109">
        <f t="shared" si="65"/>
        <v>24.722135267503525</v>
      </c>
      <c r="AF110" s="109">
        <f t="shared" si="66"/>
        <v>-1.5873015873015885</v>
      </c>
      <c r="AG110" s="109">
        <f t="shared" si="67"/>
        <v>-6.5873015873015888</v>
      </c>
      <c r="AH110" s="109">
        <f t="shared" si="68"/>
        <v>3.4126984126984112</v>
      </c>
      <c r="AI110" s="109">
        <f t="shared" si="69"/>
        <v>-12.059612959654521</v>
      </c>
      <c r="AJ110" s="109">
        <f t="shared" si="70"/>
        <v>8.8850097850513432</v>
      </c>
      <c r="AK110" s="109">
        <f t="shared" si="71"/>
        <v>-1.6407913325552432</v>
      </c>
      <c r="AL110" s="109">
        <f t="shared" si="72"/>
        <v>-6.640791332555243</v>
      </c>
      <c r="AM110" s="109">
        <f t="shared" si="73"/>
        <v>3.359208667444757</v>
      </c>
      <c r="AN110" s="109">
        <f t="shared" si="74"/>
        <v>-12.564731562666784</v>
      </c>
      <c r="AO110" s="109">
        <f t="shared" si="75"/>
        <v>9.2831488975562966</v>
      </c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</row>
    <row r="111" spans="1:128" s="5" customFormat="1" x14ac:dyDescent="0.25">
      <c r="A111" s="125" t="s">
        <v>139</v>
      </c>
      <c r="B111" s="129" t="s">
        <v>140</v>
      </c>
      <c r="C111" s="125" t="s">
        <v>146</v>
      </c>
      <c r="D111" s="26">
        <v>9</v>
      </c>
      <c r="E111" s="90">
        <v>446.94129999999996</v>
      </c>
      <c r="F111" s="90">
        <f t="shared" si="76"/>
        <v>448.79999999999995</v>
      </c>
      <c r="G111" s="149">
        <v>1.6351</v>
      </c>
      <c r="H111" s="149">
        <v>0.22359999999999999</v>
      </c>
      <c r="I111" s="147">
        <f t="shared" si="77"/>
        <v>1.8587</v>
      </c>
      <c r="J111" s="91">
        <f t="shared" si="78"/>
        <v>4152.1952615432956</v>
      </c>
      <c r="K111" s="59"/>
      <c r="L111" s="60">
        <v>448.65</v>
      </c>
      <c r="M111" s="131"/>
      <c r="N111" s="131"/>
      <c r="O111" s="131">
        <v>1.8454999999999999</v>
      </c>
      <c r="P111" s="162">
        <v>4113.4515000000001</v>
      </c>
      <c r="Q111" s="24"/>
      <c r="R111" s="24"/>
      <c r="S111" s="24">
        <f t="shared" si="32"/>
        <v>-0.7101737773712864</v>
      </c>
      <c r="T111" s="24">
        <f t="shared" si="33"/>
        <v>-0.93309103023481421</v>
      </c>
      <c r="U111" s="115"/>
      <c r="V111" s="109">
        <f t="shared" si="56"/>
        <v>-1.1447089286828591</v>
      </c>
      <c r="W111" s="109">
        <f t="shared" si="57"/>
        <v>-6.1447089286828591</v>
      </c>
      <c r="X111" s="109">
        <f t="shared" si="58"/>
        <v>3.8552910713171409</v>
      </c>
      <c r="Y111" s="109">
        <f t="shared" si="59"/>
        <v>-9.3631642899177656</v>
      </c>
      <c r="Z111" s="109">
        <f t="shared" si="60"/>
        <v>7.0737464325520465</v>
      </c>
      <c r="AA111" s="109">
        <f t="shared" si="61"/>
        <v>0</v>
      </c>
      <c r="AB111" s="109">
        <f t="shared" si="62"/>
        <v>-5</v>
      </c>
      <c r="AC111" s="109">
        <f t="shared" si="63"/>
        <v>5</v>
      </c>
      <c r="AD111" s="109">
        <f t="shared" si="64"/>
        <v>-24.722135267503525</v>
      </c>
      <c r="AE111" s="109">
        <f t="shared" si="65"/>
        <v>24.722135267503525</v>
      </c>
      <c r="AF111" s="109">
        <f t="shared" si="66"/>
        <v>-1.5873015873015885</v>
      </c>
      <c r="AG111" s="109">
        <f t="shared" si="67"/>
        <v>-6.5873015873015888</v>
      </c>
      <c r="AH111" s="109">
        <f t="shared" si="68"/>
        <v>3.4126984126984112</v>
      </c>
      <c r="AI111" s="109">
        <f t="shared" si="69"/>
        <v>-12.059612959654521</v>
      </c>
      <c r="AJ111" s="109">
        <f t="shared" si="70"/>
        <v>8.8850097850513432</v>
      </c>
      <c r="AK111" s="109">
        <f t="shared" si="71"/>
        <v>-1.6407913325552432</v>
      </c>
      <c r="AL111" s="109">
        <f t="shared" si="72"/>
        <v>-6.640791332555243</v>
      </c>
      <c r="AM111" s="109">
        <f t="shared" si="73"/>
        <v>3.359208667444757</v>
      </c>
      <c r="AN111" s="109">
        <f t="shared" si="74"/>
        <v>-12.564731562666784</v>
      </c>
      <c r="AO111" s="109">
        <f t="shared" si="75"/>
        <v>9.2831488975562966</v>
      </c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</row>
    <row r="112" spans="1:128" s="27" customFormat="1" x14ac:dyDescent="0.25">
      <c r="A112" s="152" t="s">
        <v>25</v>
      </c>
      <c r="B112" s="36" t="s">
        <v>110</v>
      </c>
      <c r="C112" s="152" t="s">
        <v>119</v>
      </c>
      <c r="D112" s="26">
        <v>1</v>
      </c>
      <c r="E112" s="90">
        <v>446.67589999999996</v>
      </c>
      <c r="F112" s="90">
        <f t="shared" si="29"/>
        <v>446.69999999999993</v>
      </c>
      <c r="G112" s="149">
        <v>1.29E-2</v>
      </c>
      <c r="H112" s="149">
        <v>1.12E-2</v>
      </c>
      <c r="I112" s="153">
        <f t="shared" si="30"/>
        <v>2.41E-2</v>
      </c>
      <c r="J112" s="90">
        <f t="shared" si="31"/>
        <v>53.953010030640741</v>
      </c>
      <c r="K112" s="154"/>
      <c r="L112" s="131">
        <v>446.27710000000002</v>
      </c>
      <c r="M112" s="131">
        <v>1.43E-2</v>
      </c>
      <c r="N112" s="131">
        <v>8.6E-3</v>
      </c>
      <c r="O112" s="131">
        <v>2.29E-2</v>
      </c>
      <c r="P112" s="131">
        <v>51.313400000000001</v>
      </c>
      <c r="Q112" s="24">
        <f t="shared" si="54"/>
        <v>10.852713178294575</v>
      </c>
      <c r="R112" s="24">
        <f t="shared" si="55"/>
        <v>-23.214285714285712</v>
      </c>
      <c r="S112" s="24">
        <f t="shared" si="32"/>
        <v>-4.9792531120331942</v>
      </c>
      <c r="T112" s="24">
        <f t="shared" si="33"/>
        <v>-4.892424035548089</v>
      </c>
      <c r="U112" s="115"/>
      <c r="V112" s="109">
        <f t="shared" si="56"/>
        <v>-1.1447089286828591</v>
      </c>
      <c r="W112" s="109">
        <f t="shared" si="57"/>
        <v>-6.1447089286828591</v>
      </c>
      <c r="X112" s="109">
        <f t="shared" si="58"/>
        <v>3.8552910713171409</v>
      </c>
      <c r="Y112" s="109">
        <f t="shared" si="59"/>
        <v>-9.3631642899177656</v>
      </c>
      <c r="Z112" s="109">
        <f t="shared" si="60"/>
        <v>7.0737464325520465</v>
      </c>
      <c r="AA112" s="109">
        <f t="shared" si="61"/>
        <v>0</v>
      </c>
      <c r="AB112" s="109">
        <f t="shared" si="62"/>
        <v>-5</v>
      </c>
      <c r="AC112" s="109">
        <f t="shared" si="63"/>
        <v>5</v>
      </c>
      <c r="AD112" s="109">
        <f t="shared" si="64"/>
        <v>-24.722135267503525</v>
      </c>
      <c r="AE112" s="109">
        <f t="shared" si="65"/>
        <v>24.722135267503525</v>
      </c>
      <c r="AF112" s="109">
        <f t="shared" si="66"/>
        <v>-1.5873015873015885</v>
      </c>
      <c r="AG112" s="109">
        <f t="shared" si="67"/>
        <v>-6.5873015873015888</v>
      </c>
      <c r="AH112" s="109">
        <f t="shared" si="68"/>
        <v>3.4126984126984112</v>
      </c>
      <c r="AI112" s="109">
        <f t="shared" si="69"/>
        <v>-12.059612959654521</v>
      </c>
      <c r="AJ112" s="109">
        <f t="shared" si="70"/>
        <v>8.8850097850513432</v>
      </c>
      <c r="AK112" s="109">
        <f t="shared" si="71"/>
        <v>-1.6407913325552432</v>
      </c>
      <c r="AL112" s="109">
        <f t="shared" si="72"/>
        <v>-6.640791332555243</v>
      </c>
      <c r="AM112" s="109">
        <f t="shared" si="73"/>
        <v>3.359208667444757</v>
      </c>
      <c r="AN112" s="109">
        <f t="shared" si="74"/>
        <v>-12.564731562666784</v>
      </c>
      <c r="AO112" s="109">
        <f t="shared" si="75"/>
        <v>9.2831488975562966</v>
      </c>
    </row>
    <row r="113" spans="1:128" s="27" customFormat="1" x14ac:dyDescent="0.25">
      <c r="A113" s="152" t="s">
        <v>25</v>
      </c>
      <c r="B113" s="36" t="s">
        <v>110</v>
      </c>
      <c r="C113" s="152" t="s">
        <v>119</v>
      </c>
      <c r="D113" s="26">
        <v>2</v>
      </c>
      <c r="E113" s="90">
        <v>447.16910000000001</v>
      </c>
      <c r="F113" s="90">
        <f t="shared" si="29"/>
        <v>447.20000000000005</v>
      </c>
      <c r="G113" s="149">
        <v>1.8100000000000002E-2</v>
      </c>
      <c r="H113" s="149">
        <v>1.2800000000000001E-2</v>
      </c>
      <c r="I113" s="153">
        <f t="shared" si="30"/>
        <v>3.0900000000000004E-2</v>
      </c>
      <c r="J113" s="90">
        <f t="shared" si="31"/>
        <v>69.099573830762168</v>
      </c>
      <c r="K113" s="154"/>
      <c r="L113" s="131">
        <v>446.67509999999999</v>
      </c>
      <c r="M113" s="131">
        <v>1.52E-2</v>
      </c>
      <c r="N113" s="131">
        <v>9.7000000000000003E-3</v>
      </c>
      <c r="O113" s="131">
        <v>2.4899999999999999E-2</v>
      </c>
      <c r="P113" s="131">
        <v>55.745199999999997</v>
      </c>
      <c r="Q113" s="24">
        <f t="shared" si="54"/>
        <v>-16.022099447513817</v>
      </c>
      <c r="R113" s="24">
        <f t="shared" si="55"/>
        <v>-24.21875</v>
      </c>
      <c r="S113" s="24">
        <f t="shared" si="32"/>
        <v>-19.417475728155352</v>
      </c>
      <c r="T113" s="24">
        <f t="shared" si="33"/>
        <v>-19.326275243707784</v>
      </c>
      <c r="U113" s="115"/>
      <c r="V113" s="109">
        <f t="shared" si="56"/>
        <v>-1.1447089286828591</v>
      </c>
      <c r="W113" s="109">
        <f t="shared" si="57"/>
        <v>-6.1447089286828591</v>
      </c>
      <c r="X113" s="109">
        <f t="shared" si="58"/>
        <v>3.8552910713171409</v>
      </c>
      <c r="Y113" s="109">
        <f t="shared" si="59"/>
        <v>-9.3631642899177656</v>
      </c>
      <c r="Z113" s="109">
        <f t="shared" si="60"/>
        <v>7.0737464325520465</v>
      </c>
      <c r="AA113" s="109">
        <f t="shared" si="61"/>
        <v>0</v>
      </c>
      <c r="AB113" s="109">
        <f t="shared" si="62"/>
        <v>-5</v>
      </c>
      <c r="AC113" s="109">
        <f t="shared" si="63"/>
        <v>5</v>
      </c>
      <c r="AD113" s="109">
        <f t="shared" si="64"/>
        <v>-24.722135267503525</v>
      </c>
      <c r="AE113" s="109">
        <f t="shared" si="65"/>
        <v>24.722135267503525</v>
      </c>
      <c r="AF113" s="109">
        <f t="shared" si="66"/>
        <v>-1.5873015873015885</v>
      </c>
      <c r="AG113" s="109">
        <f t="shared" si="67"/>
        <v>-6.5873015873015888</v>
      </c>
      <c r="AH113" s="109">
        <f t="shared" si="68"/>
        <v>3.4126984126984112</v>
      </c>
      <c r="AI113" s="109">
        <f t="shared" si="69"/>
        <v>-12.059612959654521</v>
      </c>
      <c r="AJ113" s="109">
        <f t="shared" si="70"/>
        <v>8.8850097850513432</v>
      </c>
      <c r="AK113" s="109">
        <f t="shared" si="71"/>
        <v>-1.6407913325552432</v>
      </c>
      <c r="AL113" s="109">
        <f t="shared" si="72"/>
        <v>-6.640791332555243</v>
      </c>
      <c r="AM113" s="109">
        <f t="shared" si="73"/>
        <v>3.359208667444757</v>
      </c>
      <c r="AN113" s="109">
        <f t="shared" si="74"/>
        <v>-12.564731562666784</v>
      </c>
      <c r="AO113" s="109">
        <f t="shared" si="75"/>
        <v>9.2831488975562966</v>
      </c>
    </row>
    <row r="114" spans="1:128" s="27" customFormat="1" x14ac:dyDescent="0.25">
      <c r="A114" s="152" t="s">
        <v>25</v>
      </c>
      <c r="B114" s="36" t="s">
        <v>110</v>
      </c>
      <c r="C114" s="152" t="s">
        <v>119</v>
      </c>
      <c r="D114" s="26">
        <v>3</v>
      </c>
      <c r="E114" s="90">
        <v>446.44510000000002</v>
      </c>
      <c r="F114" s="90">
        <f t="shared" si="29"/>
        <v>446.50000000000006</v>
      </c>
      <c r="G114" s="149">
        <v>4.1599999999999998E-2</v>
      </c>
      <c r="H114" s="149">
        <v>1.3299999999999999E-2</v>
      </c>
      <c r="I114" s="153">
        <f t="shared" si="30"/>
        <v>5.4899999999999997E-2</v>
      </c>
      <c r="J114" s="90">
        <f t="shared" si="31"/>
        <v>122.96574073267035</v>
      </c>
      <c r="K114" s="131"/>
      <c r="L114" s="131">
        <v>446.05090000000001</v>
      </c>
      <c r="M114" s="131">
        <v>4.2299999999999997E-2</v>
      </c>
      <c r="N114" s="131">
        <v>6.7999999999999996E-3</v>
      </c>
      <c r="O114" s="131">
        <v>4.9099999999999998E-2</v>
      </c>
      <c r="P114" s="131">
        <v>110.0771</v>
      </c>
      <c r="Q114" s="24">
        <f t="shared" si="54"/>
        <v>1.6826923076923059</v>
      </c>
      <c r="R114" s="24">
        <f t="shared" si="55"/>
        <v>-48.872180451127825</v>
      </c>
      <c r="S114" s="24">
        <f t="shared" si="32"/>
        <v>-10.564663023679417</v>
      </c>
      <c r="T114" s="24">
        <f t="shared" si="33"/>
        <v>-10.481489117111472</v>
      </c>
      <c r="U114" s="115"/>
      <c r="V114" s="109">
        <f t="shared" si="56"/>
        <v>-1.1447089286828591</v>
      </c>
      <c r="W114" s="109">
        <f t="shared" si="57"/>
        <v>-6.1447089286828591</v>
      </c>
      <c r="X114" s="109">
        <f t="shared" si="58"/>
        <v>3.8552910713171409</v>
      </c>
      <c r="Y114" s="109">
        <f t="shared" si="59"/>
        <v>-9.3631642899177656</v>
      </c>
      <c r="Z114" s="109">
        <f t="shared" si="60"/>
        <v>7.0737464325520465</v>
      </c>
      <c r="AA114" s="109">
        <f t="shared" si="61"/>
        <v>0</v>
      </c>
      <c r="AB114" s="109">
        <f t="shared" si="62"/>
        <v>-5</v>
      </c>
      <c r="AC114" s="109">
        <f t="shared" si="63"/>
        <v>5</v>
      </c>
      <c r="AD114" s="109">
        <f t="shared" si="64"/>
        <v>-24.722135267503525</v>
      </c>
      <c r="AE114" s="109">
        <f t="shared" si="65"/>
        <v>24.722135267503525</v>
      </c>
      <c r="AF114" s="109">
        <f t="shared" si="66"/>
        <v>-1.5873015873015885</v>
      </c>
      <c r="AG114" s="109">
        <f t="shared" si="67"/>
        <v>-6.5873015873015888</v>
      </c>
      <c r="AH114" s="109">
        <f t="shared" si="68"/>
        <v>3.4126984126984112</v>
      </c>
      <c r="AI114" s="109">
        <f t="shared" si="69"/>
        <v>-12.059612959654521</v>
      </c>
      <c r="AJ114" s="109">
        <f t="shared" si="70"/>
        <v>8.8850097850513432</v>
      </c>
      <c r="AK114" s="109">
        <f t="shared" si="71"/>
        <v>-1.6407913325552432</v>
      </c>
      <c r="AL114" s="109">
        <f t="shared" si="72"/>
        <v>-6.640791332555243</v>
      </c>
      <c r="AM114" s="109">
        <f t="shared" si="73"/>
        <v>3.359208667444757</v>
      </c>
      <c r="AN114" s="109">
        <f t="shared" si="74"/>
        <v>-12.564731562666784</v>
      </c>
      <c r="AO114" s="109">
        <f t="shared" si="75"/>
        <v>9.2831488975562966</v>
      </c>
    </row>
    <row r="115" spans="1:128" s="27" customFormat="1" x14ac:dyDescent="0.25">
      <c r="A115" s="152" t="s">
        <v>25</v>
      </c>
      <c r="B115" s="36" t="s">
        <v>110</v>
      </c>
      <c r="C115" s="152" t="s">
        <v>119</v>
      </c>
      <c r="D115" s="26">
        <v>4</v>
      </c>
      <c r="E115" s="90">
        <v>446.71599999999995</v>
      </c>
      <c r="F115" s="90">
        <f t="shared" si="29"/>
        <v>446.79999999999995</v>
      </c>
      <c r="G115" s="149">
        <v>7.0599999999999996E-2</v>
      </c>
      <c r="H115" s="149">
        <v>1.34E-2</v>
      </c>
      <c r="I115" s="153">
        <f t="shared" si="30"/>
        <v>8.3999999999999991E-2</v>
      </c>
      <c r="J115" s="90">
        <f t="shared" si="31"/>
        <v>188.02559053702475</v>
      </c>
      <c r="K115" s="154"/>
      <c r="L115" s="131">
        <v>446.22280000000001</v>
      </c>
      <c r="M115" s="131">
        <v>6.7199999999999996E-2</v>
      </c>
      <c r="N115" s="131">
        <v>0.01</v>
      </c>
      <c r="O115" s="131">
        <v>7.7200000000000005E-2</v>
      </c>
      <c r="P115" s="131">
        <v>173.0077</v>
      </c>
      <c r="Q115" s="24">
        <f t="shared" si="54"/>
        <v>-4.8158640226628897</v>
      </c>
      <c r="R115" s="24">
        <f t="shared" si="55"/>
        <v>-25.373134328358208</v>
      </c>
      <c r="S115" s="24">
        <f t="shared" si="32"/>
        <v>-8.0952380952380807</v>
      </c>
      <c r="T115" s="24">
        <f t="shared" si="33"/>
        <v>-7.9871524371399492</v>
      </c>
      <c r="U115" s="115"/>
      <c r="V115" s="109">
        <f t="shared" si="56"/>
        <v>-1.1447089286828591</v>
      </c>
      <c r="W115" s="109">
        <f t="shared" si="57"/>
        <v>-6.1447089286828591</v>
      </c>
      <c r="X115" s="109">
        <f t="shared" si="58"/>
        <v>3.8552910713171409</v>
      </c>
      <c r="Y115" s="109">
        <f t="shared" si="59"/>
        <v>-9.3631642899177656</v>
      </c>
      <c r="Z115" s="109">
        <f t="shared" si="60"/>
        <v>7.0737464325520465</v>
      </c>
      <c r="AA115" s="109">
        <f t="shared" si="61"/>
        <v>0</v>
      </c>
      <c r="AB115" s="109">
        <f t="shared" si="62"/>
        <v>-5</v>
      </c>
      <c r="AC115" s="109">
        <f t="shared" si="63"/>
        <v>5</v>
      </c>
      <c r="AD115" s="109">
        <f t="shared" si="64"/>
        <v>-24.722135267503525</v>
      </c>
      <c r="AE115" s="109">
        <f t="shared" si="65"/>
        <v>24.722135267503525</v>
      </c>
      <c r="AF115" s="109">
        <f t="shared" si="66"/>
        <v>-1.5873015873015885</v>
      </c>
      <c r="AG115" s="109">
        <f t="shared" si="67"/>
        <v>-6.5873015873015888</v>
      </c>
      <c r="AH115" s="109">
        <f t="shared" si="68"/>
        <v>3.4126984126984112</v>
      </c>
      <c r="AI115" s="109">
        <f t="shared" si="69"/>
        <v>-12.059612959654521</v>
      </c>
      <c r="AJ115" s="109">
        <f t="shared" si="70"/>
        <v>8.8850097850513432</v>
      </c>
      <c r="AK115" s="109">
        <f t="shared" si="71"/>
        <v>-1.6407913325552432</v>
      </c>
      <c r="AL115" s="109">
        <f t="shared" si="72"/>
        <v>-6.640791332555243</v>
      </c>
      <c r="AM115" s="109">
        <f t="shared" si="73"/>
        <v>3.359208667444757</v>
      </c>
      <c r="AN115" s="109">
        <f t="shared" si="74"/>
        <v>-12.564731562666784</v>
      </c>
      <c r="AO115" s="109">
        <f t="shared" si="75"/>
        <v>9.2831488975562966</v>
      </c>
    </row>
    <row r="116" spans="1:128" s="27" customFormat="1" x14ac:dyDescent="0.25">
      <c r="A116" s="152" t="s">
        <v>25</v>
      </c>
      <c r="B116" s="36" t="s">
        <v>110</v>
      </c>
      <c r="C116" s="152" t="s">
        <v>119</v>
      </c>
      <c r="D116" s="26">
        <v>5</v>
      </c>
      <c r="E116" s="90">
        <v>446.77449999999999</v>
      </c>
      <c r="F116" s="90">
        <f t="shared" si="29"/>
        <v>446.9</v>
      </c>
      <c r="G116" s="149">
        <v>0.10489999999999999</v>
      </c>
      <c r="H116" s="149">
        <v>2.06E-2</v>
      </c>
      <c r="I116" s="153">
        <f t="shared" si="30"/>
        <v>0.1255</v>
      </c>
      <c r="J116" s="90">
        <f t="shared" si="31"/>
        <v>280.87256045536674</v>
      </c>
      <c r="K116" s="154"/>
      <c r="L116" s="131">
        <v>446.37990000000002</v>
      </c>
      <c r="M116" s="131">
        <v>0.1036</v>
      </c>
      <c r="N116" s="131">
        <v>1.6500000000000001E-2</v>
      </c>
      <c r="O116" s="131">
        <v>0.1201</v>
      </c>
      <c r="P116" s="131">
        <v>269.05329999999998</v>
      </c>
      <c r="Q116" s="24">
        <f t="shared" si="54"/>
        <v>-1.2392755004766403</v>
      </c>
      <c r="R116" s="24">
        <f t="shared" si="55"/>
        <v>-19.902912621359221</v>
      </c>
      <c r="S116" s="24">
        <f t="shared" si="32"/>
        <v>-4.3027888446215155</v>
      </c>
      <c r="T116" s="24">
        <f t="shared" si="33"/>
        <v>-4.2080509524336218</v>
      </c>
      <c r="U116" s="115"/>
      <c r="V116" s="109">
        <f t="shared" si="56"/>
        <v>-1.1447089286828591</v>
      </c>
      <c r="W116" s="109">
        <f t="shared" si="57"/>
        <v>-6.1447089286828591</v>
      </c>
      <c r="X116" s="109">
        <f t="shared" si="58"/>
        <v>3.8552910713171409</v>
      </c>
      <c r="Y116" s="109">
        <f t="shared" si="59"/>
        <v>-9.3631642899177656</v>
      </c>
      <c r="Z116" s="109">
        <f t="shared" si="60"/>
        <v>7.0737464325520465</v>
      </c>
      <c r="AA116" s="109">
        <f t="shared" si="61"/>
        <v>0</v>
      </c>
      <c r="AB116" s="109">
        <f t="shared" si="62"/>
        <v>-5</v>
      </c>
      <c r="AC116" s="109">
        <f t="shared" si="63"/>
        <v>5</v>
      </c>
      <c r="AD116" s="109">
        <f t="shared" si="64"/>
        <v>-24.722135267503525</v>
      </c>
      <c r="AE116" s="109">
        <f t="shared" si="65"/>
        <v>24.722135267503525</v>
      </c>
      <c r="AF116" s="109">
        <f t="shared" si="66"/>
        <v>-1.5873015873015885</v>
      </c>
      <c r="AG116" s="109">
        <f t="shared" si="67"/>
        <v>-6.5873015873015888</v>
      </c>
      <c r="AH116" s="109">
        <f t="shared" si="68"/>
        <v>3.4126984126984112</v>
      </c>
      <c r="AI116" s="109">
        <f t="shared" si="69"/>
        <v>-12.059612959654521</v>
      </c>
      <c r="AJ116" s="109">
        <f t="shared" si="70"/>
        <v>8.8850097850513432</v>
      </c>
      <c r="AK116" s="109">
        <f t="shared" si="71"/>
        <v>-1.6407913325552432</v>
      </c>
      <c r="AL116" s="109">
        <f t="shared" si="72"/>
        <v>-6.640791332555243</v>
      </c>
      <c r="AM116" s="109">
        <f t="shared" si="73"/>
        <v>3.359208667444757</v>
      </c>
      <c r="AN116" s="109">
        <f t="shared" si="74"/>
        <v>-12.564731562666784</v>
      </c>
      <c r="AO116" s="109">
        <f t="shared" si="75"/>
        <v>9.2831488975562966</v>
      </c>
    </row>
    <row r="117" spans="1:128" s="27" customFormat="1" x14ac:dyDescent="0.25">
      <c r="A117" s="152" t="s">
        <v>25</v>
      </c>
      <c r="B117" s="36" t="s">
        <v>110</v>
      </c>
      <c r="C117" s="152" t="s">
        <v>119</v>
      </c>
      <c r="D117" s="26">
        <v>6</v>
      </c>
      <c r="E117" s="90">
        <v>447.20650000000001</v>
      </c>
      <c r="F117" s="90">
        <f t="shared" si="29"/>
        <v>447.40000000000003</v>
      </c>
      <c r="G117" s="149">
        <v>0.16930000000000001</v>
      </c>
      <c r="H117" s="149">
        <v>2.4199999999999999E-2</v>
      </c>
      <c r="I117" s="153">
        <f t="shared" si="30"/>
        <v>0.19350000000000001</v>
      </c>
      <c r="J117" s="90">
        <f t="shared" si="31"/>
        <v>432.61537932995606</v>
      </c>
      <c r="K117" s="154"/>
      <c r="L117" s="131">
        <v>446.815</v>
      </c>
      <c r="M117" s="131">
        <v>0.16420000000000001</v>
      </c>
      <c r="N117" s="131">
        <v>2.0799999999999999E-2</v>
      </c>
      <c r="O117" s="131">
        <v>0.185</v>
      </c>
      <c r="P117" s="131">
        <v>414.04160000000002</v>
      </c>
      <c r="Q117" s="24">
        <f t="shared" si="54"/>
        <v>-3.0124040165386847</v>
      </c>
      <c r="R117" s="24">
        <f t="shared" si="55"/>
        <v>-14.049586776859504</v>
      </c>
      <c r="S117" s="24">
        <f t="shared" si="32"/>
        <v>-4.3927648578811409</v>
      </c>
      <c r="T117" s="24">
        <f t="shared" si="33"/>
        <v>-4.2933700967181299</v>
      </c>
      <c r="U117" s="115"/>
      <c r="V117" s="109">
        <f t="shared" si="56"/>
        <v>-1.1447089286828591</v>
      </c>
      <c r="W117" s="109">
        <f t="shared" si="57"/>
        <v>-6.1447089286828591</v>
      </c>
      <c r="X117" s="109">
        <f t="shared" si="58"/>
        <v>3.8552910713171409</v>
      </c>
      <c r="Y117" s="109">
        <f t="shared" si="59"/>
        <v>-9.3631642899177656</v>
      </c>
      <c r="Z117" s="109">
        <f t="shared" si="60"/>
        <v>7.0737464325520465</v>
      </c>
      <c r="AA117" s="109">
        <f t="shared" si="61"/>
        <v>0</v>
      </c>
      <c r="AB117" s="109">
        <f t="shared" si="62"/>
        <v>-5</v>
      </c>
      <c r="AC117" s="109">
        <f t="shared" si="63"/>
        <v>5</v>
      </c>
      <c r="AD117" s="109">
        <f t="shared" si="64"/>
        <v>-24.722135267503525</v>
      </c>
      <c r="AE117" s="109">
        <f t="shared" si="65"/>
        <v>24.722135267503525</v>
      </c>
      <c r="AF117" s="109">
        <f t="shared" si="66"/>
        <v>-1.5873015873015885</v>
      </c>
      <c r="AG117" s="109">
        <f t="shared" si="67"/>
        <v>-6.5873015873015888</v>
      </c>
      <c r="AH117" s="109">
        <f t="shared" si="68"/>
        <v>3.4126984126984112</v>
      </c>
      <c r="AI117" s="109">
        <f t="shared" si="69"/>
        <v>-12.059612959654521</v>
      </c>
      <c r="AJ117" s="109">
        <f t="shared" si="70"/>
        <v>8.8850097850513432</v>
      </c>
      <c r="AK117" s="109">
        <f t="shared" si="71"/>
        <v>-1.6407913325552432</v>
      </c>
      <c r="AL117" s="109">
        <f t="shared" si="72"/>
        <v>-6.640791332555243</v>
      </c>
      <c r="AM117" s="109">
        <f t="shared" si="73"/>
        <v>3.359208667444757</v>
      </c>
      <c r="AN117" s="109">
        <f t="shared" si="74"/>
        <v>-12.564731562666784</v>
      </c>
      <c r="AO117" s="109">
        <f t="shared" si="75"/>
        <v>9.2831488975562966</v>
      </c>
    </row>
    <row r="118" spans="1:128" s="27" customFormat="1" x14ac:dyDescent="0.25">
      <c r="A118" s="152" t="s">
        <v>25</v>
      </c>
      <c r="B118" s="36" t="s">
        <v>110</v>
      </c>
      <c r="C118" s="152" t="s">
        <v>119</v>
      </c>
      <c r="D118" s="26">
        <v>7</v>
      </c>
      <c r="E118" s="90">
        <v>447.87339999999995</v>
      </c>
      <c r="F118" s="90">
        <f t="shared" si="29"/>
        <v>448.29999999999995</v>
      </c>
      <c r="G118" s="149">
        <v>0.37669999999999998</v>
      </c>
      <c r="H118" s="149">
        <v>4.99E-2</v>
      </c>
      <c r="I118" s="153">
        <f t="shared" si="30"/>
        <v>0.42659999999999998</v>
      </c>
      <c r="J118" s="90">
        <f t="shared" si="31"/>
        <v>952.15905689815349</v>
      </c>
      <c r="K118" s="131"/>
      <c r="L118" s="131">
        <v>447.47320000000002</v>
      </c>
      <c r="M118" s="131">
        <v>0.3745</v>
      </c>
      <c r="N118" s="131">
        <v>5.2299999999999999E-2</v>
      </c>
      <c r="O118" s="131">
        <v>0.42680000000000001</v>
      </c>
      <c r="P118" s="131">
        <v>953.80010000000004</v>
      </c>
      <c r="Q118" s="24">
        <f t="shared" si="54"/>
        <v>-0.58401911335279533</v>
      </c>
      <c r="R118" s="24">
        <f t="shared" si="55"/>
        <v>4.8096192384769525</v>
      </c>
      <c r="S118" s="24">
        <f t="shared" si="32"/>
        <v>4.6882325363345877E-2</v>
      </c>
      <c r="T118" s="24">
        <f t="shared" si="33"/>
        <v>0.17234968149046143</v>
      </c>
      <c r="U118" s="115"/>
      <c r="V118" s="109">
        <f t="shared" si="56"/>
        <v>-1.1447089286828591</v>
      </c>
      <c r="W118" s="109">
        <f t="shared" si="57"/>
        <v>-6.1447089286828591</v>
      </c>
      <c r="X118" s="109">
        <f t="shared" si="58"/>
        <v>3.8552910713171409</v>
      </c>
      <c r="Y118" s="109">
        <f t="shared" si="59"/>
        <v>-9.3631642899177656</v>
      </c>
      <c r="Z118" s="109">
        <f t="shared" si="60"/>
        <v>7.0737464325520465</v>
      </c>
      <c r="AA118" s="109">
        <f t="shared" si="61"/>
        <v>0</v>
      </c>
      <c r="AB118" s="109">
        <f t="shared" si="62"/>
        <v>-5</v>
      </c>
      <c r="AC118" s="109">
        <f t="shared" si="63"/>
        <v>5</v>
      </c>
      <c r="AD118" s="109">
        <f t="shared" si="64"/>
        <v>-24.722135267503525</v>
      </c>
      <c r="AE118" s="109">
        <f t="shared" si="65"/>
        <v>24.722135267503525</v>
      </c>
      <c r="AF118" s="109">
        <f t="shared" si="66"/>
        <v>-1.5873015873015885</v>
      </c>
      <c r="AG118" s="109">
        <f t="shared" si="67"/>
        <v>-6.5873015873015888</v>
      </c>
      <c r="AH118" s="109">
        <f t="shared" si="68"/>
        <v>3.4126984126984112</v>
      </c>
      <c r="AI118" s="109">
        <f t="shared" si="69"/>
        <v>-12.059612959654521</v>
      </c>
      <c r="AJ118" s="109">
        <f t="shared" si="70"/>
        <v>8.8850097850513432</v>
      </c>
      <c r="AK118" s="109">
        <f t="shared" si="71"/>
        <v>-1.6407913325552432</v>
      </c>
      <c r="AL118" s="109">
        <f t="shared" si="72"/>
        <v>-6.640791332555243</v>
      </c>
      <c r="AM118" s="109">
        <f t="shared" si="73"/>
        <v>3.359208667444757</v>
      </c>
      <c r="AN118" s="109">
        <f t="shared" si="74"/>
        <v>-12.564731562666784</v>
      </c>
      <c r="AO118" s="109">
        <f t="shared" si="75"/>
        <v>9.2831488975562966</v>
      </c>
    </row>
    <row r="119" spans="1:128" s="27" customFormat="1" x14ac:dyDescent="0.25">
      <c r="A119" s="152" t="s">
        <v>25</v>
      </c>
      <c r="B119" s="36" t="s">
        <v>110</v>
      </c>
      <c r="C119" s="152" t="s">
        <v>119</v>
      </c>
      <c r="D119" s="26">
        <v>8</v>
      </c>
      <c r="E119" s="90">
        <v>446.98160000000001</v>
      </c>
      <c r="F119" s="90">
        <f t="shared" si="29"/>
        <v>447.8</v>
      </c>
      <c r="G119" s="149">
        <v>0.73850000000000005</v>
      </c>
      <c r="H119" s="149">
        <v>7.9899999999999999E-2</v>
      </c>
      <c r="I119" s="153">
        <f t="shared" si="30"/>
        <v>0.81840000000000002</v>
      </c>
      <c r="J119" s="90">
        <f t="shared" si="31"/>
        <v>1829.6836281213027</v>
      </c>
      <c r="K119" s="154"/>
      <c r="L119" s="131">
        <v>446.68380000000002</v>
      </c>
      <c r="M119" s="131">
        <v>0.73360000000000003</v>
      </c>
      <c r="N119" s="131">
        <v>8.2600000000000007E-2</v>
      </c>
      <c r="O119" s="131">
        <v>0.81620000000000004</v>
      </c>
      <c r="P119" s="131">
        <v>1827.2433000000001</v>
      </c>
      <c r="Q119" s="24">
        <f t="shared" si="54"/>
        <v>-0.66350710900474141</v>
      </c>
      <c r="R119" s="24">
        <f t="shared" si="55"/>
        <v>3.3792240300375567</v>
      </c>
      <c r="S119" s="24">
        <f t="shared" si="32"/>
        <v>-0.26881720430107275</v>
      </c>
      <c r="T119" s="24">
        <f t="shared" si="33"/>
        <v>-0.13337432131960034</v>
      </c>
      <c r="U119" s="115"/>
      <c r="V119" s="109">
        <f t="shared" si="56"/>
        <v>-1.1447089286828591</v>
      </c>
      <c r="W119" s="109">
        <f t="shared" si="57"/>
        <v>-6.1447089286828591</v>
      </c>
      <c r="X119" s="109">
        <f t="shared" si="58"/>
        <v>3.8552910713171409</v>
      </c>
      <c r="Y119" s="109">
        <f t="shared" si="59"/>
        <v>-9.3631642899177656</v>
      </c>
      <c r="Z119" s="109">
        <f t="shared" si="60"/>
        <v>7.0737464325520465</v>
      </c>
      <c r="AA119" s="109">
        <f t="shared" si="61"/>
        <v>0</v>
      </c>
      <c r="AB119" s="109">
        <f t="shared" si="62"/>
        <v>-5</v>
      </c>
      <c r="AC119" s="109">
        <f t="shared" si="63"/>
        <v>5</v>
      </c>
      <c r="AD119" s="109">
        <f t="shared" si="64"/>
        <v>-24.722135267503525</v>
      </c>
      <c r="AE119" s="109">
        <f t="shared" si="65"/>
        <v>24.722135267503525</v>
      </c>
      <c r="AF119" s="109">
        <f t="shared" si="66"/>
        <v>-1.5873015873015885</v>
      </c>
      <c r="AG119" s="109">
        <f t="shared" si="67"/>
        <v>-6.5873015873015888</v>
      </c>
      <c r="AH119" s="109">
        <f t="shared" si="68"/>
        <v>3.4126984126984112</v>
      </c>
      <c r="AI119" s="109">
        <f t="shared" si="69"/>
        <v>-12.059612959654521</v>
      </c>
      <c r="AJ119" s="109">
        <f t="shared" si="70"/>
        <v>8.8850097850513432</v>
      </c>
      <c r="AK119" s="109">
        <f t="shared" si="71"/>
        <v>-1.6407913325552432</v>
      </c>
      <c r="AL119" s="109">
        <f t="shared" si="72"/>
        <v>-6.640791332555243</v>
      </c>
      <c r="AM119" s="109">
        <f t="shared" si="73"/>
        <v>3.359208667444757</v>
      </c>
      <c r="AN119" s="109">
        <f t="shared" si="74"/>
        <v>-12.564731562666784</v>
      </c>
      <c r="AO119" s="109">
        <f t="shared" si="75"/>
        <v>9.2831488975562966</v>
      </c>
    </row>
    <row r="120" spans="1:128" s="27" customFormat="1" x14ac:dyDescent="0.25">
      <c r="A120" s="152" t="s">
        <v>25</v>
      </c>
      <c r="B120" s="36" t="s">
        <v>110</v>
      </c>
      <c r="C120" s="152" t="s">
        <v>119</v>
      </c>
      <c r="D120" s="26">
        <v>9</v>
      </c>
      <c r="E120" s="90">
        <v>447.50039999999996</v>
      </c>
      <c r="F120" s="90">
        <f t="shared" si="29"/>
        <v>449.4</v>
      </c>
      <c r="G120" s="149">
        <v>1.6718999999999999</v>
      </c>
      <c r="H120" s="149">
        <v>0.22770000000000001</v>
      </c>
      <c r="I120" s="153">
        <f t="shared" si="30"/>
        <v>1.8996</v>
      </c>
      <c r="J120" s="90">
        <f t="shared" si="31"/>
        <v>4238.1232784151471</v>
      </c>
      <c r="K120" s="154"/>
      <c r="L120" s="131">
        <v>447.0976</v>
      </c>
      <c r="M120" s="131">
        <v>1.6711</v>
      </c>
      <c r="N120" s="131">
        <v>0.23130000000000001</v>
      </c>
      <c r="O120" s="131">
        <v>1.9024000000000001</v>
      </c>
      <c r="P120" s="131">
        <v>4254.9993999999997</v>
      </c>
      <c r="Q120" s="24">
        <f t="shared" si="54"/>
        <v>-4.7849751779407375E-2</v>
      </c>
      <c r="R120" s="24">
        <f t="shared" si="55"/>
        <v>1.5810276679841861</v>
      </c>
      <c r="S120" s="24">
        <f t="shared" si="32"/>
        <v>0.14739945251632638</v>
      </c>
      <c r="T120" s="24">
        <f t="shared" si="33"/>
        <v>0.39819798708553567</v>
      </c>
      <c r="U120" s="115"/>
      <c r="V120" s="109">
        <f t="shared" si="56"/>
        <v>-1.1447089286828591</v>
      </c>
      <c r="W120" s="109">
        <f t="shared" si="57"/>
        <v>-6.1447089286828591</v>
      </c>
      <c r="X120" s="109">
        <f t="shared" si="58"/>
        <v>3.8552910713171409</v>
      </c>
      <c r="Y120" s="109">
        <f t="shared" si="59"/>
        <v>-9.3631642899177656</v>
      </c>
      <c r="Z120" s="109">
        <f t="shared" si="60"/>
        <v>7.0737464325520465</v>
      </c>
      <c r="AA120" s="109">
        <f t="shared" si="61"/>
        <v>0</v>
      </c>
      <c r="AB120" s="109">
        <f t="shared" si="62"/>
        <v>-5</v>
      </c>
      <c r="AC120" s="109">
        <f t="shared" si="63"/>
        <v>5</v>
      </c>
      <c r="AD120" s="109">
        <f t="shared" si="64"/>
        <v>-24.722135267503525</v>
      </c>
      <c r="AE120" s="109">
        <f t="shared" si="65"/>
        <v>24.722135267503525</v>
      </c>
      <c r="AF120" s="109">
        <f t="shared" si="66"/>
        <v>-1.5873015873015885</v>
      </c>
      <c r="AG120" s="109">
        <f t="shared" si="67"/>
        <v>-6.5873015873015888</v>
      </c>
      <c r="AH120" s="109">
        <f t="shared" si="68"/>
        <v>3.4126984126984112</v>
      </c>
      <c r="AI120" s="109">
        <f t="shared" si="69"/>
        <v>-12.059612959654521</v>
      </c>
      <c r="AJ120" s="109">
        <f t="shared" si="70"/>
        <v>8.8850097850513432</v>
      </c>
      <c r="AK120" s="109">
        <f t="shared" si="71"/>
        <v>-1.6407913325552432</v>
      </c>
      <c r="AL120" s="109">
        <f t="shared" si="72"/>
        <v>-6.640791332555243</v>
      </c>
      <c r="AM120" s="109">
        <f t="shared" si="73"/>
        <v>3.359208667444757</v>
      </c>
      <c r="AN120" s="109">
        <f t="shared" si="74"/>
        <v>-12.564731562666784</v>
      </c>
      <c r="AO120" s="109">
        <f t="shared" si="75"/>
        <v>9.2831488975562966</v>
      </c>
    </row>
    <row r="121" spans="1:128" s="5" customFormat="1" x14ac:dyDescent="0.25">
      <c r="A121" s="22" t="s">
        <v>34</v>
      </c>
      <c r="B121" s="33" t="s">
        <v>69</v>
      </c>
      <c r="C121" s="22" t="s">
        <v>106</v>
      </c>
      <c r="D121" s="26">
        <v>1</v>
      </c>
      <c r="E121" s="90">
        <v>446.97350000000006</v>
      </c>
      <c r="F121" s="90">
        <f t="shared" si="29"/>
        <v>447.00000000000006</v>
      </c>
      <c r="G121" s="149">
        <v>1.38E-2</v>
      </c>
      <c r="H121" s="149">
        <v>1.2699999999999999E-2</v>
      </c>
      <c r="I121" s="147">
        <f t="shared" si="30"/>
        <v>2.6499999999999999E-2</v>
      </c>
      <c r="J121" s="91">
        <f t="shared" si="31"/>
        <v>59.28630469806248</v>
      </c>
      <c r="K121" s="59"/>
      <c r="L121" s="60">
        <v>426.3</v>
      </c>
      <c r="M121" s="131">
        <v>1.9E-2</v>
      </c>
      <c r="N121" s="131">
        <v>8.6E-3</v>
      </c>
      <c r="O121" s="131">
        <v>2.76E-2</v>
      </c>
      <c r="P121" s="60">
        <v>64.75</v>
      </c>
      <c r="Q121" s="24">
        <f t="shared" si="54"/>
        <v>37.681159420289859</v>
      </c>
      <c r="R121" s="24">
        <f t="shared" si="55"/>
        <v>-32.283464566929133</v>
      </c>
      <c r="S121" s="24">
        <f t="shared" si="32"/>
        <v>4.1509433962264159</v>
      </c>
      <c r="T121" s="24">
        <f t="shared" si="33"/>
        <v>9.2157798158671156</v>
      </c>
      <c r="U121" s="115"/>
      <c r="V121" s="109">
        <f t="shared" si="56"/>
        <v>-1.1447089286828591</v>
      </c>
      <c r="W121" s="109">
        <f t="shared" si="57"/>
        <v>-6.1447089286828591</v>
      </c>
      <c r="X121" s="109">
        <f t="shared" si="58"/>
        <v>3.8552910713171409</v>
      </c>
      <c r="Y121" s="109">
        <f t="shared" si="59"/>
        <v>-9.3631642899177656</v>
      </c>
      <c r="Z121" s="109">
        <f t="shared" si="60"/>
        <v>7.0737464325520465</v>
      </c>
      <c r="AA121" s="109">
        <f t="shared" si="61"/>
        <v>0</v>
      </c>
      <c r="AB121" s="109">
        <f t="shared" si="62"/>
        <v>-5</v>
      </c>
      <c r="AC121" s="109">
        <f t="shared" si="63"/>
        <v>5</v>
      </c>
      <c r="AD121" s="109">
        <f t="shared" si="64"/>
        <v>-24.722135267503525</v>
      </c>
      <c r="AE121" s="109">
        <f t="shared" si="65"/>
        <v>24.722135267503525</v>
      </c>
      <c r="AF121" s="109">
        <f t="shared" si="66"/>
        <v>-1.5873015873015885</v>
      </c>
      <c r="AG121" s="109">
        <f t="shared" si="67"/>
        <v>-6.5873015873015888</v>
      </c>
      <c r="AH121" s="109">
        <f t="shared" si="68"/>
        <v>3.4126984126984112</v>
      </c>
      <c r="AI121" s="109">
        <f t="shared" si="69"/>
        <v>-12.059612959654521</v>
      </c>
      <c r="AJ121" s="109">
        <f t="shared" si="70"/>
        <v>8.8850097850513432</v>
      </c>
      <c r="AK121" s="109">
        <f t="shared" si="71"/>
        <v>-1.6407913325552432</v>
      </c>
      <c r="AL121" s="109">
        <f t="shared" si="72"/>
        <v>-6.640791332555243</v>
      </c>
      <c r="AM121" s="109">
        <f t="shared" si="73"/>
        <v>3.359208667444757</v>
      </c>
      <c r="AN121" s="109">
        <f t="shared" si="74"/>
        <v>-12.564731562666784</v>
      </c>
      <c r="AO121" s="109">
        <f t="shared" si="75"/>
        <v>9.2831488975562966</v>
      </c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</row>
    <row r="122" spans="1:128" s="5" customFormat="1" x14ac:dyDescent="0.25">
      <c r="A122" s="22" t="s">
        <v>34</v>
      </c>
      <c r="B122" s="33" t="s">
        <v>69</v>
      </c>
      <c r="C122" s="22" t="s">
        <v>106</v>
      </c>
      <c r="D122" s="26">
        <v>2</v>
      </c>
      <c r="E122" s="90">
        <v>447.16589999999991</v>
      </c>
      <c r="F122" s="90">
        <f t="shared" si="29"/>
        <v>447.19999999999993</v>
      </c>
      <c r="G122" s="149">
        <v>2.1000000000000001E-2</v>
      </c>
      <c r="H122" s="149">
        <v>1.3100000000000001E-2</v>
      </c>
      <c r="I122" s="147">
        <f t="shared" si="30"/>
        <v>3.4100000000000005E-2</v>
      </c>
      <c r="J122" s="91">
        <f t="shared" si="31"/>
        <v>76.255856508024337</v>
      </c>
      <c r="K122" s="59"/>
      <c r="L122" s="60">
        <v>447.1</v>
      </c>
      <c r="M122" s="131">
        <v>3.2500000000000001E-2</v>
      </c>
      <c r="N122" s="131">
        <v>1.14E-2</v>
      </c>
      <c r="O122" s="131">
        <v>4.3900000000000002E-2</v>
      </c>
      <c r="P122" s="60">
        <v>98.19</v>
      </c>
      <c r="Q122" s="24">
        <f t="shared" si="54"/>
        <v>54.761904761904759</v>
      </c>
      <c r="R122" s="24">
        <f t="shared" si="55"/>
        <v>-12.977099236641221</v>
      </c>
      <c r="S122" s="24">
        <f t="shared" si="32"/>
        <v>28.739002932551305</v>
      </c>
      <c r="T122" s="24">
        <f t="shared" si="33"/>
        <v>28.763880567871595</v>
      </c>
      <c r="U122" s="115" t="s">
        <v>159</v>
      </c>
      <c r="V122" s="109">
        <f t="shared" si="56"/>
        <v>-1.1447089286828591</v>
      </c>
      <c r="W122" s="109">
        <f t="shared" si="57"/>
        <v>-6.1447089286828591</v>
      </c>
      <c r="X122" s="109">
        <f t="shared" si="58"/>
        <v>3.8552910713171409</v>
      </c>
      <c r="Y122" s="109">
        <f t="shared" si="59"/>
        <v>-9.3631642899177656</v>
      </c>
      <c r="Z122" s="109">
        <f t="shared" si="60"/>
        <v>7.0737464325520465</v>
      </c>
      <c r="AA122" s="109">
        <f t="shared" si="61"/>
        <v>0</v>
      </c>
      <c r="AB122" s="109">
        <f t="shared" si="62"/>
        <v>-5</v>
      </c>
      <c r="AC122" s="109">
        <f t="shared" si="63"/>
        <v>5</v>
      </c>
      <c r="AD122" s="109">
        <f t="shared" si="64"/>
        <v>-24.722135267503525</v>
      </c>
      <c r="AE122" s="109">
        <f t="shared" si="65"/>
        <v>24.722135267503525</v>
      </c>
      <c r="AF122" s="109">
        <f t="shared" si="66"/>
        <v>-1.5873015873015885</v>
      </c>
      <c r="AG122" s="109">
        <f t="shared" si="67"/>
        <v>-6.5873015873015888</v>
      </c>
      <c r="AH122" s="109">
        <f t="shared" si="68"/>
        <v>3.4126984126984112</v>
      </c>
      <c r="AI122" s="109">
        <f t="shared" si="69"/>
        <v>-12.059612959654521</v>
      </c>
      <c r="AJ122" s="109">
        <f t="shared" si="70"/>
        <v>8.8850097850513432</v>
      </c>
      <c r="AK122" s="109">
        <f t="shared" si="71"/>
        <v>-1.6407913325552432</v>
      </c>
      <c r="AL122" s="109">
        <f t="shared" si="72"/>
        <v>-6.640791332555243</v>
      </c>
      <c r="AM122" s="109">
        <f t="shared" si="73"/>
        <v>3.359208667444757</v>
      </c>
      <c r="AN122" s="109">
        <f t="shared" si="74"/>
        <v>-12.564731562666784</v>
      </c>
      <c r="AO122" s="109">
        <f t="shared" si="75"/>
        <v>9.2831488975562966</v>
      </c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</row>
    <row r="123" spans="1:128" s="5" customFormat="1" ht="12" customHeight="1" x14ac:dyDescent="0.25">
      <c r="A123" s="22" t="s">
        <v>34</v>
      </c>
      <c r="B123" s="33" t="s">
        <v>69</v>
      </c>
      <c r="C123" s="22" t="s">
        <v>106</v>
      </c>
      <c r="D123" s="26">
        <v>3</v>
      </c>
      <c r="E123" s="90">
        <v>447.44460000000004</v>
      </c>
      <c r="F123" s="90">
        <f t="shared" si="29"/>
        <v>447.5</v>
      </c>
      <c r="G123" s="149">
        <v>4.3099999999999999E-2</v>
      </c>
      <c r="H123" s="149">
        <v>1.23E-2</v>
      </c>
      <c r="I123" s="147">
        <f t="shared" si="30"/>
        <v>5.5399999999999998E-2</v>
      </c>
      <c r="J123" s="91">
        <f t="shared" si="31"/>
        <v>123.80842588858224</v>
      </c>
      <c r="K123" s="59"/>
      <c r="L123" s="60">
        <v>447.6</v>
      </c>
      <c r="M123" s="131">
        <v>5.2900000000000003E-2</v>
      </c>
      <c r="N123" s="131">
        <v>1.0999999999999999E-2</v>
      </c>
      <c r="O123" s="131">
        <v>6.3899999999999998E-2</v>
      </c>
      <c r="P123" s="60">
        <v>142.77000000000001</v>
      </c>
      <c r="Q123" s="24">
        <f t="shared" si="54"/>
        <v>22.73781902552205</v>
      </c>
      <c r="R123" s="24">
        <f t="shared" si="55"/>
        <v>-10.569105691056917</v>
      </c>
      <c r="S123" s="24">
        <f t="shared" si="32"/>
        <v>15.342960288808666</v>
      </c>
      <c r="T123" s="24">
        <f t="shared" si="33"/>
        <v>15.315253364485621</v>
      </c>
      <c r="U123" s="115"/>
      <c r="V123" s="109">
        <f t="shared" si="56"/>
        <v>-1.1447089286828591</v>
      </c>
      <c r="W123" s="109">
        <f t="shared" si="57"/>
        <v>-6.1447089286828591</v>
      </c>
      <c r="X123" s="109">
        <f t="shared" si="58"/>
        <v>3.8552910713171409</v>
      </c>
      <c r="Y123" s="109">
        <f t="shared" si="59"/>
        <v>-9.3631642899177656</v>
      </c>
      <c r="Z123" s="109">
        <f t="shared" si="60"/>
        <v>7.0737464325520465</v>
      </c>
      <c r="AA123" s="109">
        <f t="shared" si="61"/>
        <v>0</v>
      </c>
      <c r="AB123" s="109">
        <f t="shared" si="62"/>
        <v>-5</v>
      </c>
      <c r="AC123" s="109">
        <f t="shared" si="63"/>
        <v>5</v>
      </c>
      <c r="AD123" s="109">
        <f t="shared" si="64"/>
        <v>-24.722135267503525</v>
      </c>
      <c r="AE123" s="109">
        <f t="shared" si="65"/>
        <v>24.722135267503525</v>
      </c>
      <c r="AF123" s="109">
        <f t="shared" si="66"/>
        <v>-1.5873015873015885</v>
      </c>
      <c r="AG123" s="109">
        <f t="shared" si="67"/>
        <v>-6.5873015873015888</v>
      </c>
      <c r="AH123" s="109">
        <f t="shared" si="68"/>
        <v>3.4126984126984112</v>
      </c>
      <c r="AI123" s="109">
        <f t="shared" si="69"/>
        <v>-12.059612959654521</v>
      </c>
      <c r="AJ123" s="109">
        <f t="shared" si="70"/>
        <v>8.8850097850513432</v>
      </c>
      <c r="AK123" s="109">
        <f t="shared" si="71"/>
        <v>-1.6407913325552432</v>
      </c>
      <c r="AL123" s="109">
        <f t="shared" si="72"/>
        <v>-6.640791332555243</v>
      </c>
      <c r="AM123" s="109">
        <f t="shared" si="73"/>
        <v>3.359208667444757</v>
      </c>
      <c r="AN123" s="109">
        <f t="shared" si="74"/>
        <v>-12.564731562666784</v>
      </c>
      <c r="AO123" s="109">
        <f t="shared" si="75"/>
        <v>9.2831488975562966</v>
      </c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</row>
    <row r="124" spans="1:128" s="5" customFormat="1" ht="12" customHeight="1" x14ac:dyDescent="0.25">
      <c r="A124" s="22" t="s">
        <v>34</v>
      </c>
      <c r="B124" s="33" t="s">
        <v>69</v>
      </c>
      <c r="C124" s="22" t="s">
        <v>106</v>
      </c>
      <c r="D124" s="26">
        <v>4</v>
      </c>
      <c r="E124" s="90">
        <v>446.82060000000001</v>
      </c>
      <c r="F124" s="90">
        <f t="shared" si="29"/>
        <v>446.9</v>
      </c>
      <c r="G124" s="149">
        <v>6.8000000000000005E-2</v>
      </c>
      <c r="H124" s="149">
        <v>1.14E-2</v>
      </c>
      <c r="I124" s="147">
        <f t="shared" si="30"/>
        <v>7.9399999999999998E-2</v>
      </c>
      <c r="J124" s="91">
        <f t="shared" si="31"/>
        <v>177.68803821623052</v>
      </c>
      <c r="K124" s="59"/>
      <c r="L124" s="60">
        <v>447</v>
      </c>
      <c r="M124" s="131">
        <v>7.7100000000000002E-2</v>
      </c>
      <c r="N124" s="131">
        <v>1.24E-2</v>
      </c>
      <c r="O124" s="131">
        <v>8.9499999999999996E-2</v>
      </c>
      <c r="P124" s="60">
        <v>200.25</v>
      </c>
      <c r="Q124" s="24">
        <f t="shared" si="54"/>
        <v>13.382352941176464</v>
      </c>
      <c r="R124" s="24">
        <f t="shared" si="55"/>
        <v>8.7719298245613953</v>
      </c>
      <c r="S124" s="24">
        <f t="shared" si="32"/>
        <v>12.720403022670023</v>
      </c>
      <c r="T124" s="24">
        <f t="shared" si="33"/>
        <v>12.697513017907022</v>
      </c>
      <c r="U124" s="115"/>
      <c r="V124" s="109">
        <f t="shared" si="56"/>
        <v>-1.1447089286828591</v>
      </c>
      <c r="W124" s="109">
        <f t="shared" si="57"/>
        <v>-6.1447089286828591</v>
      </c>
      <c r="X124" s="109">
        <f t="shared" si="58"/>
        <v>3.8552910713171409</v>
      </c>
      <c r="Y124" s="109">
        <f t="shared" si="59"/>
        <v>-9.3631642899177656</v>
      </c>
      <c r="Z124" s="109">
        <f t="shared" si="60"/>
        <v>7.0737464325520465</v>
      </c>
      <c r="AA124" s="109">
        <f t="shared" si="61"/>
        <v>0</v>
      </c>
      <c r="AB124" s="109">
        <f t="shared" si="62"/>
        <v>-5</v>
      </c>
      <c r="AC124" s="109">
        <f t="shared" si="63"/>
        <v>5</v>
      </c>
      <c r="AD124" s="109">
        <f t="shared" si="64"/>
        <v>-24.722135267503525</v>
      </c>
      <c r="AE124" s="109">
        <f t="shared" si="65"/>
        <v>24.722135267503525</v>
      </c>
      <c r="AF124" s="109">
        <f t="shared" si="66"/>
        <v>-1.5873015873015885</v>
      </c>
      <c r="AG124" s="109">
        <f t="shared" si="67"/>
        <v>-6.5873015873015888</v>
      </c>
      <c r="AH124" s="109">
        <f t="shared" si="68"/>
        <v>3.4126984126984112</v>
      </c>
      <c r="AI124" s="109">
        <f t="shared" si="69"/>
        <v>-12.059612959654521</v>
      </c>
      <c r="AJ124" s="109">
        <f t="shared" si="70"/>
        <v>8.8850097850513432</v>
      </c>
      <c r="AK124" s="109">
        <f t="shared" si="71"/>
        <v>-1.6407913325552432</v>
      </c>
      <c r="AL124" s="109">
        <f t="shared" si="72"/>
        <v>-6.640791332555243</v>
      </c>
      <c r="AM124" s="109">
        <f t="shared" si="73"/>
        <v>3.359208667444757</v>
      </c>
      <c r="AN124" s="109">
        <f t="shared" si="74"/>
        <v>-12.564731562666784</v>
      </c>
      <c r="AO124" s="109">
        <f t="shared" si="75"/>
        <v>9.2831488975562966</v>
      </c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</row>
    <row r="125" spans="1:128" s="5" customFormat="1" ht="12" customHeight="1" x14ac:dyDescent="0.25">
      <c r="A125" s="22" t="s">
        <v>34</v>
      </c>
      <c r="B125" s="33" t="s">
        <v>69</v>
      </c>
      <c r="C125" s="22" t="s">
        <v>106</v>
      </c>
      <c r="D125" s="26">
        <v>5</v>
      </c>
      <c r="E125" s="90">
        <v>447.18140000000005</v>
      </c>
      <c r="F125" s="90">
        <f t="shared" si="29"/>
        <v>447.30000000000007</v>
      </c>
      <c r="G125" s="149">
        <v>0.1033</v>
      </c>
      <c r="H125" s="149">
        <v>1.5299999999999999E-2</v>
      </c>
      <c r="I125" s="147">
        <f t="shared" si="30"/>
        <v>0.1186</v>
      </c>
      <c r="J125" s="91">
        <f t="shared" si="31"/>
        <v>265.1902136509139</v>
      </c>
      <c r="K125" s="59"/>
      <c r="L125" s="60">
        <v>447.2</v>
      </c>
      <c r="M125" s="131">
        <v>0.1113</v>
      </c>
      <c r="N125" s="131">
        <v>1.12E-2</v>
      </c>
      <c r="O125" s="131">
        <v>0.1225</v>
      </c>
      <c r="P125" s="60">
        <v>273.97000000000003</v>
      </c>
      <c r="Q125" s="24">
        <f t="shared" si="54"/>
        <v>7.744433688286537</v>
      </c>
      <c r="R125" s="24">
        <f t="shared" si="55"/>
        <v>-26.797385620915033</v>
      </c>
      <c r="S125" s="24">
        <f t="shared" si="32"/>
        <v>3.2883642495784153</v>
      </c>
      <c r="T125" s="24">
        <f t="shared" si="33"/>
        <v>3.3107505093093264</v>
      </c>
      <c r="U125" s="115"/>
      <c r="V125" s="109">
        <f t="shared" si="56"/>
        <v>-1.1447089286828591</v>
      </c>
      <c r="W125" s="109">
        <f t="shared" si="57"/>
        <v>-6.1447089286828591</v>
      </c>
      <c r="X125" s="109">
        <f t="shared" si="58"/>
        <v>3.8552910713171409</v>
      </c>
      <c r="Y125" s="109">
        <f t="shared" si="59"/>
        <v>-9.3631642899177656</v>
      </c>
      <c r="Z125" s="109">
        <f t="shared" si="60"/>
        <v>7.0737464325520465</v>
      </c>
      <c r="AA125" s="109">
        <f t="shared" si="61"/>
        <v>0</v>
      </c>
      <c r="AB125" s="109">
        <f t="shared" si="62"/>
        <v>-5</v>
      </c>
      <c r="AC125" s="109">
        <f t="shared" si="63"/>
        <v>5</v>
      </c>
      <c r="AD125" s="109">
        <f t="shared" si="64"/>
        <v>-24.722135267503525</v>
      </c>
      <c r="AE125" s="109">
        <f t="shared" si="65"/>
        <v>24.722135267503525</v>
      </c>
      <c r="AF125" s="109">
        <f t="shared" si="66"/>
        <v>-1.5873015873015885</v>
      </c>
      <c r="AG125" s="109">
        <f t="shared" si="67"/>
        <v>-6.5873015873015888</v>
      </c>
      <c r="AH125" s="109">
        <f t="shared" si="68"/>
        <v>3.4126984126984112</v>
      </c>
      <c r="AI125" s="109">
        <f t="shared" si="69"/>
        <v>-12.059612959654521</v>
      </c>
      <c r="AJ125" s="109">
        <f t="shared" si="70"/>
        <v>8.8850097850513432</v>
      </c>
      <c r="AK125" s="109">
        <f t="shared" si="71"/>
        <v>-1.6407913325552432</v>
      </c>
      <c r="AL125" s="109">
        <f t="shared" si="72"/>
        <v>-6.640791332555243</v>
      </c>
      <c r="AM125" s="109">
        <f t="shared" si="73"/>
        <v>3.359208667444757</v>
      </c>
      <c r="AN125" s="109">
        <f t="shared" si="74"/>
        <v>-12.564731562666784</v>
      </c>
      <c r="AO125" s="109">
        <f t="shared" si="75"/>
        <v>9.2831488975562966</v>
      </c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</row>
    <row r="126" spans="1:128" s="5" customFormat="1" ht="12" customHeight="1" x14ac:dyDescent="0.25">
      <c r="A126" s="22" t="s">
        <v>34</v>
      </c>
      <c r="B126" s="33" t="s">
        <v>69</v>
      </c>
      <c r="C126" s="22" t="s">
        <v>106</v>
      </c>
      <c r="D126" s="26">
        <v>6</v>
      </c>
      <c r="E126" s="90">
        <v>447.31180000000006</v>
      </c>
      <c r="F126" s="90">
        <f t="shared" si="29"/>
        <v>447.50000000000006</v>
      </c>
      <c r="G126" s="149">
        <v>0.1658</v>
      </c>
      <c r="H126" s="149">
        <v>2.24E-2</v>
      </c>
      <c r="I126" s="147">
        <f t="shared" si="30"/>
        <v>0.18820000000000001</v>
      </c>
      <c r="J126" s="91">
        <f t="shared" si="31"/>
        <v>420.6688117061567</v>
      </c>
      <c r="K126" s="59"/>
      <c r="L126" s="60">
        <v>447.3</v>
      </c>
      <c r="M126" s="131">
        <v>0.18459999999999999</v>
      </c>
      <c r="N126" s="131">
        <v>2.1100000000000001E-2</v>
      </c>
      <c r="O126" s="131">
        <v>0.20569999999999999</v>
      </c>
      <c r="P126" s="60">
        <v>460</v>
      </c>
      <c r="Q126" s="24">
        <f t="shared" si="54"/>
        <v>11.338962605548843</v>
      </c>
      <c r="R126" s="24">
        <f t="shared" si="55"/>
        <v>-5.8035714285714244</v>
      </c>
      <c r="S126" s="24">
        <f t="shared" si="32"/>
        <v>9.2986184909670495</v>
      </c>
      <c r="T126" s="24">
        <f t="shared" si="33"/>
        <v>9.3496801282517481</v>
      </c>
      <c r="U126" s="115"/>
      <c r="V126" s="109">
        <f t="shared" si="56"/>
        <v>-1.1447089286828591</v>
      </c>
      <c r="W126" s="109">
        <f t="shared" si="57"/>
        <v>-6.1447089286828591</v>
      </c>
      <c r="X126" s="109">
        <f t="shared" si="58"/>
        <v>3.8552910713171409</v>
      </c>
      <c r="Y126" s="109">
        <f t="shared" si="59"/>
        <v>-9.3631642899177656</v>
      </c>
      <c r="Z126" s="109">
        <f t="shared" si="60"/>
        <v>7.0737464325520465</v>
      </c>
      <c r="AA126" s="109">
        <f t="shared" si="61"/>
        <v>0</v>
      </c>
      <c r="AB126" s="109">
        <f t="shared" si="62"/>
        <v>-5</v>
      </c>
      <c r="AC126" s="109">
        <f t="shared" si="63"/>
        <v>5</v>
      </c>
      <c r="AD126" s="109">
        <f t="shared" si="64"/>
        <v>-24.722135267503525</v>
      </c>
      <c r="AE126" s="109">
        <f t="shared" si="65"/>
        <v>24.722135267503525</v>
      </c>
      <c r="AF126" s="109">
        <f t="shared" si="66"/>
        <v>-1.5873015873015885</v>
      </c>
      <c r="AG126" s="109">
        <f t="shared" si="67"/>
        <v>-6.5873015873015888</v>
      </c>
      <c r="AH126" s="109">
        <f t="shared" si="68"/>
        <v>3.4126984126984112</v>
      </c>
      <c r="AI126" s="109">
        <f t="shared" si="69"/>
        <v>-12.059612959654521</v>
      </c>
      <c r="AJ126" s="109">
        <f t="shared" si="70"/>
        <v>8.8850097850513432</v>
      </c>
      <c r="AK126" s="109">
        <f t="shared" si="71"/>
        <v>-1.6407913325552432</v>
      </c>
      <c r="AL126" s="109">
        <f t="shared" si="72"/>
        <v>-6.640791332555243</v>
      </c>
      <c r="AM126" s="109">
        <f t="shared" si="73"/>
        <v>3.359208667444757</v>
      </c>
      <c r="AN126" s="109">
        <f t="shared" si="74"/>
        <v>-12.564731562666784</v>
      </c>
      <c r="AO126" s="109">
        <f t="shared" si="75"/>
        <v>9.2831488975562966</v>
      </c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</row>
    <row r="127" spans="1:128" s="5" customFormat="1" ht="12" customHeight="1" x14ac:dyDescent="0.25">
      <c r="A127" s="22" t="s">
        <v>34</v>
      </c>
      <c r="B127" s="33" t="s">
        <v>69</v>
      </c>
      <c r="C127" s="22" t="s">
        <v>106</v>
      </c>
      <c r="D127" s="26">
        <v>7</v>
      </c>
      <c r="E127" s="90">
        <v>446.87060000000008</v>
      </c>
      <c r="F127" s="90">
        <f t="shared" si="29"/>
        <v>447.30000000000013</v>
      </c>
      <c r="G127" s="149">
        <v>0.37990000000000002</v>
      </c>
      <c r="H127" s="149">
        <v>4.9500000000000002E-2</v>
      </c>
      <c r="I127" s="147">
        <f t="shared" si="30"/>
        <v>0.4294</v>
      </c>
      <c r="J127" s="91">
        <f t="shared" si="31"/>
        <v>960.55624903748924</v>
      </c>
      <c r="K127" s="59"/>
      <c r="L127" s="60">
        <v>447.3</v>
      </c>
      <c r="M127" s="131">
        <v>0.41739999999999999</v>
      </c>
      <c r="N127" s="131">
        <v>5.16E-2</v>
      </c>
      <c r="O127" s="131">
        <v>0.46899999999999997</v>
      </c>
      <c r="P127" s="60">
        <v>1049.2</v>
      </c>
      <c r="Q127" s="24">
        <f t="shared" si="54"/>
        <v>9.8710186891287126</v>
      </c>
      <c r="R127" s="24">
        <f t="shared" si="55"/>
        <v>4.2424242424242378</v>
      </c>
      <c r="S127" s="24">
        <f t="shared" si="32"/>
        <v>9.2221704704238388</v>
      </c>
      <c r="T127" s="24">
        <f t="shared" si="33"/>
        <v>9.2283768963384425</v>
      </c>
      <c r="U127" s="115"/>
      <c r="V127" s="109">
        <f t="shared" si="56"/>
        <v>-1.1447089286828591</v>
      </c>
      <c r="W127" s="109">
        <f t="shared" si="57"/>
        <v>-6.1447089286828591</v>
      </c>
      <c r="X127" s="109">
        <f t="shared" si="58"/>
        <v>3.8552910713171409</v>
      </c>
      <c r="Y127" s="109">
        <f t="shared" si="59"/>
        <v>-9.3631642899177656</v>
      </c>
      <c r="Z127" s="109">
        <f t="shared" si="60"/>
        <v>7.0737464325520465</v>
      </c>
      <c r="AA127" s="109">
        <f t="shared" si="61"/>
        <v>0</v>
      </c>
      <c r="AB127" s="109">
        <f t="shared" si="62"/>
        <v>-5</v>
      </c>
      <c r="AC127" s="109">
        <f t="shared" si="63"/>
        <v>5</v>
      </c>
      <c r="AD127" s="109">
        <f t="shared" si="64"/>
        <v>-24.722135267503525</v>
      </c>
      <c r="AE127" s="109">
        <f t="shared" si="65"/>
        <v>24.722135267503525</v>
      </c>
      <c r="AF127" s="109">
        <f t="shared" si="66"/>
        <v>-1.5873015873015885</v>
      </c>
      <c r="AG127" s="109">
        <f t="shared" si="67"/>
        <v>-6.5873015873015888</v>
      </c>
      <c r="AH127" s="109">
        <f t="shared" si="68"/>
        <v>3.4126984126984112</v>
      </c>
      <c r="AI127" s="109">
        <f t="shared" si="69"/>
        <v>-12.059612959654521</v>
      </c>
      <c r="AJ127" s="109">
        <f t="shared" si="70"/>
        <v>8.8850097850513432</v>
      </c>
      <c r="AK127" s="109">
        <f t="shared" si="71"/>
        <v>-1.6407913325552432</v>
      </c>
      <c r="AL127" s="109">
        <f t="shared" si="72"/>
        <v>-6.640791332555243</v>
      </c>
      <c r="AM127" s="109">
        <f t="shared" si="73"/>
        <v>3.359208667444757</v>
      </c>
      <c r="AN127" s="109">
        <f t="shared" si="74"/>
        <v>-12.564731562666784</v>
      </c>
      <c r="AO127" s="109">
        <f t="shared" si="75"/>
        <v>9.2831488975562966</v>
      </c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</row>
    <row r="128" spans="1:128" s="5" customFormat="1" ht="12" customHeight="1" x14ac:dyDescent="0.25">
      <c r="A128" s="22" t="s">
        <v>34</v>
      </c>
      <c r="B128" s="33" t="s">
        <v>69</v>
      </c>
      <c r="C128" s="22" t="s">
        <v>106</v>
      </c>
      <c r="D128" s="26">
        <v>8</v>
      </c>
      <c r="E128" s="90">
        <v>446.88379999999995</v>
      </c>
      <c r="F128" s="90">
        <f t="shared" si="29"/>
        <v>447.7</v>
      </c>
      <c r="G128" s="149">
        <v>0.73360000000000003</v>
      </c>
      <c r="H128" s="149">
        <v>8.2600000000000007E-2</v>
      </c>
      <c r="I128" s="147">
        <f t="shared" si="30"/>
        <v>0.81620000000000004</v>
      </c>
      <c r="J128" s="91">
        <f t="shared" si="31"/>
        <v>1825.1675841313004</v>
      </c>
      <c r="K128" s="59"/>
      <c r="L128" s="60">
        <v>447.7</v>
      </c>
      <c r="M128" s="131">
        <v>0.80369999999999997</v>
      </c>
      <c r="N128" s="131">
        <v>9.7600000000000006E-2</v>
      </c>
      <c r="O128" s="131">
        <v>0.90129999999999999</v>
      </c>
      <c r="P128" s="60">
        <v>2015.71</v>
      </c>
      <c r="Q128" s="24">
        <f t="shared" si="54"/>
        <v>9.555616139585597</v>
      </c>
      <c r="R128" s="24">
        <f t="shared" si="55"/>
        <v>18.159806295399513</v>
      </c>
      <c r="S128" s="24">
        <f t="shared" si="32"/>
        <v>10.426366086743439</v>
      </c>
      <c r="T128" s="24">
        <f t="shared" si="33"/>
        <v>10.439721674072439</v>
      </c>
      <c r="U128" s="115"/>
      <c r="V128" s="109">
        <f t="shared" si="56"/>
        <v>-1.1447089286828591</v>
      </c>
      <c r="W128" s="109">
        <f t="shared" si="57"/>
        <v>-6.1447089286828591</v>
      </c>
      <c r="X128" s="109">
        <f t="shared" si="58"/>
        <v>3.8552910713171409</v>
      </c>
      <c r="Y128" s="109">
        <f t="shared" si="59"/>
        <v>-9.3631642899177656</v>
      </c>
      <c r="Z128" s="109">
        <f t="shared" si="60"/>
        <v>7.0737464325520465</v>
      </c>
      <c r="AA128" s="109">
        <f t="shared" si="61"/>
        <v>0</v>
      </c>
      <c r="AB128" s="109">
        <f t="shared" si="62"/>
        <v>-5</v>
      </c>
      <c r="AC128" s="109">
        <f t="shared" si="63"/>
        <v>5</v>
      </c>
      <c r="AD128" s="109">
        <f t="shared" si="64"/>
        <v>-24.722135267503525</v>
      </c>
      <c r="AE128" s="109">
        <f t="shared" si="65"/>
        <v>24.722135267503525</v>
      </c>
      <c r="AF128" s="109">
        <f t="shared" si="66"/>
        <v>-1.5873015873015885</v>
      </c>
      <c r="AG128" s="109">
        <f t="shared" si="67"/>
        <v>-6.5873015873015888</v>
      </c>
      <c r="AH128" s="109">
        <f t="shared" si="68"/>
        <v>3.4126984126984112</v>
      </c>
      <c r="AI128" s="109">
        <f t="shared" si="69"/>
        <v>-12.059612959654521</v>
      </c>
      <c r="AJ128" s="109">
        <f t="shared" si="70"/>
        <v>8.8850097850513432</v>
      </c>
      <c r="AK128" s="109">
        <f t="shared" si="71"/>
        <v>-1.6407913325552432</v>
      </c>
      <c r="AL128" s="109">
        <f t="shared" si="72"/>
        <v>-6.640791332555243</v>
      </c>
      <c r="AM128" s="109">
        <f t="shared" si="73"/>
        <v>3.359208667444757</v>
      </c>
      <c r="AN128" s="109">
        <f t="shared" si="74"/>
        <v>-12.564731562666784</v>
      </c>
      <c r="AO128" s="109">
        <f t="shared" si="75"/>
        <v>9.2831488975562966</v>
      </c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</row>
    <row r="129" spans="1:128" s="5" customFormat="1" ht="12" customHeight="1" x14ac:dyDescent="0.25">
      <c r="A129" s="22" t="s">
        <v>34</v>
      </c>
      <c r="B129" s="33" t="s">
        <v>69</v>
      </c>
      <c r="C129" s="22" t="s">
        <v>106</v>
      </c>
      <c r="D129" s="26">
        <v>9</v>
      </c>
      <c r="E129" s="90">
        <v>447.87450000000007</v>
      </c>
      <c r="F129" s="90">
        <f t="shared" si="29"/>
        <v>449.7000000000001</v>
      </c>
      <c r="G129" s="149">
        <v>1.6015999999999999</v>
      </c>
      <c r="H129" s="149">
        <v>0.22389999999999999</v>
      </c>
      <c r="I129" s="147">
        <f t="shared" si="30"/>
        <v>1.8254999999999999</v>
      </c>
      <c r="J129" s="91">
        <f t="shared" si="31"/>
        <v>4069.6588644511048</v>
      </c>
      <c r="K129" s="59"/>
      <c r="L129" s="60">
        <v>449.6</v>
      </c>
      <c r="M129" s="131">
        <v>1.8121</v>
      </c>
      <c r="N129" s="131">
        <v>0.2495</v>
      </c>
      <c r="O129" s="131">
        <v>2.0615999999999999</v>
      </c>
      <c r="P129" s="60">
        <v>4598.54</v>
      </c>
      <c r="Q129" s="24">
        <f t="shared" si="54"/>
        <v>13.143106893106902</v>
      </c>
      <c r="R129" s="24">
        <f t="shared" si="55"/>
        <v>11.433675748101837</v>
      </c>
      <c r="S129" s="24">
        <f t="shared" si="32"/>
        <v>12.933442892358258</v>
      </c>
      <c r="T129" s="24">
        <f t="shared" si="33"/>
        <v>12.995711757777221</v>
      </c>
      <c r="U129" s="115"/>
      <c r="V129" s="109">
        <f t="shared" si="56"/>
        <v>-1.1447089286828591</v>
      </c>
      <c r="W129" s="109">
        <f t="shared" si="57"/>
        <v>-6.1447089286828591</v>
      </c>
      <c r="X129" s="109">
        <f t="shared" si="58"/>
        <v>3.8552910713171409</v>
      </c>
      <c r="Y129" s="109">
        <f t="shared" si="59"/>
        <v>-9.3631642899177656</v>
      </c>
      <c r="Z129" s="109">
        <f t="shared" si="60"/>
        <v>7.0737464325520465</v>
      </c>
      <c r="AA129" s="109">
        <f t="shared" si="61"/>
        <v>0</v>
      </c>
      <c r="AB129" s="109">
        <f t="shared" si="62"/>
        <v>-5</v>
      </c>
      <c r="AC129" s="109">
        <f t="shared" si="63"/>
        <v>5</v>
      </c>
      <c r="AD129" s="109">
        <f t="shared" si="64"/>
        <v>-24.722135267503525</v>
      </c>
      <c r="AE129" s="109">
        <f t="shared" si="65"/>
        <v>24.722135267503525</v>
      </c>
      <c r="AF129" s="109">
        <f t="shared" si="66"/>
        <v>-1.5873015873015885</v>
      </c>
      <c r="AG129" s="109">
        <f t="shared" si="67"/>
        <v>-6.5873015873015888</v>
      </c>
      <c r="AH129" s="109">
        <f t="shared" si="68"/>
        <v>3.4126984126984112</v>
      </c>
      <c r="AI129" s="109">
        <f t="shared" si="69"/>
        <v>-12.059612959654521</v>
      </c>
      <c r="AJ129" s="109">
        <f t="shared" si="70"/>
        <v>8.8850097850513432</v>
      </c>
      <c r="AK129" s="109">
        <f t="shared" si="71"/>
        <v>-1.6407913325552432</v>
      </c>
      <c r="AL129" s="109">
        <f t="shared" si="72"/>
        <v>-6.640791332555243</v>
      </c>
      <c r="AM129" s="109">
        <f t="shared" si="73"/>
        <v>3.359208667444757</v>
      </c>
      <c r="AN129" s="109">
        <f t="shared" si="74"/>
        <v>-12.564731562666784</v>
      </c>
      <c r="AO129" s="109">
        <f t="shared" si="75"/>
        <v>9.2831488975562966</v>
      </c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</row>
    <row r="130" spans="1:128" s="72" customFormat="1" x14ac:dyDescent="0.25">
      <c r="A130" s="69" t="s">
        <v>32</v>
      </c>
      <c r="B130" s="70" t="s">
        <v>111</v>
      </c>
      <c r="C130" s="69" t="s">
        <v>35</v>
      </c>
      <c r="D130" s="26">
        <v>1</v>
      </c>
      <c r="E130" s="90">
        <v>448.07280000000003</v>
      </c>
      <c r="F130" s="90">
        <f t="shared" si="29"/>
        <v>448.1</v>
      </c>
      <c r="G130" s="149">
        <v>1.4500000000000001E-2</v>
      </c>
      <c r="H130" s="149">
        <v>1.2699999999999999E-2</v>
      </c>
      <c r="I130" s="147">
        <f t="shared" si="30"/>
        <v>2.7200000000000002E-2</v>
      </c>
      <c r="J130" s="91">
        <f t="shared" si="31"/>
        <v>60.70303064527652</v>
      </c>
      <c r="K130" s="59"/>
      <c r="L130" s="58">
        <v>447.9</v>
      </c>
      <c r="M130" s="131"/>
      <c r="N130" s="131"/>
      <c r="O130" s="131">
        <v>3.27E-2</v>
      </c>
      <c r="P130" s="58">
        <v>50.7</v>
      </c>
      <c r="Q130" s="24"/>
      <c r="R130" s="24"/>
      <c r="S130" s="24">
        <f t="shared" si="32"/>
        <v>20.220588235294109</v>
      </c>
      <c r="T130" s="24">
        <f t="shared" si="33"/>
        <v>-16.478634656200452</v>
      </c>
      <c r="U130" s="115"/>
      <c r="V130" s="109">
        <f t="shared" si="56"/>
        <v>-1.1447089286828591</v>
      </c>
      <c r="W130" s="109">
        <f t="shared" si="57"/>
        <v>-6.1447089286828591</v>
      </c>
      <c r="X130" s="109">
        <f t="shared" si="58"/>
        <v>3.8552910713171409</v>
      </c>
      <c r="Y130" s="109">
        <f t="shared" si="59"/>
        <v>-9.3631642899177656</v>
      </c>
      <c r="Z130" s="109">
        <f t="shared" si="60"/>
        <v>7.0737464325520465</v>
      </c>
      <c r="AA130" s="109">
        <f t="shared" si="61"/>
        <v>0</v>
      </c>
      <c r="AB130" s="109">
        <f t="shared" si="62"/>
        <v>-5</v>
      </c>
      <c r="AC130" s="109">
        <f t="shared" si="63"/>
        <v>5</v>
      </c>
      <c r="AD130" s="109">
        <f t="shared" si="64"/>
        <v>-24.722135267503525</v>
      </c>
      <c r="AE130" s="109">
        <f t="shared" si="65"/>
        <v>24.722135267503525</v>
      </c>
      <c r="AF130" s="109">
        <f t="shared" si="66"/>
        <v>-1.5873015873015885</v>
      </c>
      <c r="AG130" s="109">
        <f t="shared" si="67"/>
        <v>-6.5873015873015888</v>
      </c>
      <c r="AH130" s="109">
        <f t="shared" si="68"/>
        <v>3.4126984126984112</v>
      </c>
      <c r="AI130" s="109">
        <f t="shared" si="69"/>
        <v>-12.059612959654521</v>
      </c>
      <c r="AJ130" s="109">
        <f t="shared" si="70"/>
        <v>8.8850097850513432</v>
      </c>
      <c r="AK130" s="109">
        <f t="shared" si="71"/>
        <v>-1.6407913325552432</v>
      </c>
      <c r="AL130" s="109">
        <f t="shared" si="72"/>
        <v>-6.640791332555243</v>
      </c>
      <c r="AM130" s="109">
        <f t="shared" si="73"/>
        <v>3.359208667444757</v>
      </c>
      <c r="AN130" s="109">
        <f t="shared" si="74"/>
        <v>-12.564731562666784</v>
      </c>
      <c r="AO130" s="109">
        <f t="shared" si="75"/>
        <v>9.2831488975562966</v>
      </c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  <c r="BX130" s="71"/>
      <c r="BY130" s="71"/>
      <c r="BZ130" s="71"/>
      <c r="CA130" s="71"/>
      <c r="CB130" s="71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  <c r="CT130" s="71"/>
      <c r="CU130" s="71"/>
      <c r="CV130" s="71"/>
      <c r="CW130" s="71"/>
      <c r="CX130" s="71"/>
      <c r="CY130" s="71"/>
      <c r="CZ130" s="71"/>
      <c r="DA130" s="71"/>
      <c r="DB130" s="71"/>
      <c r="DC130" s="71"/>
      <c r="DD130" s="71"/>
      <c r="DE130" s="71"/>
      <c r="DF130" s="71"/>
      <c r="DG130" s="71"/>
      <c r="DH130" s="71"/>
      <c r="DI130" s="71"/>
      <c r="DJ130" s="71"/>
      <c r="DK130" s="71"/>
      <c r="DL130" s="71"/>
      <c r="DM130" s="71"/>
      <c r="DN130" s="71"/>
      <c r="DO130" s="71"/>
      <c r="DP130" s="71"/>
      <c r="DQ130" s="71"/>
      <c r="DR130" s="71"/>
      <c r="DS130" s="71"/>
      <c r="DT130" s="71"/>
      <c r="DU130" s="71"/>
      <c r="DV130" s="71"/>
      <c r="DW130" s="71"/>
      <c r="DX130" s="71"/>
    </row>
    <row r="131" spans="1:128" s="72" customFormat="1" x14ac:dyDescent="0.25">
      <c r="A131" s="69" t="s">
        <v>32</v>
      </c>
      <c r="B131" s="70" t="s">
        <v>111</v>
      </c>
      <c r="C131" s="69" t="s">
        <v>35</v>
      </c>
      <c r="D131" s="26">
        <v>2</v>
      </c>
      <c r="E131" s="90">
        <v>447.37200000000001</v>
      </c>
      <c r="F131" s="90">
        <f t="shared" si="29"/>
        <v>447.4</v>
      </c>
      <c r="G131" s="149">
        <v>1.7999999999999999E-2</v>
      </c>
      <c r="H131" s="149">
        <v>0.01</v>
      </c>
      <c r="I131" s="147">
        <f t="shared" si="30"/>
        <v>2.7999999999999997E-2</v>
      </c>
      <c r="J131" s="91">
        <f t="shared" si="31"/>
        <v>62.58625636939869</v>
      </c>
      <c r="K131" s="59"/>
      <c r="L131" s="58">
        <v>447.2</v>
      </c>
      <c r="M131" s="131"/>
      <c r="N131" s="131"/>
      <c r="O131" s="131">
        <v>4.0800000000000003E-2</v>
      </c>
      <c r="P131" s="58">
        <v>64.400000000000006</v>
      </c>
      <c r="Q131" s="24"/>
      <c r="R131" s="24"/>
      <c r="S131" s="24">
        <f t="shared" si="32"/>
        <v>45.714285714285744</v>
      </c>
      <c r="T131" s="24">
        <f t="shared" si="33"/>
        <v>2.8979902870307139</v>
      </c>
      <c r="U131" s="115"/>
      <c r="V131" s="109">
        <f t="shared" si="56"/>
        <v>-1.1447089286828591</v>
      </c>
      <c r="W131" s="109">
        <f t="shared" si="57"/>
        <v>-6.1447089286828591</v>
      </c>
      <c r="X131" s="109">
        <f t="shared" si="58"/>
        <v>3.8552910713171409</v>
      </c>
      <c r="Y131" s="109">
        <f t="shared" si="59"/>
        <v>-9.3631642899177656</v>
      </c>
      <c r="Z131" s="109">
        <f t="shared" si="60"/>
        <v>7.0737464325520465</v>
      </c>
      <c r="AA131" s="109">
        <f t="shared" si="61"/>
        <v>0</v>
      </c>
      <c r="AB131" s="109">
        <f t="shared" si="62"/>
        <v>-5</v>
      </c>
      <c r="AC131" s="109">
        <f t="shared" si="63"/>
        <v>5</v>
      </c>
      <c r="AD131" s="109">
        <f t="shared" si="64"/>
        <v>-24.722135267503525</v>
      </c>
      <c r="AE131" s="109">
        <f t="shared" si="65"/>
        <v>24.722135267503525</v>
      </c>
      <c r="AF131" s="109">
        <f t="shared" si="66"/>
        <v>-1.5873015873015885</v>
      </c>
      <c r="AG131" s="109">
        <f t="shared" si="67"/>
        <v>-6.5873015873015888</v>
      </c>
      <c r="AH131" s="109">
        <f t="shared" si="68"/>
        <v>3.4126984126984112</v>
      </c>
      <c r="AI131" s="109">
        <f t="shared" si="69"/>
        <v>-12.059612959654521</v>
      </c>
      <c r="AJ131" s="109">
        <f t="shared" si="70"/>
        <v>8.8850097850513432</v>
      </c>
      <c r="AK131" s="109">
        <f t="shared" si="71"/>
        <v>-1.6407913325552432</v>
      </c>
      <c r="AL131" s="109">
        <f t="shared" si="72"/>
        <v>-6.640791332555243</v>
      </c>
      <c r="AM131" s="109">
        <f t="shared" si="73"/>
        <v>3.359208667444757</v>
      </c>
      <c r="AN131" s="109">
        <f t="shared" si="74"/>
        <v>-12.564731562666784</v>
      </c>
      <c r="AO131" s="109">
        <f t="shared" si="75"/>
        <v>9.2831488975562966</v>
      </c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/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71"/>
      <c r="DJ131" s="71"/>
      <c r="DK131" s="71"/>
      <c r="DL131" s="71"/>
      <c r="DM131" s="71"/>
      <c r="DN131" s="71"/>
      <c r="DO131" s="71"/>
      <c r="DP131" s="71"/>
      <c r="DQ131" s="71"/>
      <c r="DR131" s="71"/>
      <c r="DS131" s="71"/>
      <c r="DT131" s="71"/>
      <c r="DU131" s="71"/>
      <c r="DV131" s="71"/>
      <c r="DW131" s="71"/>
      <c r="DX131" s="71"/>
    </row>
    <row r="132" spans="1:128" s="72" customFormat="1" x14ac:dyDescent="0.25">
      <c r="A132" s="69" t="s">
        <v>32</v>
      </c>
      <c r="B132" s="70" t="s">
        <v>111</v>
      </c>
      <c r="C132" s="69" t="s">
        <v>35</v>
      </c>
      <c r="D132" s="26">
        <v>3</v>
      </c>
      <c r="E132" s="90">
        <v>447.54420000000005</v>
      </c>
      <c r="F132" s="90">
        <f t="shared" si="29"/>
        <v>447.60000000000008</v>
      </c>
      <c r="G132" s="149">
        <v>4.36E-2</v>
      </c>
      <c r="H132" s="149">
        <v>1.2200000000000001E-2</v>
      </c>
      <c r="I132" s="147">
        <f t="shared" si="30"/>
        <v>5.5800000000000002E-2</v>
      </c>
      <c r="J132" s="91">
        <f t="shared" si="31"/>
        <v>124.67455654886707</v>
      </c>
      <c r="K132" s="59"/>
      <c r="L132" s="58">
        <v>447.5</v>
      </c>
      <c r="M132" s="131"/>
      <c r="N132" s="131"/>
      <c r="O132" s="131">
        <v>5.5599999999999997E-2</v>
      </c>
      <c r="P132" s="58">
        <v>100</v>
      </c>
      <c r="Q132" s="24"/>
      <c r="R132" s="24"/>
      <c r="S132" s="24">
        <f t="shared" si="32"/>
        <v>-0.35842293906811057</v>
      </c>
      <c r="T132" s="24">
        <f t="shared" si="33"/>
        <v>-19.791172498933822</v>
      </c>
      <c r="U132" s="115"/>
      <c r="V132" s="109">
        <f t="shared" si="56"/>
        <v>-1.1447089286828591</v>
      </c>
      <c r="W132" s="109">
        <f t="shared" si="57"/>
        <v>-6.1447089286828591</v>
      </c>
      <c r="X132" s="109">
        <f t="shared" si="58"/>
        <v>3.8552910713171409</v>
      </c>
      <c r="Y132" s="109">
        <f t="shared" si="59"/>
        <v>-9.3631642899177656</v>
      </c>
      <c r="Z132" s="109">
        <f t="shared" si="60"/>
        <v>7.0737464325520465</v>
      </c>
      <c r="AA132" s="109">
        <f t="shared" si="61"/>
        <v>0</v>
      </c>
      <c r="AB132" s="109">
        <f t="shared" si="62"/>
        <v>-5</v>
      </c>
      <c r="AC132" s="109">
        <f t="shared" si="63"/>
        <v>5</v>
      </c>
      <c r="AD132" s="109">
        <f t="shared" si="64"/>
        <v>-24.722135267503525</v>
      </c>
      <c r="AE132" s="109">
        <f t="shared" si="65"/>
        <v>24.722135267503525</v>
      </c>
      <c r="AF132" s="109">
        <f t="shared" si="66"/>
        <v>-1.5873015873015885</v>
      </c>
      <c r="AG132" s="109">
        <f t="shared" si="67"/>
        <v>-6.5873015873015888</v>
      </c>
      <c r="AH132" s="109">
        <f t="shared" si="68"/>
        <v>3.4126984126984112</v>
      </c>
      <c r="AI132" s="109">
        <f t="shared" si="69"/>
        <v>-12.059612959654521</v>
      </c>
      <c r="AJ132" s="109">
        <f t="shared" si="70"/>
        <v>8.8850097850513432</v>
      </c>
      <c r="AK132" s="109">
        <f t="shared" si="71"/>
        <v>-1.6407913325552432</v>
      </c>
      <c r="AL132" s="109">
        <f t="shared" si="72"/>
        <v>-6.640791332555243</v>
      </c>
      <c r="AM132" s="109">
        <f t="shared" si="73"/>
        <v>3.359208667444757</v>
      </c>
      <c r="AN132" s="109">
        <f t="shared" si="74"/>
        <v>-12.564731562666784</v>
      </c>
      <c r="AO132" s="109">
        <f t="shared" si="75"/>
        <v>9.2831488975562966</v>
      </c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  <c r="DT132" s="71"/>
      <c r="DU132" s="71"/>
      <c r="DV132" s="71"/>
      <c r="DW132" s="71"/>
      <c r="DX132" s="71"/>
    </row>
    <row r="133" spans="1:128" s="72" customFormat="1" x14ac:dyDescent="0.25">
      <c r="A133" s="69" t="s">
        <v>32</v>
      </c>
      <c r="B133" s="70" t="s">
        <v>111</v>
      </c>
      <c r="C133" s="69" t="s">
        <v>35</v>
      </c>
      <c r="D133" s="26">
        <v>4</v>
      </c>
      <c r="E133" s="90">
        <v>447.21640000000002</v>
      </c>
      <c r="F133" s="90">
        <f t="shared" si="29"/>
        <v>447.3</v>
      </c>
      <c r="G133" s="149">
        <v>7.1300000000000002E-2</v>
      </c>
      <c r="H133" s="149">
        <v>1.23E-2</v>
      </c>
      <c r="I133" s="147">
        <f t="shared" si="30"/>
        <v>8.3600000000000008E-2</v>
      </c>
      <c r="J133" s="91">
        <f t="shared" si="31"/>
        <v>186.92092449025819</v>
      </c>
      <c r="K133" s="59"/>
      <c r="L133" s="58">
        <v>447.1</v>
      </c>
      <c r="M133" s="131"/>
      <c r="N133" s="131"/>
      <c r="O133" s="131">
        <v>9.2799999999999994E-2</v>
      </c>
      <c r="P133" s="58">
        <v>175.9</v>
      </c>
      <c r="Q133" s="24"/>
      <c r="R133" s="24"/>
      <c r="S133" s="24">
        <f t="shared" ref="S133:S196" si="79">((O133-I133)/I133)*100</f>
        <v>11.004784688995198</v>
      </c>
      <c r="T133" s="24">
        <f t="shared" ref="T133:T196" si="80">((P133-J133)/J133)*100</f>
        <v>-5.8960357275745032</v>
      </c>
      <c r="U133" s="115"/>
      <c r="V133" s="109">
        <f t="shared" ref="V133:V141" si="81">$Q$215</f>
        <v>-1.1447089286828591</v>
      </c>
      <c r="W133" s="109">
        <f t="shared" ref="W133:W141" si="82">$Q$215-5</f>
        <v>-6.1447089286828591</v>
      </c>
      <c r="X133" s="109">
        <f t="shared" ref="X133:X141" si="83">$Q$215+5</f>
        <v>3.8552910713171409</v>
      </c>
      <c r="Y133" s="109">
        <f t="shared" ref="Y133:Y141" si="84">($Q$215-(3*$Q$218))</f>
        <v>-9.3631642899177656</v>
      </c>
      <c r="Z133" s="109">
        <f t="shared" ref="Z133:Z141" si="85">($Q$215+(3*$Q$218))</f>
        <v>7.0737464325520465</v>
      </c>
      <c r="AA133" s="109">
        <f t="shared" ref="AA133:AA141" si="86">$R$215</f>
        <v>0</v>
      </c>
      <c r="AB133" s="109">
        <f t="shared" ref="AB133:AB141" si="87">$R$215-5</f>
        <v>-5</v>
      </c>
      <c r="AC133" s="109">
        <f t="shared" ref="AC133:AC141" si="88">$R$215+5</f>
        <v>5</v>
      </c>
      <c r="AD133" s="109">
        <f t="shared" ref="AD133:AD141" si="89">($R$215-(3*$R$218))</f>
        <v>-24.722135267503525</v>
      </c>
      <c r="AE133" s="109">
        <f t="shared" ref="AE133:AE141" si="90">($R$215+(3*$R$218))</f>
        <v>24.722135267503525</v>
      </c>
      <c r="AF133" s="109">
        <f t="shared" ref="AF133:AF141" si="91">$S$215</f>
        <v>-1.5873015873015885</v>
      </c>
      <c r="AG133" s="109">
        <f t="shared" ref="AG133:AG141" si="92">$S$215-5</f>
        <v>-6.5873015873015888</v>
      </c>
      <c r="AH133" s="109">
        <f t="shared" ref="AH133:AH141" si="93">$S$215+5</f>
        <v>3.4126984126984112</v>
      </c>
      <c r="AI133" s="109">
        <f t="shared" ref="AI133:AI141" si="94">($S$215-(3*$S$218))</f>
        <v>-12.059612959654521</v>
      </c>
      <c r="AJ133" s="109">
        <f t="shared" ref="AJ133:AJ141" si="95">($S$215+(3*$S$218))</f>
        <v>8.8850097850513432</v>
      </c>
      <c r="AK133" s="109">
        <f t="shared" ref="AK133:AK141" si="96">$T$215</f>
        <v>-1.6407913325552432</v>
      </c>
      <c r="AL133" s="109">
        <f t="shared" ref="AL133:AL141" si="97">$T$215-5</f>
        <v>-6.640791332555243</v>
      </c>
      <c r="AM133" s="109">
        <f t="shared" ref="AM133:AM141" si="98">$T$215+5</f>
        <v>3.359208667444757</v>
      </c>
      <c r="AN133" s="109">
        <f t="shared" ref="AN133:AN141" si="99">($T$215-(3*$T$218))</f>
        <v>-12.564731562666784</v>
      </c>
      <c r="AO133" s="109">
        <f t="shared" ref="AO133:AO141" si="100">($T$215+(3*$T$218))</f>
        <v>9.2831488975562966</v>
      </c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1"/>
      <c r="DC133" s="71"/>
      <c r="DD133" s="71"/>
      <c r="DE133" s="71"/>
      <c r="DF133" s="71"/>
      <c r="DG133" s="71"/>
      <c r="DH133" s="71"/>
      <c r="DI133" s="71"/>
      <c r="DJ133" s="71"/>
      <c r="DK133" s="71"/>
      <c r="DL133" s="71"/>
      <c r="DM133" s="71"/>
      <c r="DN133" s="71"/>
      <c r="DO133" s="71"/>
      <c r="DP133" s="71"/>
      <c r="DQ133" s="71"/>
      <c r="DR133" s="71"/>
      <c r="DS133" s="71"/>
      <c r="DT133" s="71"/>
      <c r="DU133" s="71"/>
      <c r="DV133" s="71"/>
      <c r="DW133" s="71"/>
      <c r="DX133" s="71"/>
    </row>
    <row r="134" spans="1:128" s="72" customFormat="1" x14ac:dyDescent="0.25">
      <c r="A134" s="69" t="s">
        <v>32</v>
      </c>
      <c r="B134" s="70" t="s">
        <v>111</v>
      </c>
      <c r="C134" s="69" t="s">
        <v>35</v>
      </c>
      <c r="D134" s="26">
        <v>5</v>
      </c>
      <c r="E134" s="90">
        <v>447.57760000000002</v>
      </c>
      <c r="F134" s="90">
        <f t="shared" si="29"/>
        <v>447.70000000000005</v>
      </c>
      <c r="G134" s="149">
        <v>0.1046</v>
      </c>
      <c r="H134" s="149">
        <v>1.78E-2</v>
      </c>
      <c r="I134" s="147">
        <f t="shared" si="30"/>
        <v>0.12239999999999999</v>
      </c>
      <c r="J134" s="91">
        <f t="shared" si="31"/>
        <v>273.44391112457805</v>
      </c>
      <c r="K134" s="59"/>
      <c r="L134" s="58">
        <v>447.5</v>
      </c>
      <c r="M134" s="131"/>
      <c r="N134" s="131"/>
      <c r="O134" s="131">
        <v>0.13</v>
      </c>
      <c r="P134" s="58">
        <v>268.2</v>
      </c>
      <c r="Q134" s="24"/>
      <c r="R134" s="24"/>
      <c r="S134" s="24">
        <f t="shared" si="79"/>
        <v>6.2091503267973938</v>
      </c>
      <c r="T134" s="24">
        <f t="shared" si="80"/>
        <v>-1.917728247453641</v>
      </c>
      <c r="U134" s="115"/>
      <c r="V134" s="109">
        <f t="shared" si="81"/>
        <v>-1.1447089286828591</v>
      </c>
      <c r="W134" s="109">
        <f t="shared" si="82"/>
        <v>-6.1447089286828591</v>
      </c>
      <c r="X134" s="109">
        <f t="shared" si="83"/>
        <v>3.8552910713171409</v>
      </c>
      <c r="Y134" s="109">
        <f t="shared" si="84"/>
        <v>-9.3631642899177656</v>
      </c>
      <c r="Z134" s="109">
        <f t="shared" si="85"/>
        <v>7.0737464325520465</v>
      </c>
      <c r="AA134" s="109">
        <f t="shared" si="86"/>
        <v>0</v>
      </c>
      <c r="AB134" s="109">
        <f t="shared" si="87"/>
        <v>-5</v>
      </c>
      <c r="AC134" s="109">
        <f t="shared" si="88"/>
        <v>5</v>
      </c>
      <c r="AD134" s="109">
        <f t="shared" si="89"/>
        <v>-24.722135267503525</v>
      </c>
      <c r="AE134" s="109">
        <f t="shared" si="90"/>
        <v>24.722135267503525</v>
      </c>
      <c r="AF134" s="109">
        <f t="shared" si="91"/>
        <v>-1.5873015873015885</v>
      </c>
      <c r="AG134" s="109">
        <f t="shared" si="92"/>
        <v>-6.5873015873015888</v>
      </c>
      <c r="AH134" s="109">
        <f t="shared" si="93"/>
        <v>3.4126984126984112</v>
      </c>
      <c r="AI134" s="109">
        <f t="shared" si="94"/>
        <v>-12.059612959654521</v>
      </c>
      <c r="AJ134" s="109">
        <f t="shared" si="95"/>
        <v>8.8850097850513432</v>
      </c>
      <c r="AK134" s="109">
        <f t="shared" si="96"/>
        <v>-1.6407913325552432</v>
      </c>
      <c r="AL134" s="109">
        <f t="shared" si="97"/>
        <v>-6.640791332555243</v>
      </c>
      <c r="AM134" s="109">
        <f t="shared" si="98"/>
        <v>3.359208667444757</v>
      </c>
      <c r="AN134" s="109">
        <f t="shared" si="99"/>
        <v>-12.564731562666784</v>
      </c>
      <c r="AO134" s="109">
        <f t="shared" si="100"/>
        <v>9.2831488975562966</v>
      </c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  <c r="DT134" s="71"/>
      <c r="DU134" s="71"/>
      <c r="DV134" s="71"/>
      <c r="DW134" s="71"/>
      <c r="DX134" s="71"/>
    </row>
    <row r="135" spans="1:128" s="72" customFormat="1" x14ac:dyDescent="0.25">
      <c r="A135" s="69" t="s">
        <v>32</v>
      </c>
      <c r="B135" s="70" t="s">
        <v>111</v>
      </c>
      <c r="C135" s="69" t="s">
        <v>35</v>
      </c>
      <c r="D135" s="26">
        <v>6</v>
      </c>
      <c r="E135" s="90">
        <v>447.20729999999998</v>
      </c>
      <c r="F135" s="90">
        <f t="shared" si="29"/>
        <v>447.4</v>
      </c>
      <c r="G135" s="149">
        <v>0.1699</v>
      </c>
      <c r="H135" s="149">
        <v>2.2800000000000001E-2</v>
      </c>
      <c r="I135" s="147">
        <f t="shared" si="30"/>
        <v>0.19269999999999998</v>
      </c>
      <c r="J135" s="91">
        <f t="shared" si="31"/>
        <v>430.82630883607493</v>
      </c>
      <c r="K135" s="59"/>
      <c r="L135" s="58">
        <v>447.2</v>
      </c>
      <c r="M135" s="131"/>
      <c r="N135" s="131"/>
      <c r="O135" s="131">
        <v>0.1993</v>
      </c>
      <c r="P135" s="58">
        <v>426.7</v>
      </c>
      <c r="Q135" s="24"/>
      <c r="R135" s="24"/>
      <c r="S135" s="24">
        <f t="shared" si="79"/>
        <v>3.4250129735340029</v>
      </c>
      <c r="T135" s="24">
        <f t="shared" si="80"/>
        <v>-0.9577662160935857</v>
      </c>
      <c r="U135" s="115"/>
      <c r="V135" s="109">
        <f t="shared" si="81"/>
        <v>-1.1447089286828591</v>
      </c>
      <c r="W135" s="109">
        <f t="shared" si="82"/>
        <v>-6.1447089286828591</v>
      </c>
      <c r="X135" s="109">
        <f t="shared" si="83"/>
        <v>3.8552910713171409</v>
      </c>
      <c r="Y135" s="109">
        <f t="shared" si="84"/>
        <v>-9.3631642899177656</v>
      </c>
      <c r="Z135" s="109">
        <f t="shared" si="85"/>
        <v>7.0737464325520465</v>
      </c>
      <c r="AA135" s="109">
        <f t="shared" si="86"/>
        <v>0</v>
      </c>
      <c r="AB135" s="109">
        <f t="shared" si="87"/>
        <v>-5</v>
      </c>
      <c r="AC135" s="109">
        <f t="shared" si="88"/>
        <v>5</v>
      </c>
      <c r="AD135" s="109">
        <f t="shared" si="89"/>
        <v>-24.722135267503525</v>
      </c>
      <c r="AE135" s="109">
        <f t="shared" si="90"/>
        <v>24.722135267503525</v>
      </c>
      <c r="AF135" s="109">
        <f t="shared" si="91"/>
        <v>-1.5873015873015885</v>
      </c>
      <c r="AG135" s="109">
        <f t="shared" si="92"/>
        <v>-6.5873015873015888</v>
      </c>
      <c r="AH135" s="109">
        <f t="shared" si="93"/>
        <v>3.4126984126984112</v>
      </c>
      <c r="AI135" s="109">
        <f t="shared" si="94"/>
        <v>-12.059612959654521</v>
      </c>
      <c r="AJ135" s="109">
        <f t="shared" si="95"/>
        <v>8.8850097850513432</v>
      </c>
      <c r="AK135" s="109">
        <f t="shared" si="96"/>
        <v>-1.6407913325552432</v>
      </c>
      <c r="AL135" s="109">
        <f t="shared" si="97"/>
        <v>-6.640791332555243</v>
      </c>
      <c r="AM135" s="109">
        <f t="shared" si="98"/>
        <v>3.359208667444757</v>
      </c>
      <c r="AN135" s="109">
        <f t="shared" si="99"/>
        <v>-12.564731562666784</v>
      </c>
      <c r="AO135" s="109">
        <f t="shared" si="100"/>
        <v>9.2831488975562966</v>
      </c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71"/>
      <c r="DQ135" s="71"/>
      <c r="DR135" s="71"/>
      <c r="DS135" s="71"/>
      <c r="DT135" s="71"/>
      <c r="DU135" s="71"/>
      <c r="DV135" s="71"/>
      <c r="DW135" s="71"/>
      <c r="DX135" s="71"/>
    </row>
    <row r="136" spans="1:128" s="72" customFormat="1" x14ac:dyDescent="0.25">
      <c r="A136" s="69" t="s">
        <v>32</v>
      </c>
      <c r="B136" s="70" t="s">
        <v>111</v>
      </c>
      <c r="C136" s="69" t="s">
        <v>35</v>
      </c>
      <c r="D136" s="26">
        <v>7</v>
      </c>
      <c r="E136" s="90">
        <v>447.36849999999993</v>
      </c>
      <c r="F136" s="90">
        <f t="shared" si="29"/>
        <v>447.7999999999999</v>
      </c>
      <c r="G136" s="149">
        <v>0.38250000000000001</v>
      </c>
      <c r="H136" s="149">
        <v>4.9000000000000002E-2</v>
      </c>
      <c r="I136" s="147">
        <f t="shared" si="30"/>
        <v>0.43149999999999999</v>
      </c>
      <c r="J136" s="91">
        <f t="shared" si="31"/>
        <v>964.17829219752468</v>
      </c>
      <c r="K136" s="59"/>
      <c r="L136" s="58">
        <v>447.5</v>
      </c>
      <c r="M136" s="131"/>
      <c r="N136" s="131"/>
      <c r="O136" s="131">
        <v>0.44009999999999999</v>
      </c>
      <c r="P136" s="58">
        <v>965.9</v>
      </c>
      <c r="Q136" s="24"/>
      <c r="R136" s="24"/>
      <c r="S136" s="24">
        <f t="shared" si="79"/>
        <v>1.9930475086906134</v>
      </c>
      <c r="T136" s="24">
        <f t="shared" si="80"/>
        <v>0.17856736833923439</v>
      </c>
      <c r="U136" s="115"/>
      <c r="V136" s="109">
        <f t="shared" si="81"/>
        <v>-1.1447089286828591</v>
      </c>
      <c r="W136" s="109">
        <f t="shared" si="82"/>
        <v>-6.1447089286828591</v>
      </c>
      <c r="X136" s="109">
        <f t="shared" si="83"/>
        <v>3.8552910713171409</v>
      </c>
      <c r="Y136" s="109">
        <f t="shared" si="84"/>
        <v>-9.3631642899177656</v>
      </c>
      <c r="Z136" s="109">
        <f t="shared" si="85"/>
        <v>7.0737464325520465</v>
      </c>
      <c r="AA136" s="109">
        <f t="shared" si="86"/>
        <v>0</v>
      </c>
      <c r="AB136" s="109">
        <f t="shared" si="87"/>
        <v>-5</v>
      </c>
      <c r="AC136" s="109">
        <f t="shared" si="88"/>
        <v>5</v>
      </c>
      <c r="AD136" s="109">
        <f t="shared" si="89"/>
        <v>-24.722135267503525</v>
      </c>
      <c r="AE136" s="109">
        <f t="shared" si="90"/>
        <v>24.722135267503525</v>
      </c>
      <c r="AF136" s="109">
        <f t="shared" si="91"/>
        <v>-1.5873015873015885</v>
      </c>
      <c r="AG136" s="109">
        <f t="shared" si="92"/>
        <v>-6.5873015873015888</v>
      </c>
      <c r="AH136" s="109">
        <f t="shared" si="93"/>
        <v>3.4126984126984112</v>
      </c>
      <c r="AI136" s="109">
        <f t="shared" si="94"/>
        <v>-12.059612959654521</v>
      </c>
      <c r="AJ136" s="109">
        <f t="shared" si="95"/>
        <v>8.8850097850513432</v>
      </c>
      <c r="AK136" s="109">
        <f t="shared" si="96"/>
        <v>-1.6407913325552432</v>
      </c>
      <c r="AL136" s="109">
        <f t="shared" si="97"/>
        <v>-6.640791332555243</v>
      </c>
      <c r="AM136" s="109">
        <f t="shared" si="98"/>
        <v>3.359208667444757</v>
      </c>
      <c r="AN136" s="109">
        <f t="shared" si="99"/>
        <v>-12.564731562666784</v>
      </c>
      <c r="AO136" s="109">
        <f t="shared" si="100"/>
        <v>9.2831488975562966</v>
      </c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71"/>
      <c r="DJ136" s="71"/>
      <c r="DK136" s="71"/>
      <c r="DL136" s="71"/>
      <c r="DM136" s="71"/>
      <c r="DN136" s="71"/>
      <c r="DO136" s="71"/>
      <c r="DP136" s="71"/>
      <c r="DQ136" s="71"/>
      <c r="DR136" s="71"/>
      <c r="DS136" s="71"/>
      <c r="DT136" s="71"/>
      <c r="DU136" s="71"/>
      <c r="DV136" s="71"/>
      <c r="DW136" s="71"/>
      <c r="DX136" s="71"/>
    </row>
    <row r="137" spans="1:128" s="72" customFormat="1" x14ac:dyDescent="0.25">
      <c r="A137" s="69" t="s">
        <v>32</v>
      </c>
      <c r="B137" s="70" t="s">
        <v>111</v>
      </c>
      <c r="C137" s="69" t="s">
        <v>35</v>
      </c>
      <c r="D137" s="26">
        <v>8</v>
      </c>
      <c r="E137" s="90">
        <v>447.28989999999999</v>
      </c>
      <c r="F137" s="90">
        <f t="shared" si="29"/>
        <v>448.09999999999997</v>
      </c>
      <c r="G137" s="149">
        <v>0.72899999999999998</v>
      </c>
      <c r="H137" s="149">
        <v>8.1100000000000005E-2</v>
      </c>
      <c r="I137" s="147">
        <f t="shared" si="30"/>
        <v>0.81010000000000004</v>
      </c>
      <c r="J137" s="91">
        <f t="shared" si="31"/>
        <v>1809.8926375130345</v>
      </c>
      <c r="K137" s="59"/>
      <c r="L137" s="58">
        <v>447.9</v>
      </c>
      <c r="M137" s="131"/>
      <c r="N137" s="131"/>
      <c r="O137" s="131">
        <v>0.81389999999999996</v>
      </c>
      <c r="P137" s="63">
        <v>1800</v>
      </c>
      <c r="Q137" s="24"/>
      <c r="R137" s="24"/>
      <c r="S137" s="24">
        <f t="shared" si="79"/>
        <v>0.46907789161830815</v>
      </c>
      <c r="T137" s="24">
        <f t="shared" si="80"/>
        <v>-0.54658698024364283</v>
      </c>
      <c r="U137" s="115"/>
      <c r="V137" s="109">
        <f t="shared" si="81"/>
        <v>-1.1447089286828591</v>
      </c>
      <c r="W137" s="109">
        <f t="shared" si="82"/>
        <v>-6.1447089286828591</v>
      </c>
      <c r="X137" s="109">
        <f t="shared" si="83"/>
        <v>3.8552910713171409</v>
      </c>
      <c r="Y137" s="109">
        <f t="shared" si="84"/>
        <v>-9.3631642899177656</v>
      </c>
      <c r="Z137" s="109">
        <f t="shared" si="85"/>
        <v>7.0737464325520465</v>
      </c>
      <c r="AA137" s="109">
        <f t="shared" si="86"/>
        <v>0</v>
      </c>
      <c r="AB137" s="109">
        <f t="shared" si="87"/>
        <v>-5</v>
      </c>
      <c r="AC137" s="109">
        <f t="shared" si="88"/>
        <v>5</v>
      </c>
      <c r="AD137" s="109">
        <f t="shared" si="89"/>
        <v>-24.722135267503525</v>
      </c>
      <c r="AE137" s="109">
        <f t="shared" si="90"/>
        <v>24.722135267503525</v>
      </c>
      <c r="AF137" s="109">
        <f t="shared" si="91"/>
        <v>-1.5873015873015885</v>
      </c>
      <c r="AG137" s="109">
        <f t="shared" si="92"/>
        <v>-6.5873015873015888</v>
      </c>
      <c r="AH137" s="109">
        <f t="shared" si="93"/>
        <v>3.4126984126984112</v>
      </c>
      <c r="AI137" s="109">
        <f t="shared" si="94"/>
        <v>-12.059612959654521</v>
      </c>
      <c r="AJ137" s="109">
        <f t="shared" si="95"/>
        <v>8.8850097850513432</v>
      </c>
      <c r="AK137" s="109">
        <f t="shared" si="96"/>
        <v>-1.6407913325552432</v>
      </c>
      <c r="AL137" s="109">
        <f t="shared" si="97"/>
        <v>-6.640791332555243</v>
      </c>
      <c r="AM137" s="109">
        <f t="shared" si="98"/>
        <v>3.359208667444757</v>
      </c>
      <c r="AN137" s="109">
        <f t="shared" si="99"/>
        <v>-12.564731562666784</v>
      </c>
      <c r="AO137" s="109">
        <f t="shared" si="100"/>
        <v>9.2831488975562966</v>
      </c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1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  <c r="BX137" s="71"/>
      <c r="BY137" s="71"/>
      <c r="BZ137" s="71"/>
      <c r="CA137" s="71"/>
      <c r="CB137" s="71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  <c r="DC137" s="71"/>
      <c r="DD137" s="71"/>
      <c r="DE137" s="71"/>
      <c r="DF137" s="71"/>
      <c r="DG137" s="71"/>
      <c r="DH137" s="71"/>
      <c r="DI137" s="71"/>
      <c r="DJ137" s="71"/>
      <c r="DK137" s="71"/>
      <c r="DL137" s="71"/>
      <c r="DM137" s="71"/>
      <c r="DN137" s="71"/>
      <c r="DO137" s="71"/>
      <c r="DP137" s="71"/>
      <c r="DQ137" s="71"/>
      <c r="DR137" s="71"/>
      <c r="DS137" s="71"/>
      <c r="DT137" s="71"/>
      <c r="DU137" s="71"/>
      <c r="DV137" s="71"/>
      <c r="DW137" s="71"/>
      <c r="DX137" s="71"/>
    </row>
    <row r="138" spans="1:128" s="72" customFormat="1" x14ac:dyDescent="0.25">
      <c r="A138" s="69" t="s">
        <v>32</v>
      </c>
      <c r="B138" s="70" t="s">
        <v>111</v>
      </c>
      <c r="C138" s="69" t="s">
        <v>35</v>
      </c>
      <c r="D138" s="26">
        <v>9</v>
      </c>
      <c r="E138" s="90">
        <v>447.64529999999996</v>
      </c>
      <c r="F138" s="90">
        <f t="shared" si="29"/>
        <v>449.5</v>
      </c>
      <c r="G138" s="149">
        <v>1.6257999999999999</v>
      </c>
      <c r="H138" s="149">
        <v>0.22889999999999999</v>
      </c>
      <c r="I138" s="147">
        <f t="shared" si="30"/>
        <v>1.8546999999999998</v>
      </c>
      <c r="J138" s="91">
        <f t="shared" si="31"/>
        <v>4136.7676903041956</v>
      </c>
      <c r="K138" s="59"/>
      <c r="L138" s="58">
        <v>449.2</v>
      </c>
      <c r="M138" s="131"/>
      <c r="N138" s="131"/>
      <c r="O138" s="131">
        <v>1.8705000000000001</v>
      </c>
      <c r="P138" s="63">
        <v>4142</v>
      </c>
      <c r="Q138" s="24"/>
      <c r="R138" s="24"/>
      <c r="S138" s="24">
        <f t="shared" si="79"/>
        <v>0.85188979349761473</v>
      </c>
      <c r="T138" s="24">
        <f t="shared" si="80"/>
        <v>0.1264830439492145</v>
      </c>
      <c r="U138" s="115"/>
      <c r="V138" s="109">
        <f t="shared" si="81"/>
        <v>-1.1447089286828591</v>
      </c>
      <c r="W138" s="109">
        <f t="shared" si="82"/>
        <v>-6.1447089286828591</v>
      </c>
      <c r="X138" s="109">
        <f t="shared" si="83"/>
        <v>3.8552910713171409</v>
      </c>
      <c r="Y138" s="109">
        <f t="shared" si="84"/>
        <v>-9.3631642899177656</v>
      </c>
      <c r="Z138" s="109">
        <f t="shared" si="85"/>
        <v>7.0737464325520465</v>
      </c>
      <c r="AA138" s="109">
        <f t="shared" si="86"/>
        <v>0</v>
      </c>
      <c r="AB138" s="109">
        <f t="shared" si="87"/>
        <v>-5</v>
      </c>
      <c r="AC138" s="109">
        <f t="shared" si="88"/>
        <v>5</v>
      </c>
      <c r="AD138" s="109">
        <f t="shared" si="89"/>
        <v>-24.722135267503525</v>
      </c>
      <c r="AE138" s="109">
        <f t="shared" si="90"/>
        <v>24.722135267503525</v>
      </c>
      <c r="AF138" s="109">
        <f t="shared" si="91"/>
        <v>-1.5873015873015885</v>
      </c>
      <c r="AG138" s="109">
        <f t="shared" si="92"/>
        <v>-6.5873015873015888</v>
      </c>
      <c r="AH138" s="109">
        <f t="shared" si="93"/>
        <v>3.4126984126984112</v>
      </c>
      <c r="AI138" s="109">
        <f t="shared" si="94"/>
        <v>-12.059612959654521</v>
      </c>
      <c r="AJ138" s="109">
        <f t="shared" si="95"/>
        <v>8.8850097850513432</v>
      </c>
      <c r="AK138" s="109">
        <f t="shared" si="96"/>
        <v>-1.6407913325552432</v>
      </c>
      <c r="AL138" s="109">
        <f t="shared" si="97"/>
        <v>-6.640791332555243</v>
      </c>
      <c r="AM138" s="109">
        <f t="shared" si="98"/>
        <v>3.359208667444757</v>
      </c>
      <c r="AN138" s="109">
        <f t="shared" si="99"/>
        <v>-12.564731562666784</v>
      </c>
      <c r="AO138" s="109">
        <f t="shared" si="100"/>
        <v>9.2831488975562966</v>
      </c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71"/>
      <c r="BY138" s="71"/>
      <c r="BZ138" s="71"/>
      <c r="CA138" s="71"/>
      <c r="CB138" s="71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/>
      <c r="DB138" s="71"/>
      <c r="DC138" s="71"/>
      <c r="DD138" s="71"/>
      <c r="DE138" s="71"/>
      <c r="DF138" s="71"/>
      <c r="DG138" s="71"/>
      <c r="DH138" s="71"/>
      <c r="DI138" s="71"/>
      <c r="DJ138" s="71"/>
      <c r="DK138" s="71"/>
      <c r="DL138" s="71"/>
      <c r="DM138" s="71"/>
      <c r="DN138" s="71"/>
      <c r="DO138" s="71"/>
      <c r="DP138" s="71"/>
      <c r="DQ138" s="71"/>
      <c r="DR138" s="71"/>
      <c r="DS138" s="71"/>
      <c r="DT138" s="71"/>
      <c r="DU138" s="71"/>
      <c r="DV138" s="71"/>
      <c r="DW138" s="71"/>
      <c r="DX138" s="71"/>
    </row>
    <row r="139" spans="1:128" s="5" customFormat="1" x14ac:dyDescent="0.25">
      <c r="A139" s="22" t="s">
        <v>33</v>
      </c>
      <c r="B139" s="33" t="s">
        <v>112</v>
      </c>
      <c r="C139" s="130" t="s">
        <v>141</v>
      </c>
      <c r="D139" s="26">
        <v>1</v>
      </c>
      <c r="E139" s="90">
        <v>447.57159999999999</v>
      </c>
      <c r="F139" s="90">
        <f t="shared" si="29"/>
        <v>447.59999999999997</v>
      </c>
      <c r="G139" s="149">
        <v>1.7299999999999999E-2</v>
      </c>
      <c r="H139" s="149">
        <v>1.11E-2</v>
      </c>
      <c r="I139" s="147">
        <f t="shared" si="30"/>
        <v>2.8400000000000002E-2</v>
      </c>
      <c r="J139" s="91">
        <f t="shared" si="31"/>
        <v>63.452015182442004</v>
      </c>
      <c r="K139" s="59"/>
      <c r="L139" s="58">
        <v>447.5</v>
      </c>
      <c r="M139" s="131"/>
      <c r="N139" s="131"/>
      <c r="O139" s="131">
        <v>1.9099999999999999E-2</v>
      </c>
      <c r="P139" s="60">
        <v>42.68</v>
      </c>
      <c r="Q139" s="24"/>
      <c r="R139" s="24"/>
      <c r="S139" s="24">
        <f t="shared" si="79"/>
        <v>-32.74647887323944</v>
      </c>
      <c r="T139" s="24">
        <f t="shared" si="80"/>
        <v>-32.73657286173929</v>
      </c>
      <c r="U139" s="115"/>
      <c r="V139" s="109">
        <f t="shared" si="81"/>
        <v>-1.1447089286828591</v>
      </c>
      <c r="W139" s="109">
        <f t="shared" si="82"/>
        <v>-6.1447089286828591</v>
      </c>
      <c r="X139" s="109">
        <f t="shared" si="83"/>
        <v>3.8552910713171409</v>
      </c>
      <c r="Y139" s="109">
        <f t="shared" si="84"/>
        <v>-9.3631642899177656</v>
      </c>
      <c r="Z139" s="109">
        <f t="shared" si="85"/>
        <v>7.0737464325520465</v>
      </c>
      <c r="AA139" s="109">
        <f t="shared" si="86"/>
        <v>0</v>
      </c>
      <c r="AB139" s="109">
        <f t="shared" si="87"/>
        <v>-5</v>
      </c>
      <c r="AC139" s="109">
        <f t="shared" si="88"/>
        <v>5</v>
      </c>
      <c r="AD139" s="109">
        <f t="shared" si="89"/>
        <v>-24.722135267503525</v>
      </c>
      <c r="AE139" s="109">
        <f t="shared" si="90"/>
        <v>24.722135267503525</v>
      </c>
      <c r="AF139" s="109">
        <f t="shared" si="91"/>
        <v>-1.5873015873015885</v>
      </c>
      <c r="AG139" s="109">
        <f t="shared" si="92"/>
        <v>-6.5873015873015888</v>
      </c>
      <c r="AH139" s="109">
        <f t="shared" si="93"/>
        <v>3.4126984126984112</v>
      </c>
      <c r="AI139" s="109">
        <f t="shared" si="94"/>
        <v>-12.059612959654521</v>
      </c>
      <c r="AJ139" s="109">
        <f t="shared" si="95"/>
        <v>8.8850097850513432</v>
      </c>
      <c r="AK139" s="109">
        <f t="shared" si="96"/>
        <v>-1.6407913325552432</v>
      </c>
      <c r="AL139" s="109">
        <f t="shared" si="97"/>
        <v>-6.640791332555243</v>
      </c>
      <c r="AM139" s="109">
        <f t="shared" si="98"/>
        <v>3.359208667444757</v>
      </c>
      <c r="AN139" s="109">
        <f t="shared" si="99"/>
        <v>-12.564731562666784</v>
      </c>
      <c r="AO139" s="109">
        <f t="shared" si="100"/>
        <v>9.2831488975562966</v>
      </c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</row>
    <row r="140" spans="1:128" s="5" customFormat="1" x14ac:dyDescent="0.25">
      <c r="A140" s="22" t="s">
        <v>33</v>
      </c>
      <c r="B140" s="33" t="s">
        <v>112</v>
      </c>
      <c r="C140" s="130" t="s">
        <v>141</v>
      </c>
      <c r="D140" s="26">
        <v>2</v>
      </c>
      <c r="E140" s="90">
        <v>447.36689999999999</v>
      </c>
      <c r="F140" s="90">
        <f t="shared" si="29"/>
        <v>447.4</v>
      </c>
      <c r="G140" s="149">
        <v>2.1299999999999999E-2</v>
      </c>
      <c r="H140" s="149">
        <v>1.18E-2</v>
      </c>
      <c r="I140" s="147">
        <f t="shared" si="30"/>
        <v>3.3099999999999997E-2</v>
      </c>
      <c r="J140" s="91">
        <f t="shared" si="31"/>
        <v>73.986421056903438</v>
      </c>
      <c r="K140" s="59"/>
      <c r="L140" s="58">
        <v>447.3</v>
      </c>
      <c r="M140" s="131"/>
      <c r="N140" s="131"/>
      <c r="O140" s="131">
        <v>2.0899999999999998E-2</v>
      </c>
      <c r="P140" s="60">
        <v>46.72</v>
      </c>
      <c r="Q140" s="24"/>
      <c r="R140" s="24"/>
      <c r="S140" s="24">
        <f t="shared" si="79"/>
        <v>-36.858006042296068</v>
      </c>
      <c r="T140" s="24">
        <f t="shared" si="80"/>
        <v>-36.853277489841894</v>
      </c>
      <c r="U140" s="115"/>
      <c r="V140" s="109">
        <f t="shared" si="81"/>
        <v>-1.1447089286828591</v>
      </c>
      <c r="W140" s="109">
        <f t="shared" si="82"/>
        <v>-6.1447089286828591</v>
      </c>
      <c r="X140" s="109">
        <f t="shared" si="83"/>
        <v>3.8552910713171409</v>
      </c>
      <c r="Y140" s="109">
        <f t="shared" si="84"/>
        <v>-9.3631642899177656</v>
      </c>
      <c r="Z140" s="109">
        <f t="shared" si="85"/>
        <v>7.0737464325520465</v>
      </c>
      <c r="AA140" s="109">
        <f t="shared" si="86"/>
        <v>0</v>
      </c>
      <c r="AB140" s="109">
        <f t="shared" si="87"/>
        <v>-5</v>
      </c>
      <c r="AC140" s="109">
        <f t="shared" si="88"/>
        <v>5</v>
      </c>
      <c r="AD140" s="109">
        <f t="shared" si="89"/>
        <v>-24.722135267503525</v>
      </c>
      <c r="AE140" s="109">
        <f t="shared" si="90"/>
        <v>24.722135267503525</v>
      </c>
      <c r="AF140" s="109">
        <f t="shared" si="91"/>
        <v>-1.5873015873015885</v>
      </c>
      <c r="AG140" s="109">
        <f t="shared" si="92"/>
        <v>-6.5873015873015888</v>
      </c>
      <c r="AH140" s="109">
        <f t="shared" si="93"/>
        <v>3.4126984126984112</v>
      </c>
      <c r="AI140" s="109">
        <f t="shared" si="94"/>
        <v>-12.059612959654521</v>
      </c>
      <c r="AJ140" s="109">
        <f t="shared" si="95"/>
        <v>8.8850097850513432</v>
      </c>
      <c r="AK140" s="109">
        <f t="shared" si="96"/>
        <v>-1.6407913325552432</v>
      </c>
      <c r="AL140" s="109">
        <f t="shared" si="97"/>
        <v>-6.640791332555243</v>
      </c>
      <c r="AM140" s="109">
        <f t="shared" si="98"/>
        <v>3.359208667444757</v>
      </c>
      <c r="AN140" s="109">
        <f t="shared" si="99"/>
        <v>-12.564731562666784</v>
      </c>
      <c r="AO140" s="109">
        <f t="shared" si="100"/>
        <v>9.2831488975562966</v>
      </c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</row>
    <row r="141" spans="1:128" s="5" customFormat="1" x14ac:dyDescent="0.25">
      <c r="A141" s="22" t="s">
        <v>33</v>
      </c>
      <c r="B141" s="33" t="s">
        <v>112</v>
      </c>
      <c r="C141" s="130" t="s">
        <v>141</v>
      </c>
      <c r="D141" s="26">
        <v>3</v>
      </c>
      <c r="E141" s="90">
        <v>447.24490000000003</v>
      </c>
      <c r="F141" s="90">
        <f t="shared" si="29"/>
        <v>447.3</v>
      </c>
      <c r="G141" s="149">
        <v>4.2999999999999997E-2</v>
      </c>
      <c r="H141" s="149">
        <v>1.21E-2</v>
      </c>
      <c r="I141" s="147">
        <f t="shared" si="30"/>
        <v>5.5099999999999996E-2</v>
      </c>
      <c r="J141" s="91">
        <f t="shared" si="31"/>
        <v>123.19299428973282</v>
      </c>
      <c r="K141" s="59"/>
      <c r="L141" s="58">
        <v>447.2</v>
      </c>
      <c r="M141" s="131"/>
      <c r="N141" s="131"/>
      <c r="O141" s="131">
        <v>3.9600000000000003E-2</v>
      </c>
      <c r="P141" s="60">
        <v>88.55</v>
      </c>
      <c r="Q141" s="24"/>
      <c r="R141" s="24"/>
      <c r="S141" s="24">
        <f t="shared" si="79"/>
        <v>-28.13067150635208</v>
      </c>
      <c r="T141" s="24">
        <f t="shared" si="80"/>
        <v>-28.120912629379973</v>
      </c>
      <c r="U141" s="115"/>
      <c r="V141" s="109">
        <f t="shared" si="81"/>
        <v>-1.1447089286828591</v>
      </c>
      <c r="W141" s="109">
        <f t="shared" si="82"/>
        <v>-6.1447089286828591</v>
      </c>
      <c r="X141" s="109">
        <f t="shared" si="83"/>
        <v>3.8552910713171409</v>
      </c>
      <c r="Y141" s="109">
        <f t="shared" si="84"/>
        <v>-9.3631642899177656</v>
      </c>
      <c r="Z141" s="109">
        <f t="shared" si="85"/>
        <v>7.0737464325520465</v>
      </c>
      <c r="AA141" s="109">
        <f t="shared" si="86"/>
        <v>0</v>
      </c>
      <c r="AB141" s="109">
        <f t="shared" si="87"/>
        <v>-5</v>
      </c>
      <c r="AC141" s="109">
        <f t="shared" si="88"/>
        <v>5</v>
      </c>
      <c r="AD141" s="109">
        <f t="shared" si="89"/>
        <v>-24.722135267503525</v>
      </c>
      <c r="AE141" s="109">
        <f t="shared" si="90"/>
        <v>24.722135267503525</v>
      </c>
      <c r="AF141" s="109">
        <f t="shared" si="91"/>
        <v>-1.5873015873015885</v>
      </c>
      <c r="AG141" s="109">
        <f t="shared" si="92"/>
        <v>-6.5873015873015888</v>
      </c>
      <c r="AH141" s="109">
        <f t="shared" si="93"/>
        <v>3.4126984126984112</v>
      </c>
      <c r="AI141" s="109">
        <f t="shared" si="94"/>
        <v>-12.059612959654521</v>
      </c>
      <c r="AJ141" s="109">
        <f t="shared" si="95"/>
        <v>8.8850097850513432</v>
      </c>
      <c r="AK141" s="109">
        <f t="shared" si="96"/>
        <v>-1.6407913325552432</v>
      </c>
      <c r="AL141" s="109">
        <f t="shared" si="97"/>
        <v>-6.640791332555243</v>
      </c>
      <c r="AM141" s="109">
        <f t="shared" si="98"/>
        <v>3.359208667444757</v>
      </c>
      <c r="AN141" s="109">
        <f t="shared" si="99"/>
        <v>-12.564731562666784</v>
      </c>
      <c r="AO141" s="109">
        <f t="shared" si="100"/>
        <v>9.2831488975562966</v>
      </c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</row>
    <row r="142" spans="1:128" s="5" customFormat="1" x14ac:dyDescent="0.25">
      <c r="A142" s="22" t="s">
        <v>33</v>
      </c>
      <c r="B142" s="33" t="s">
        <v>112</v>
      </c>
      <c r="C142" s="130" t="s">
        <v>141</v>
      </c>
      <c r="D142" s="26">
        <v>4</v>
      </c>
      <c r="E142" s="90">
        <v>447.31990000000002</v>
      </c>
      <c r="F142" s="90">
        <f t="shared" ref="F142:F196" si="101">E142+G142+H142</f>
        <v>447.4</v>
      </c>
      <c r="G142" s="149">
        <v>6.7799999999999999E-2</v>
      </c>
      <c r="H142" s="149">
        <v>1.23E-2</v>
      </c>
      <c r="I142" s="147">
        <f t="shared" ref="I142:I196" si="102">G142+H142</f>
        <v>8.0100000000000005E-2</v>
      </c>
      <c r="J142" s="91">
        <f t="shared" ref="J142:J196" si="103">(1.6061/(1.6061-(I142/F142)))*(I142/F142)*1000000</f>
        <v>179.05438056508143</v>
      </c>
      <c r="K142" s="59"/>
      <c r="L142" s="58">
        <v>447.4</v>
      </c>
      <c r="M142" s="131"/>
      <c r="N142" s="131"/>
      <c r="O142" s="131">
        <v>7.1400000000000005E-2</v>
      </c>
      <c r="P142" s="60">
        <v>159.59</v>
      </c>
      <c r="Q142" s="24"/>
      <c r="R142" s="24"/>
      <c r="S142" s="24">
        <f t="shared" si="79"/>
        <v>-10.861423220973782</v>
      </c>
      <c r="T142" s="24">
        <f t="shared" si="80"/>
        <v>-10.87065309636848</v>
      </c>
      <c r="U142" s="115"/>
      <c r="V142" s="109">
        <f t="shared" ref="V142:V183" si="104">$Q$215</f>
        <v>-1.1447089286828591</v>
      </c>
      <c r="W142" s="109">
        <f t="shared" ref="W142:W183" si="105">$Q$215-5</f>
        <v>-6.1447089286828591</v>
      </c>
      <c r="X142" s="109">
        <f t="shared" ref="X142:X183" si="106">$Q$215+5</f>
        <v>3.8552910713171409</v>
      </c>
      <c r="Y142" s="109">
        <f t="shared" ref="Y142:Y183" si="107">($Q$215-(3*$Q$218))</f>
        <v>-9.3631642899177656</v>
      </c>
      <c r="Z142" s="109">
        <f t="shared" ref="Z142:Z183" si="108">($Q$215+(3*$Q$218))</f>
        <v>7.0737464325520465</v>
      </c>
      <c r="AA142" s="109">
        <f t="shared" ref="AA142:AA183" si="109">$R$215</f>
        <v>0</v>
      </c>
      <c r="AB142" s="109">
        <f t="shared" ref="AB142:AB183" si="110">$R$215-5</f>
        <v>-5</v>
      </c>
      <c r="AC142" s="109">
        <f t="shared" ref="AC142:AC183" si="111">$R$215+5</f>
        <v>5</v>
      </c>
      <c r="AD142" s="109">
        <f t="shared" ref="AD142:AD183" si="112">($R$215-(3*$R$218))</f>
        <v>-24.722135267503525</v>
      </c>
      <c r="AE142" s="109">
        <f t="shared" ref="AE142:AE183" si="113">($R$215+(3*$R$218))</f>
        <v>24.722135267503525</v>
      </c>
      <c r="AF142" s="109">
        <f t="shared" ref="AF142:AF183" si="114">$S$215</f>
        <v>-1.5873015873015885</v>
      </c>
      <c r="AG142" s="109">
        <f t="shared" ref="AG142:AG183" si="115">$S$215-5</f>
        <v>-6.5873015873015888</v>
      </c>
      <c r="AH142" s="109">
        <f t="shared" ref="AH142:AH183" si="116">$S$215+5</f>
        <v>3.4126984126984112</v>
      </c>
      <c r="AI142" s="109">
        <f t="shared" ref="AI142:AI183" si="117">($S$215-(3*$S$218))</f>
        <v>-12.059612959654521</v>
      </c>
      <c r="AJ142" s="109">
        <f t="shared" ref="AJ142:AJ183" si="118">($S$215+(3*$S$218))</f>
        <v>8.8850097850513432</v>
      </c>
      <c r="AK142" s="109">
        <f t="shared" ref="AK142:AK183" si="119">$T$215</f>
        <v>-1.6407913325552432</v>
      </c>
      <c r="AL142" s="109">
        <f t="shared" ref="AL142:AL183" si="120">$T$215-5</f>
        <v>-6.640791332555243</v>
      </c>
      <c r="AM142" s="109">
        <f t="shared" ref="AM142:AM183" si="121">$T$215+5</f>
        <v>3.359208667444757</v>
      </c>
      <c r="AN142" s="109">
        <f t="shared" ref="AN142:AN183" si="122">($T$215-(3*$T$218))</f>
        <v>-12.564731562666784</v>
      </c>
      <c r="AO142" s="109">
        <f t="shared" ref="AO142:AO183" si="123">($T$215+(3*$T$218))</f>
        <v>9.2831488975562966</v>
      </c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</row>
    <row r="143" spans="1:128" s="5" customFormat="1" x14ac:dyDescent="0.25">
      <c r="A143" s="22" t="s">
        <v>33</v>
      </c>
      <c r="B143" s="33" t="s">
        <v>112</v>
      </c>
      <c r="C143" s="130" t="s">
        <v>141</v>
      </c>
      <c r="D143" s="26">
        <v>5</v>
      </c>
      <c r="E143" s="90">
        <v>446.78019999999998</v>
      </c>
      <c r="F143" s="90">
        <f t="shared" si="101"/>
        <v>446.9</v>
      </c>
      <c r="G143" s="149">
        <v>0.1021</v>
      </c>
      <c r="H143" s="149">
        <v>1.77E-2</v>
      </c>
      <c r="I143" s="147">
        <f t="shared" si="102"/>
        <v>0.11979999999999999</v>
      </c>
      <c r="J143" s="91">
        <f t="shared" si="103"/>
        <v>268.11366920046373</v>
      </c>
      <c r="K143" s="59"/>
      <c r="L143" s="58">
        <v>446.8</v>
      </c>
      <c r="M143" s="131"/>
      <c r="N143" s="131"/>
      <c r="O143" s="131">
        <v>0.1062</v>
      </c>
      <c r="P143" s="60">
        <v>237.69</v>
      </c>
      <c r="Q143" s="24"/>
      <c r="R143" s="24"/>
      <c r="S143" s="24">
        <f t="shared" si="79"/>
        <v>-11.352253756260424</v>
      </c>
      <c r="T143" s="24">
        <f t="shared" si="80"/>
        <v>-11.34730254193661</v>
      </c>
      <c r="U143" s="115"/>
      <c r="V143" s="109">
        <f t="shared" si="104"/>
        <v>-1.1447089286828591</v>
      </c>
      <c r="W143" s="109">
        <f t="shared" si="105"/>
        <v>-6.1447089286828591</v>
      </c>
      <c r="X143" s="109">
        <f t="shared" si="106"/>
        <v>3.8552910713171409</v>
      </c>
      <c r="Y143" s="109">
        <f t="shared" si="107"/>
        <v>-9.3631642899177656</v>
      </c>
      <c r="Z143" s="109">
        <f t="shared" si="108"/>
        <v>7.0737464325520465</v>
      </c>
      <c r="AA143" s="109">
        <f t="shared" si="109"/>
        <v>0</v>
      </c>
      <c r="AB143" s="109">
        <f t="shared" si="110"/>
        <v>-5</v>
      </c>
      <c r="AC143" s="109">
        <f t="shared" si="111"/>
        <v>5</v>
      </c>
      <c r="AD143" s="109">
        <f t="shared" si="112"/>
        <v>-24.722135267503525</v>
      </c>
      <c r="AE143" s="109">
        <f t="shared" si="113"/>
        <v>24.722135267503525</v>
      </c>
      <c r="AF143" s="109">
        <f t="shared" si="114"/>
        <v>-1.5873015873015885</v>
      </c>
      <c r="AG143" s="109">
        <f t="shared" si="115"/>
        <v>-6.5873015873015888</v>
      </c>
      <c r="AH143" s="109">
        <f t="shared" si="116"/>
        <v>3.4126984126984112</v>
      </c>
      <c r="AI143" s="109">
        <f t="shared" si="117"/>
        <v>-12.059612959654521</v>
      </c>
      <c r="AJ143" s="109">
        <f t="shared" si="118"/>
        <v>8.8850097850513432</v>
      </c>
      <c r="AK143" s="109">
        <f t="shared" si="119"/>
        <v>-1.6407913325552432</v>
      </c>
      <c r="AL143" s="109">
        <f t="shared" si="120"/>
        <v>-6.640791332555243</v>
      </c>
      <c r="AM143" s="109">
        <f t="shared" si="121"/>
        <v>3.359208667444757</v>
      </c>
      <c r="AN143" s="109">
        <f t="shared" si="122"/>
        <v>-12.564731562666784</v>
      </c>
      <c r="AO143" s="109">
        <f t="shared" si="123"/>
        <v>9.2831488975562966</v>
      </c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</row>
    <row r="144" spans="1:128" s="5" customFormat="1" x14ac:dyDescent="0.25">
      <c r="A144" s="22" t="s">
        <v>33</v>
      </c>
      <c r="B144" s="33" t="s">
        <v>112</v>
      </c>
      <c r="C144" s="130" t="s">
        <v>141</v>
      </c>
      <c r="D144" s="26">
        <v>6</v>
      </c>
      <c r="E144" s="90">
        <v>447.20909999999998</v>
      </c>
      <c r="F144" s="90">
        <f t="shared" si="101"/>
        <v>447.4</v>
      </c>
      <c r="G144" s="149">
        <v>0.1686</v>
      </c>
      <c r="H144" s="149">
        <v>2.23E-2</v>
      </c>
      <c r="I144" s="147">
        <f t="shared" si="102"/>
        <v>0.19090000000000001</v>
      </c>
      <c r="J144" s="91">
        <f t="shared" si="103"/>
        <v>426.80091479385578</v>
      </c>
      <c r="K144" s="59"/>
      <c r="L144" s="58">
        <v>447.4</v>
      </c>
      <c r="M144" s="131"/>
      <c r="N144" s="131"/>
      <c r="O144" s="131">
        <v>0.1699</v>
      </c>
      <c r="P144" s="60">
        <v>379.75</v>
      </c>
      <c r="Q144" s="24"/>
      <c r="R144" s="24"/>
      <c r="S144" s="24">
        <f t="shared" si="79"/>
        <v>-11.000523834468318</v>
      </c>
      <c r="T144" s="24">
        <f t="shared" si="80"/>
        <v>-11.024089490665995</v>
      </c>
      <c r="U144" s="115"/>
      <c r="V144" s="109">
        <f t="shared" si="104"/>
        <v>-1.1447089286828591</v>
      </c>
      <c r="W144" s="109">
        <f t="shared" si="105"/>
        <v>-6.1447089286828591</v>
      </c>
      <c r="X144" s="109">
        <f t="shared" si="106"/>
        <v>3.8552910713171409</v>
      </c>
      <c r="Y144" s="109">
        <f t="shared" si="107"/>
        <v>-9.3631642899177656</v>
      </c>
      <c r="Z144" s="109">
        <f t="shared" si="108"/>
        <v>7.0737464325520465</v>
      </c>
      <c r="AA144" s="109">
        <f t="shared" si="109"/>
        <v>0</v>
      </c>
      <c r="AB144" s="109">
        <f t="shared" si="110"/>
        <v>-5</v>
      </c>
      <c r="AC144" s="109">
        <f t="shared" si="111"/>
        <v>5</v>
      </c>
      <c r="AD144" s="109">
        <f t="shared" si="112"/>
        <v>-24.722135267503525</v>
      </c>
      <c r="AE144" s="109">
        <f t="shared" si="113"/>
        <v>24.722135267503525</v>
      </c>
      <c r="AF144" s="109">
        <f t="shared" si="114"/>
        <v>-1.5873015873015885</v>
      </c>
      <c r="AG144" s="109">
        <f t="shared" si="115"/>
        <v>-6.5873015873015888</v>
      </c>
      <c r="AH144" s="109">
        <f t="shared" si="116"/>
        <v>3.4126984126984112</v>
      </c>
      <c r="AI144" s="109">
        <f t="shared" si="117"/>
        <v>-12.059612959654521</v>
      </c>
      <c r="AJ144" s="109">
        <f t="shared" si="118"/>
        <v>8.8850097850513432</v>
      </c>
      <c r="AK144" s="109">
        <f t="shared" si="119"/>
        <v>-1.6407913325552432</v>
      </c>
      <c r="AL144" s="109">
        <f t="shared" si="120"/>
        <v>-6.640791332555243</v>
      </c>
      <c r="AM144" s="109">
        <f t="shared" si="121"/>
        <v>3.359208667444757</v>
      </c>
      <c r="AN144" s="109">
        <f t="shared" si="122"/>
        <v>-12.564731562666784</v>
      </c>
      <c r="AO144" s="109">
        <f t="shared" si="123"/>
        <v>9.2831488975562966</v>
      </c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</row>
    <row r="145" spans="1:128" s="5" customFormat="1" x14ac:dyDescent="0.25">
      <c r="A145" s="22" t="s">
        <v>33</v>
      </c>
      <c r="B145" s="33" t="s">
        <v>112</v>
      </c>
      <c r="C145" s="130" t="s">
        <v>141</v>
      </c>
      <c r="D145" s="26">
        <v>7</v>
      </c>
      <c r="E145" s="90">
        <v>447.54930000000002</v>
      </c>
      <c r="F145" s="90">
        <f t="shared" si="101"/>
        <v>448</v>
      </c>
      <c r="G145" s="149">
        <v>0.39760000000000001</v>
      </c>
      <c r="H145" s="149">
        <v>5.3100000000000001E-2</v>
      </c>
      <c r="I145" s="147">
        <f t="shared" si="102"/>
        <v>0.45069999999999999</v>
      </c>
      <c r="J145" s="91">
        <f t="shared" si="103"/>
        <v>1006.6573343989512</v>
      </c>
      <c r="K145" s="59"/>
      <c r="L145" s="58">
        <v>448.1</v>
      </c>
      <c r="M145" s="131"/>
      <c r="N145" s="131"/>
      <c r="O145" s="131">
        <v>0.42499999999999999</v>
      </c>
      <c r="P145" s="60">
        <v>948.45</v>
      </c>
      <c r="Q145" s="24"/>
      <c r="R145" s="24"/>
      <c r="S145" s="24">
        <f t="shared" si="79"/>
        <v>-5.7022409585089857</v>
      </c>
      <c r="T145" s="24">
        <f t="shared" si="80"/>
        <v>-5.7822391403630151</v>
      </c>
      <c r="U145" s="115"/>
      <c r="V145" s="109">
        <f t="shared" si="104"/>
        <v>-1.1447089286828591</v>
      </c>
      <c r="W145" s="109">
        <f t="shared" si="105"/>
        <v>-6.1447089286828591</v>
      </c>
      <c r="X145" s="109">
        <f t="shared" si="106"/>
        <v>3.8552910713171409</v>
      </c>
      <c r="Y145" s="109">
        <f t="shared" si="107"/>
        <v>-9.3631642899177656</v>
      </c>
      <c r="Z145" s="109">
        <f t="shared" si="108"/>
        <v>7.0737464325520465</v>
      </c>
      <c r="AA145" s="109">
        <f t="shared" si="109"/>
        <v>0</v>
      </c>
      <c r="AB145" s="109">
        <f t="shared" si="110"/>
        <v>-5</v>
      </c>
      <c r="AC145" s="109">
        <f t="shared" si="111"/>
        <v>5</v>
      </c>
      <c r="AD145" s="109">
        <f t="shared" si="112"/>
        <v>-24.722135267503525</v>
      </c>
      <c r="AE145" s="109">
        <f t="shared" si="113"/>
        <v>24.722135267503525</v>
      </c>
      <c r="AF145" s="109">
        <f t="shared" si="114"/>
        <v>-1.5873015873015885</v>
      </c>
      <c r="AG145" s="109">
        <f t="shared" si="115"/>
        <v>-6.5873015873015888</v>
      </c>
      <c r="AH145" s="109">
        <f t="shared" si="116"/>
        <v>3.4126984126984112</v>
      </c>
      <c r="AI145" s="109">
        <f t="shared" si="117"/>
        <v>-12.059612959654521</v>
      </c>
      <c r="AJ145" s="109">
        <f t="shared" si="118"/>
        <v>8.8850097850513432</v>
      </c>
      <c r="AK145" s="109">
        <f t="shared" si="119"/>
        <v>-1.6407913325552432</v>
      </c>
      <c r="AL145" s="109">
        <f t="shared" si="120"/>
        <v>-6.640791332555243</v>
      </c>
      <c r="AM145" s="109">
        <f t="shared" si="121"/>
        <v>3.359208667444757</v>
      </c>
      <c r="AN145" s="109">
        <f t="shared" si="122"/>
        <v>-12.564731562666784</v>
      </c>
      <c r="AO145" s="109">
        <f t="shared" si="123"/>
        <v>9.2831488975562966</v>
      </c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</row>
    <row r="146" spans="1:128" s="5" customFormat="1" x14ac:dyDescent="0.25">
      <c r="A146" s="22" t="s">
        <v>33</v>
      </c>
      <c r="B146" s="33" t="s">
        <v>112</v>
      </c>
      <c r="C146" s="130" t="s">
        <v>141</v>
      </c>
      <c r="D146" s="26">
        <v>8</v>
      </c>
      <c r="E146" s="90">
        <v>446.98329999999999</v>
      </c>
      <c r="F146" s="90">
        <f t="shared" si="101"/>
        <v>447.79999999999995</v>
      </c>
      <c r="G146" s="149">
        <v>0.73350000000000004</v>
      </c>
      <c r="H146" s="149">
        <v>8.3199999999999996E-2</v>
      </c>
      <c r="I146" s="147">
        <f t="shared" si="102"/>
        <v>0.81669999999999998</v>
      </c>
      <c r="J146" s="91">
        <f t="shared" si="103"/>
        <v>1825.8786449034831</v>
      </c>
      <c r="K146" s="59"/>
      <c r="L146" s="58">
        <v>446.9</v>
      </c>
      <c r="M146" s="131"/>
      <c r="N146" s="131"/>
      <c r="O146" s="131">
        <v>0.76690000000000003</v>
      </c>
      <c r="P146" s="60">
        <v>1716.04</v>
      </c>
      <c r="Q146" s="24"/>
      <c r="R146" s="24"/>
      <c r="S146" s="24">
        <f t="shared" si="79"/>
        <v>-6.0977102975388702</v>
      </c>
      <c r="T146" s="24">
        <f t="shared" si="80"/>
        <v>-6.0156596502222204</v>
      </c>
      <c r="U146" s="115"/>
      <c r="V146" s="109">
        <f t="shared" si="104"/>
        <v>-1.1447089286828591</v>
      </c>
      <c r="W146" s="109">
        <f t="shared" si="105"/>
        <v>-6.1447089286828591</v>
      </c>
      <c r="X146" s="109">
        <f t="shared" si="106"/>
        <v>3.8552910713171409</v>
      </c>
      <c r="Y146" s="109">
        <f t="shared" si="107"/>
        <v>-9.3631642899177656</v>
      </c>
      <c r="Z146" s="109">
        <f t="shared" si="108"/>
        <v>7.0737464325520465</v>
      </c>
      <c r="AA146" s="109">
        <f t="shared" si="109"/>
        <v>0</v>
      </c>
      <c r="AB146" s="109">
        <f t="shared" si="110"/>
        <v>-5</v>
      </c>
      <c r="AC146" s="109">
        <f t="shared" si="111"/>
        <v>5</v>
      </c>
      <c r="AD146" s="109">
        <f t="shared" si="112"/>
        <v>-24.722135267503525</v>
      </c>
      <c r="AE146" s="109">
        <f t="shared" si="113"/>
        <v>24.722135267503525</v>
      </c>
      <c r="AF146" s="109">
        <f t="shared" si="114"/>
        <v>-1.5873015873015885</v>
      </c>
      <c r="AG146" s="109">
        <f t="shared" si="115"/>
        <v>-6.5873015873015888</v>
      </c>
      <c r="AH146" s="109">
        <f t="shared" si="116"/>
        <v>3.4126984126984112</v>
      </c>
      <c r="AI146" s="109">
        <f t="shared" si="117"/>
        <v>-12.059612959654521</v>
      </c>
      <c r="AJ146" s="109">
        <f t="shared" si="118"/>
        <v>8.8850097850513432</v>
      </c>
      <c r="AK146" s="109">
        <f t="shared" si="119"/>
        <v>-1.6407913325552432</v>
      </c>
      <c r="AL146" s="109">
        <f t="shared" si="120"/>
        <v>-6.640791332555243</v>
      </c>
      <c r="AM146" s="109">
        <f t="shared" si="121"/>
        <v>3.359208667444757</v>
      </c>
      <c r="AN146" s="109">
        <f t="shared" si="122"/>
        <v>-12.564731562666784</v>
      </c>
      <c r="AO146" s="109">
        <f t="shared" si="123"/>
        <v>9.2831488975562966</v>
      </c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</row>
    <row r="147" spans="1:128" s="5" customFormat="1" x14ac:dyDescent="0.25">
      <c r="A147" s="22" t="s">
        <v>33</v>
      </c>
      <c r="B147" s="33" t="s">
        <v>112</v>
      </c>
      <c r="C147" s="130" t="s">
        <v>141</v>
      </c>
      <c r="D147" s="26">
        <v>9</v>
      </c>
      <c r="E147" s="90">
        <v>447.27110000000005</v>
      </c>
      <c r="F147" s="90">
        <f t="shared" si="101"/>
        <v>449.10000000000008</v>
      </c>
      <c r="G147" s="149">
        <v>1.6059000000000001</v>
      </c>
      <c r="H147" s="149">
        <v>0.223</v>
      </c>
      <c r="I147" s="147">
        <f t="shared" si="102"/>
        <v>1.8289000000000002</v>
      </c>
      <c r="J147" s="91">
        <f t="shared" si="103"/>
        <v>4082.7189452533721</v>
      </c>
      <c r="K147" s="59"/>
      <c r="L147" s="58">
        <v>448.9</v>
      </c>
      <c r="M147" s="131"/>
      <c r="N147" s="131"/>
      <c r="O147" s="131">
        <v>1.7932999999999999</v>
      </c>
      <c r="P147" s="60">
        <v>3994.88</v>
      </c>
      <c r="Q147" s="24"/>
      <c r="R147" s="24"/>
      <c r="S147" s="24">
        <f t="shared" si="79"/>
        <v>-1.9465252337470773</v>
      </c>
      <c r="T147" s="24">
        <f t="shared" si="80"/>
        <v>-2.1514815599906734</v>
      </c>
      <c r="U147" s="115"/>
      <c r="V147" s="109">
        <f t="shared" si="104"/>
        <v>-1.1447089286828591</v>
      </c>
      <c r="W147" s="109">
        <f t="shared" si="105"/>
        <v>-6.1447089286828591</v>
      </c>
      <c r="X147" s="109">
        <f t="shared" si="106"/>
        <v>3.8552910713171409</v>
      </c>
      <c r="Y147" s="109">
        <f t="shared" si="107"/>
        <v>-9.3631642899177656</v>
      </c>
      <c r="Z147" s="109">
        <f t="shared" si="108"/>
        <v>7.0737464325520465</v>
      </c>
      <c r="AA147" s="109">
        <f t="shared" si="109"/>
        <v>0</v>
      </c>
      <c r="AB147" s="109">
        <f t="shared" si="110"/>
        <v>-5</v>
      </c>
      <c r="AC147" s="109">
        <f t="shared" si="111"/>
        <v>5</v>
      </c>
      <c r="AD147" s="109">
        <f t="shared" si="112"/>
        <v>-24.722135267503525</v>
      </c>
      <c r="AE147" s="109">
        <f t="shared" si="113"/>
        <v>24.722135267503525</v>
      </c>
      <c r="AF147" s="109">
        <f t="shared" si="114"/>
        <v>-1.5873015873015885</v>
      </c>
      <c r="AG147" s="109">
        <f t="shared" si="115"/>
        <v>-6.5873015873015888</v>
      </c>
      <c r="AH147" s="109">
        <f t="shared" si="116"/>
        <v>3.4126984126984112</v>
      </c>
      <c r="AI147" s="109">
        <f t="shared" si="117"/>
        <v>-12.059612959654521</v>
      </c>
      <c r="AJ147" s="109">
        <f t="shared" si="118"/>
        <v>8.8850097850513432</v>
      </c>
      <c r="AK147" s="109">
        <f t="shared" si="119"/>
        <v>-1.6407913325552432</v>
      </c>
      <c r="AL147" s="109">
        <f t="shared" si="120"/>
        <v>-6.640791332555243</v>
      </c>
      <c r="AM147" s="109">
        <f t="shared" si="121"/>
        <v>3.359208667444757</v>
      </c>
      <c r="AN147" s="109">
        <f t="shared" si="122"/>
        <v>-12.564731562666784</v>
      </c>
      <c r="AO147" s="109">
        <f t="shared" si="123"/>
        <v>9.2831488975562966</v>
      </c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</row>
    <row r="148" spans="1:128" s="27" customFormat="1" x14ac:dyDescent="0.25">
      <c r="A148" s="26" t="s">
        <v>81</v>
      </c>
      <c r="B148" s="36" t="s">
        <v>113</v>
      </c>
      <c r="C148" s="124" t="s">
        <v>120</v>
      </c>
      <c r="D148" s="26">
        <v>1</v>
      </c>
      <c r="E148" s="90">
        <v>447.476</v>
      </c>
      <c r="F148" s="90">
        <f t="shared" si="101"/>
        <v>447.5</v>
      </c>
      <c r="G148" s="149">
        <v>1.1599999999999999E-2</v>
      </c>
      <c r="H148" s="149">
        <v>1.24E-2</v>
      </c>
      <c r="I148" s="147">
        <f t="shared" si="102"/>
        <v>2.4E-2</v>
      </c>
      <c r="J148" s="91">
        <f t="shared" si="103"/>
        <v>53.633075845017245</v>
      </c>
      <c r="K148" s="58">
        <v>448.5</v>
      </c>
      <c r="L148" s="58">
        <v>448.5</v>
      </c>
      <c r="M148" s="131"/>
      <c r="N148" s="131"/>
      <c r="O148" s="131">
        <v>2.24E-2</v>
      </c>
      <c r="P148" s="58">
        <v>49.9</v>
      </c>
      <c r="Q148" s="24"/>
      <c r="R148" s="24"/>
      <c r="S148" s="24">
        <f t="shared" si="79"/>
        <v>-6.6666666666666696</v>
      </c>
      <c r="T148" s="24">
        <f t="shared" si="80"/>
        <v>-6.9603985715916501</v>
      </c>
      <c r="U148" s="115"/>
      <c r="V148" s="109">
        <f t="shared" si="104"/>
        <v>-1.1447089286828591</v>
      </c>
      <c r="W148" s="109">
        <f t="shared" si="105"/>
        <v>-6.1447089286828591</v>
      </c>
      <c r="X148" s="109">
        <f t="shared" si="106"/>
        <v>3.8552910713171409</v>
      </c>
      <c r="Y148" s="109">
        <f t="shared" si="107"/>
        <v>-9.3631642899177656</v>
      </c>
      <c r="Z148" s="109">
        <f t="shared" si="108"/>
        <v>7.0737464325520465</v>
      </c>
      <c r="AA148" s="109">
        <f t="shared" si="109"/>
        <v>0</v>
      </c>
      <c r="AB148" s="109">
        <f t="shared" si="110"/>
        <v>-5</v>
      </c>
      <c r="AC148" s="109">
        <f t="shared" si="111"/>
        <v>5</v>
      </c>
      <c r="AD148" s="109">
        <f t="shared" si="112"/>
        <v>-24.722135267503525</v>
      </c>
      <c r="AE148" s="109">
        <f t="shared" si="113"/>
        <v>24.722135267503525</v>
      </c>
      <c r="AF148" s="109">
        <f t="shared" si="114"/>
        <v>-1.5873015873015885</v>
      </c>
      <c r="AG148" s="109">
        <f t="shared" si="115"/>
        <v>-6.5873015873015888</v>
      </c>
      <c r="AH148" s="109">
        <f t="shared" si="116"/>
        <v>3.4126984126984112</v>
      </c>
      <c r="AI148" s="109">
        <f t="shared" si="117"/>
        <v>-12.059612959654521</v>
      </c>
      <c r="AJ148" s="109">
        <f t="shared" si="118"/>
        <v>8.8850097850513432</v>
      </c>
      <c r="AK148" s="109">
        <f t="shared" si="119"/>
        <v>-1.6407913325552432</v>
      </c>
      <c r="AL148" s="109">
        <f t="shared" si="120"/>
        <v>-6.640791332555243</v>
      </c>
      <c r="AM148" s="109">
        <f t="shared" si="121"/>
        <v>3.359208667444757</v>
      </c>
      <c r="AN148" s="109">
        <f t="shared" si="122"/>
        <v>-12.564731562666784</v>
      </c>
      <c r="AO148" s="109">
        <f t="shared" si="123"/>
        <v>9.2831488975562966</v>
      </c>
    </row>
    <row r="149" spans="1:128" s="27" customFormat="1" x14ac:dyDescent="0.25">
      <c r="A149" s="26" t="s">
        <v>81</v>
      </c>
      <c r="B149" s="36" t="s">
        <v>113</v>
      </c>
      <c r="C149" s="124" t="s">
        <v>120</v>
      </c>
      <c r="D149" s="26">
        <v>2</v>
      </c>
      <c r="E149" s="90">
        <v>447.06640000000004</v>
      </c>
      <c r="F149" s="90">
        <f t="shared" si="101"/>
        <v>447.1</v>
      </c>
      <c r="G149" s="149">
        <v>2.1499999999999998E-2</v>
      </c>
      <c r="H149" s="149">
        <v>1.21E-2</v>
      </c>
      <c r="I149" s="147">
        <f t="shared" si="102"/>
        <v>3.3599999999999998E-2</v>
      </c>
      <c r="J149" s="91">
        <f t="shared" si="103"/>
        <v>75.15448948797993</v>
      </c>
      <c r="K149" s="58">
        <v>448.1</v>
      </c>
      <c r="L149" s="58">
        <v>448.1</v>
      </c>
      <c r="M149" s="131"/>
      <c r="N149" s="131"/>
      <c r="O149" s="131">
        <v>3.0800000000000001E-2</v>
      </c>
      <c r="P149" s="58">
        <v>68.7</v>
      </c>
      <c r="Q149" s="24"/>
      <c r="R149" s="24"/>
      <c r="S149" s="24">
        <f t="shared" si="79"/>
        <v>-8.333333333333325</v>
      </c>
      <c r="T149" s="24">
        <f t="shared" si="80"/>
        <v>-8.5882952993942503</v>
      </c>
      <c r="U149" s="115"/>
      <c r="V149" s="109">
        <f t="shared" si="104"/>
        <v>-1.1447089286828591</v>
      </c>
      <c r="W149" s="109">
        <f t="shared" si="105"/>
        <v>-6.1447089286828591</v>
      </c>
      <c r="X149" s="109">
        <f t="shared" si="106"/>
        <v>3.8552910713171409</v>
      </c>
      <c r="Y149" s="109">
        <f t="shared" si="107"/>
        <v>-9.3631642899177656</v>
      </c>
      <c r="Z149" s="109">
        <f t="shared" si="108"/>
        <v>7.0737464325520465</v>
      </c>
      <c r="AA149" s="109">
        <f t="shared" si="109"/>
        <v>0</v>
      </c>
      <c r="AB149" s="109">
        <f t="shared" si="110"/>
        <v>-5</v>
      </c>
      <c r="AC149" s="109">
        <f t="shared" si="111"/>
        <v>5</v>
      </c>
      <c r="AD149" s="109">
        <f t="shared" si="112"/>
        <v>-24.722135267503525</v>
      </c>
      <c r="AE149" s="109">
        <f t="shared" si="113"/>
        <v>24.722135267503525</v>
      </c>
      <c r="AF149" s="109">
        <f t="shared" si="114"/>
        <v>-1.5873015873015885</v>
      </c>
      <c r="AG149" s="109">
        <f t="shared" si="115"/>
        <v>-6.5873015873015888</v>
      </c>
      <c r="AH149" s="109">
        <f t="shared" si="116"/>
        <v>3.4126984126984112</v>
      </c>
      <c r="AI149" s="109">
        <f t="shared" si="117"/>
        <v>-12.059612959654521</v>
      </c>
      <c r="AJ149" s="109">
        <f t="shared" si="118"/>
        <v>8.8850097850513432</v>
      </c>
      <c r="AK149" s="109">
        <f t="shared" si="119"/>
        <v>-1.6407913325552432</v>
      </c>
      <c r="AL149" s="109">
        <f t="shared" si="120"/>
        <v>-6.640791332555243</v>
      </c>
      <c r="AM149" s="109">
        <f t="shared" si="121"/>
        <v>3.359208667444757</v>
      </c>
      <c r="AN149" s="109">
        <f t="shared" si="122"/>
        <v>-12.564731562666784</v>
      </c>
      <c r="AO149" s="109">
        <f t="shared" si="123"/>
        <v>9.2831488975562966</v>
      </c>
    </row>
    <row r="150" spans="1:128" s="27" customFormat="1" x14ac:dyDescent="0.25">
      <c r="A150" s="26" t="s">
        <v>81</v>
      </c>
      <c r="B150" s="36" t="s">
        <v>113</v>
      </c>
      <c r="C150" s="124" t="s">
        <v>120</v>
      </c>
      <c r="D150" s="26">
        <v>3</v>
      </c>
      <c r="E150" s="90">
        <v>448.14639999999997</v>
      </c>
      <c r="F150" s="90">
        <f t="shared" si="101"/>
        <v>448.2</v>
      </c>
      <c r="G150" s="149">
        <v>4.2299999999999997E-2</v>
      </c>
      <c r="H150" s="149">
        <v>1.1299999999999999E-2</v>
      </c>
      <c r="I150" s="147">
        <f t="shared" si="102"/>
        <v>5.3599999999999995E-2</v>
      </c>
      <c r="J150" s="91">
        <f t="shared" si="103"/>
        <v>119.59837422712255</v>
      </c>
      <c r="K150" s="58">
        <v>449.2</v>
      </c>
      <c r="L150" s="58">
        <v>449.2</v>
      </c>
      <c r="M150" s="131"/>
      <c r="N150" s="131"/>
      <c r="O150" s="131">
        <v>5.6099999999999997E-2</v>
      </c>
      <c r="P150" s="58">
        <v>124.9</v>
      </c>
      <c r="Q150" s="24"/>
      <c r="R150" s="24"/>
      <c r="S150" s="24">
        <f t="shared" si="79"/>
        <v>4.6641791044776166</v>
      </c>
      <c r="T150" s="24">
        <f t="shared" si="80"/>
        <v>4.4328577266522355</v>
      </c>
      <c r="U150" s="115"/>
      <c r="V150" s="109">
        <f t="shared" si="104"/>
        <v>-1.1447089286828591</v>
      </c>
      <c r="W150" s="109">
        <f t="shared" si="105"/>
        <v>-6.1447089286828591</v>
      </c>
      <c r="X150" s="109">
        <f t="shared" si="106"/>
        <v>3.8552910713171409</v>
      </c>
      <c r="Y150" s="109">
        <f t="shared" si="107"/>
        <v>-9.3631642899177656</v>
      </c>
      <c r="Z150" s="109">
        <f t="shared" si="108"/>
        <v>7.0737464325520465</v>
      </c>
      <c r="AA150" s="109">
        <f t="shared" si="109"/>
        <v>0</v>
      </c>
      <c r="AB150" s="109">
        <f t="shared" si="110"/>
        <v>-5</v>
      </c>
      <c r="AC150" s="109">
        <f t="shared" si="111"/>
        <v>5</v>
      </c>
      <c r="AD150" s="109">
        <f t="shared" si="112"/>
        <v>-24.722135267503525</v>
      </c>
      <c r="AE150" s="109">
        <f t="shared" si="113"/>
        <v>24.722135267503525</v>
      </c>
      <c r="AF150" s="109">
        <f t="shared" si="114"/>
        <v>-1.5873015873015885</v>
      </c>
      <c r="AG150" s="109">
        <f t="shared" si="115"/>
        <v>-6.5873015873015888</v>
      </c>
      <c r="AH150" s="109">
        <f t="shared" si="116"/>
        <v>3.4126984126984112</v>
      </c>
      <c r="AI150" s="109">
        <f t="shared" si="117"/>
        <v>-12.059612959654521</v>
      </c>
      <c r="AJ150" s="109">
        <f t="shared" si="118"/>
        <v>8.8850097850513432</v>
      </c>
      <c r="AK150" s="109">
        <f t="shared" si="119"/>
        <v>-1.6407913325552432</v>
      </c>
      <c r="AL150" s="109">
        <f t="shared" si="120"/>
        <v>-6.640791332555243</v>
      </c>
      <c r="AM150" s="109">
        <f t="shared" si="121"/>
        <v>3.359208667444757</v>
      </c>
      <c r="AN150" s="109">
        <f t="shared" si="122"/>
        <v>-12.564731562666784</v>
      </c>
      <c r="AO150" s="109">
        <f t="shared" si="123"/>
        <v>9.2831488975562966</v>
      </c>
    </row>
    <row r="151" spans="1:128" s="27" customFormat="1" x14ac:dyDescent="0.25">
      <c r="A151" s="26" t="s">
        <v>81</v>
      </c>
      <c r="B151" s="36" t="s">
        <v>113</v>
      </c>
      <c r="C151" s="124" t="s">
        <v>120</v>
      </c>
      <c r="D151" s="26">
        <v>4</v>
      </c>
      <c r="E151" s="90">
        <v>447.51480000000004</v>
      </c>
      <c r="F151" s="90">
        <f t="shared" si="101"/>
        <v>447.6</v>
      </c>
      <c r="G151" s="149">
        <v>7.3200000000000001E-2</v>
      </c>
      <c r="H151" s="149">
        <v>1.2E-2</v>
      </c>
      <c r="I151" s="147">
        <f t="shared" si="102"/>
        <v>8.5199999999999998E-2</v>
      </c>
      <c r="J151" s="91">
        <f t="shared" si="103"/>
        <v>190.37108748635023</v>
      </c>
      <c r="K151" s="58">
        <v>448.6</v>
      </c>
      <c r="L151" s="58">
        <v>448.6</v>
      </c>
      <c r="M151" s="131"/>
      <c r="N151" s="131"/>
      <c r="O151" s="131">
        <v>8.1799999999999998E-2</v>
      </c>
      <c r="P151" s="58">
        <v>182.4</v>
      </c>
      <c r="Q151" s="24"/>
      <c r="R151" s="24"/>
      <c r="S151" s="24">
        <f t="shared" si="79"/>
        <v>-3.9906103286384984</v>
      </c>
      <c r="T151" s="24">
        <f t="shared" si="80"/>
        <v>-4.1871313504587517</v>
      </c>
      <c r="U151" s="115"/>
      <c r="V151" s="109">
        <f t="shared" si="104"/>
        <v>-1.1447089286828591</v>
      </c>
      <c r="W151" s="109">
        <f t="shared" si="105"/>
        <v>-6.1447089286828591</v>
      </c>
      <c r="X151" s="109">
        <f t="shared" si="106"/>
        <v>3.8552910713171409</v>
      </c>
      <c r="Y151" s="109">
        <f t="shared" si="107"/>
        <v>-9.3631642899177656</v>
      </c>
      <c r="Z151" s="109">
        <f t="shared" si="108"/>
        <v>7.0737464325520465</v>
      </c>
      <c r="AA151" s="109">
        <f t="shared" si="109"/>
        <v>0</v>
      </c>
      <c r="AB151" s="109">
        <f t="shared" si="110"/>
        <v>-5</v>
      </c>
      <c r="AC151" s="109">
        <f t="shared" si="111"/>
        <v>5</v>
      </c>
      <c r="AD151" s="109">
        <f t="shared" si="112"/>
        <v>-24.722135267503525</v>
      </c>
      <c r="AE151" s="109">
        <f t="shared" si="113"/>
        <v>24.722135267503525</v>
      </c>
      <c r="AF151" s="109">
        <f t="shared" si="114"/>
        <v>-1.5873015873015885</v>
      </c>
      <c r="AG151" s="109">
        <f t="shared" si="115"/>
        <v>-6.5873015873015888</v>
      </c>
      <c r="AH151" s="109">
        <f t="shared" si="116"/>
        <v>3.4126984126984112</v>
      </c>
      <c r="AI151" s="109">
        <f t="shared" si="117"/>
        <v>-12.059612959654521</v>
      </c>
      <c r="AJ151" s="109">
        <f t="shared" si="118"/>
        <v>8.8850097850513432</v>
      </c>
      <c r="AK151" s="109">
        <f t="shared" si="119"/>
        <v>-1.6407913325552432</v>
      </c>
      <c r="AL151" s="109">
        <f t="shared" si="120"/>
        <v>-6.640791332555243</v>
      </c>
      <c r="AM151" s="109">
        <f t="shared" si="121"/>
        <v>3.359208667444757</v>
      </c>
      <c r="AN151" s="109">
        <f t="shared" si="122"/>
        <v>-12.564731562666784</v>
      </c>
      <c r="AO151" s="109">
        <f t="shared" si="123"/>
        <v>9.2831488975562966</v>
      </c>
    </row>
    <row r="152" spans="1:128" s="27" customFormat="1" x14ac:dyDescent="0.25">
      <c r="A152" s="26" t="s">
        <v>81</v>
      </c>
      <c r="B152" s="36" t="s">
        <v>113</v>
      </c>
      <c r="C152" s="124" t="s">
        <v>120</v>
      </c>
      <c r="D152" s="26">
        <v>5</v>
      </c>
      <c r="E152" s="90">
        <v>447.0779</v>
      </c>
      <c r="F152" s="90">
        <f t="shared" si="101"/>
        <v>447.20000000000005</v>
      </c>
      <c r="G152" s="149">
        <v>0.1043</v>
      </c>
      <c r="H152" s="149">
        <v>1.78E-2</v>
      </c>
      <c r="I152" s="147">
        <f t="shared" si="102"/>
        <v>0.1221</v>
      </c>
      <c r="J152" s="91">
        <f t="shared" si="103"/>
        <v>273.0786229076125</v>
      </c>
      <c r="K152" s="58">
        <v>448.2</v>
      </c>
      <c r="L152" s="58">
        <v>448.2</v>
      </c>
      <c r="M152" s="131"/>
      <c r="N152" s="131"/>
      <c r="O152" s="131">
        <v>0.1182</v>
      </c>
      <c r="P152" s="58">
        <v>263.7</v>
      </c>
      <c r="Q152" s="24"/>
      <c r="R152" s="24"/>
      <c r="S152" s="24">
        <f t="shared" si="79"/>
        <v>-3.194103194103195</v>
      </c>
      <c r="T152" s="24">
        <f t="shared" si="80"/>
        <v>-3.4344039118673413</v>
      </c>
      <c r="U152" s="115"/>
      <c r="V152" s="109">
        <f t="shared" si="104"/>
        <v>-1.1447089286828591</v>
      </c>
      <c r="W152" s="109">
        <f t="shared" si="105"/>
        <v>-6.1447089286828591</v>
      </c>
      <c r="X152" s="109">
        <f t="shared" si="106"/>
        <v>3.8552910713171409</v>
      </c>
      <c r="Y152" s="109">
        <f t="shared" si="107"/>
        <v>-9.3631642899177656</v>
      </c>
      <c r="Z152" s="109">
        <f t="shared" si="108"/>
        <v>7.0737464325520465</v>
      </c>
      <c r="AA152" s="109">
        <f t="shared" si="109"/>
        <v>0</v>
      </c>
      <c r="AB152" s="109">
        <f t="shared" si="110"/>
        <v>-5</v>
      </c>
      <c r="AC152" s="109">
        <f t="shared" si="111"/>
        <v>5</v>
      </c>
      <c r="AD152" s="109">
        <f t="shared" si="112"/>
        <v>-24.722135267503525</v>
      </c>
      <c r="AE152" s="109">
        <f t="shared" si="113"/>
        <v>24.722135267503525</v>
      </c>
      <c r="AF152" s="109">
        <f t="shared" si="114"/>
        <v>-1.5873015873015885</v>
      </c>
      <c r="AG152" s="109">
        <f t="shared" si="115"/>
        <v>-6.5873015873015888</v>
      </c>
      <c r="AH152" s="109">
        <f t="shared" si="116"/>
        <v>3.4126984126984112</v>
      </c>
      <c r="AI152" s="109">
        <f t="shared" si="117"/>
        <v>-12.059612959654521</v>
      </c>
      <c r="AJ152" s="109">
        <f t="shared" si="118"/>
        <v>8.8850097850513432</v>
      </c>
      <c r="AK152" s="109">
        <f t="shared" si="119"/>
        <v>-1.6407913325552432</v>
      </c>
      <c r="AL152" s="109">
        <f t="shared" si="120"/>
        <v>-6.640791332555243</v>
      </c>
      <c r="AM152" s="109">
        <f t="shared" si="121"/>
        <v>3.359208667444757</v>
      </c>
      <c r="AN152" s="109">
        <f t="shared" si="122"/>
        <v>-12.564731562666784</v>
      </c>
      <c r="AO152" s="109">
        <f t="shared" si="123"/>
        <v>9.2831488975562966</v>
      </c>
    </row>
    <row r="153" spans="1:128" s="27" customFormat="1" x14ac:dyDescent="0.25">
      <c r="A153" s="26" t="s">
        <v>81</v>
      </c>
      <c r="B153" s="36" t="s">
        <v>113</v>
      </c>
      <c r="C153" s="124" t="s">
        <v>120</v>
      </c>
      <c r="D153" s="26">
        <v>6</v>
      </c>
      <c r="E153" s="90">
        <v>447.30250000000001</v>
      </c>
      <c r="F153" s="90">
        <f t="shared" si="101"/>
        <v>447.50000000000006</v>
      </c>
      <c r="G153" s="149">
        <v>0.17449999999999999</v>
      </c>
      <c r="H153" s="149">
        <v>2.3E-2</v>
      </c>
      <c r="I153" s="147">
        <f t="shared" si="102"/>
        <v>0.19749999999999998</v>
      </c>
      <c r="J153" s="91">
        <f t="shared" si="103"/>
        <v>441.46209164585156</v>
      </c>
      <c r="K153" s="58">
        <v>448.5</v>
      </c>
      <c r="L153" s="58">
        <v>448.5</v>
      </c>
      <c r="M153" s="131"/>
      <c r="N153" s="131"/>
      <c r="O153" s="131">
        <v>0.1968</v>
      </c>
      <c r="P153" s="58">
        <v>438.8</v>
      </c>
      <c r="Q153" s="24"/>
      <c r="R153" s="24"/>
      <c r="S153" s="24">
        <f t="shared" si="79"/>
        <v>-0.35443037974682456</v>
      </c>
      <c r="T153" s="24">
        <f t="shared" si="80"/>
        <v>-0.60301704183178706</v>
      </c>
      <c r="U153" s="115"/>
      <c r="V153" s="109">
        <f t="shared" si="104"/>
        <v>-1.1447089286828591</v>
      </c>
      <c r="W153" s="109">
        <f t="shared" si="105"/>
        <v>-6.1447089286828591</v>
      </c>
      <c r="X153" s="109">
        <f t="shared" si="106"/>
        <v>3.8552910713171409</v>
      </c>
      <c r="Y153" s="109">
        <f t="shared" si="107"/>
        <v>-9.3631642899177656</v>
      </c>
      <c r="Z153" s="109">
        <f t="shared" si="108"/>
        <v>7.0737464325520465</v>
      </c>
      <c r="AA153" s="109">
        <f t="shared" si="109"/>
        <v>0</v>
      </c>
      <c r="AB153" s="109">
        <f t="shared" si="110"/>
        <v>-5</v>
      </c>
      <c r="AC153" s="109">
        <f t="shared" si="111"/>
        <v>5</v>
      </c>
      <c r="AD153" s="109">
        <f t="shared" si="112"/>
        <v>-24.722135267503525</v>
      </c>
      <c r="AE153" s="109">
        <f t="shared" si="113"/>
        <v>24.722135267503525</v>
      </c>
      <c r="AF153" s="109">
        <f t="shared" si="114"/>
        <v>-1.5873015873015885</v>
      </c>
      <c r="AG153" s="109">
        <f t="shared" si="115"/>
        <v>-6.5873015873015888</v>
      </c>
      <c r="AH153" s="109">
        <f t="shared" si="116"/>
        <v>3.4126984126984112</v>
      </c>
      <c r="AI153" s="109">
        <f t="shared" si="117"/>
        <v>-12.059612959654521</v>
      </c>
      <c r="AJ153" s="109">
        <f t="shared" si="118"/>
        <v>8.8850097850513432</v>
      </c>
      <c r="AK153" s="109">
        <f t="shared" si="119"/>
        <v>-1.6407913325552432</v>
      </c>
      <c r="AL153" s="109">
        <f t="shared" si="120"/>
        <v>-6.640791332555243</v>
      </c>
      <c r="AM153" s="109">
        <f t="shared" si="121"/>
        <v>3.359208667444757</v>
      </c>
      <c r="AN153" s="109">
        <f t="shared" si="122"/>
        <v>-12.564731562666784</v>
      </c>
      <c r="AO153" s="109">
        <f t="shared" si="123"/>
        <v>9.2831488975562966</v>
      </c>
    </row>
    <row r="154" spans="1:128" s="27" customFormat="1" x14ac:dyDescent="0.25">
      <c r="A154" s="26" t="s">
        <v>81</v>
      </c>
      <c r="B154" s="36" t="s">
        <v>113</v>
      </c>
      <c r="C154" s="124" t="s">
        <v>120</v>
      </c>
      <c r="D154" s="26">
        <v>7</v>
      </c>
      <c r="E154" s="90">
        <v>447.37340000000006</v>
      </c>
      <c r="F154" s="90">
        <f t="shared" si="101"/>
        <v>447.80000000000007</v>
      </c>
      <c r="G154" s="149">
        <v>0.37669999999999998</v>
      </c>
      <c r="H154" s="149">
        <v>4.99E-2</v>
      </c>
      <c r="I154" s="147">
        <f t="shared" si="102"/>
        <v>0.42659999999999998</v>
      </c>
      <c r="J154" s="91">
        <f t="shared" si="103"/>
        <v>953.22284002094716</v>
      </c>
      <c r="K154" s="58">
        <v>448.8</v>
      </c>
      <c r="L154" s="58">
        <v>448.8</v>
      </c>
      <c r="M154" s="131"/>
      <c r="N154" s="131"/>
      <c r="O154" s="131">
        <v>0.4229</v>
      </c>
      <c r="P154" s="58">
        <v>942.3</v>
      </c>
      <c r="Q154" s="24"/>
      <c r="R154" s="24"/>
      <c r="S154" s="24">
        <f t="shared" si="79"/>
        <v>-0.86732301922174904</v>
      </c>
      <c r="T154" s="24">
        <f t="shared" si="80"/>
        <v>-1.1458852602301446</v>
      </c>
      <c r="U154" s="115"/>
      <c r="V154" s="109">
        <f t="shared" si="104"/>
        <v>-1.1447089286828591</v>
      </c>
      <c r="W154" s="109">
        <f t="shared" si="105"/>
        <v>-6.1447089286828591</v>
      </c>
      <c r="X154" s="109">
        <f t="shared" si="106"/>
        <v>3.8552910713171409</v>
      </c>
      <c r="Y154" s="109">
        <f t="shared" si="107"/>
        <v>-9.3631642899177656</v>
      </c>
      <c r="Z154" s="109">
        <f t="shared" si="108"/>
        <v>7.0737464325520465</v>
      </c>
      <c r="AA154" s="109">
        <f t="shared" si="109"/>
        <v>0</v>
      </c>
      <c r="AB154" s="109">
        <f t="shared" si="110"/>
        <v>-5</v>
      </c>
      <c r="AC154" s="109">
        <f t="shared" si="111"/>
        <v>5</v>
      </c>
      <c r="AD154" s="109">
        <f t="shared" si="112"/>
        <v>-24.722135267503525</v>
      </c>
      <c r="AE154" s="109">
        <f t="shared" si="113"/>
        <v>24.722135267503525</v>
      </c>
      <c r="AF154" s="109">
        <f t="shared" si="114"/>
        <v>-1.5873015873015885</v>
      </c>
      <c r="AG154" s="109">
        <f t="shared" si="115"/>
        <v>-6.5873015873015888</v>
      </c>
      <c r="AH154" s="109">
        <f t="shared" si="116"/>
        <v>3.4126984126984112</v>
      </c>
      <c r="AI154" s="109">
        <f t="shared" si="117"/>
        <v>-12.059612959654521</v>
      </c>
      <c r="AJ154" s="109">
        <f t="shared" si="118"/>
        <v>8.8850097850513432</v>
      </c>
      <c r="AK154" s="109">
        <f t="shared" si="119"/>
        <v>-1.6407913325552432</v>
      </c>
      <c r="AL154" s="109">
        <f t="shared" si="120"/>
        <v>-6.640791332555243</v>
      </c>
      <c r="AM154" s="109">
        <f t="shared" si="121"/>
        <v>3.359208667444757</v>
      </c>
      <c r="AN154" s="109">
        <f t="shared" si="122"/>
        <v>-12.564731562666784</v>
      </c>
      <c r="AO154" s="109">
        <f t="shared" si="123"/>
        <v>9.2831488975562966</v>
      </c>
    </row>
    <row r="155" spans="1:128" s="27" customFormat="1" x14ac:dyDescent="0.25">
      <c r="A155" s="26" t="s">
        <v>81</v>
      </c>
      <c r="B155" s="36" t="s">
        <v>113</v>
      </c>
      <c r="C155" s="124" t="s">
        <v>120</v>
      </c>
      <c r="D155" s="26">
        <v>8</v>
      </c>
      <c r="E155" s="90">
        <v>447.67360000000002</v>
      </c>
      <c r="F155" s="90">
        <f t="shared" si="101"/>
        <v>448.5</v>
      </c>
      <c r="G155" s="149">
        <v>0.74070000000000003</v>
      </c>
      <c r="H155" s="149">
        <v>8.5699999999999998E-2</v>
      </c>
      <c r="I155" s="147">
        <f t="shared" si="102"/>
        <v>0.82640000000000002</v>
      </c>
      <c r="J155" s="91">
        <f t="shared" si="103"/>
        <v>1844.7027207217361</v>
      </c>
      <c r="K155" s="58">
        <v>449.5</v>
      </c>
      <c r="L155" s="58">
        <v>449.5</v>
      </c>
      <c r="M155" s="131"/>
      <c r="N155" s="131"/>
      <c r="O155" s="131">
        <v>0.82569999999999999</v>
      </c>
      <c r="P155" s="58">
        <v>1836.9</v>
      </c>
      <c r="Q155" s="24"/>
      <c r="R155" s="24"/>
      <c r="S155" s="24">
        <f t="shared" si="79"/>
        <v>-8.470474346563818E-2</v>
      </c>
      <c r="T155" s="24">
        <f t="shared" si="80"/>
        <v>-0.42297984570019093</v>
      </c>
      <c r="U155" s="115"/>
      <c r="V155" s="109">
        <f t="shared" si="104"/>
        <v>-1.1447089286828591</v>
      </c>
      <c r="W155" s="109">
        <f t="shared" si="105"/>
        <v>-6.1447089286828591</v>
      </c>
      <c r="X155" s="109">
        <f t="shared" si="106"/>
        <v>3.8552910713171409</v>
      </c>
      <c r="Y155" s="109">
        <f t="shared" si="107"/>
        <v>-9.3631642899177656</v>
      </c>
      <c r="Z155" s="109">
        <f t="shared" si="108"/>
        <v>7.0737464325520465</v>
      </c>
      <c r="AA155" s="109">
        <f t="shared" si="109"/>
        <v>0</v>
      </c>
      <c r="AB155" s="109">
        <f t="shared" si="110"/>
        <v>-5</v>
      </c>
      <c r="AC155" s="109">
        <f t="shared" si="111"/>
        <v>5</v>
      </c>
      <c r="AD155" s="109">
        <f t="shared" si="112"/>
        <v>-24.722135267503525</v>
      </c>
      <c r="AE155" s="109">
        <f t="shared" si="113"/>
        <v>24.722135267503525</v>
      </c>
      <c r="AF155" s="109">
        <f t="shared" si="114"/>
        <v>-1.5873015873015885</v>
      </c>
      <c r="AG155" s="109">
        <f t="shared" si="115"/>
        <v>-6.5873015873015888</v>
      </c>
      <c r="AH155" s="109">
        <f t="shared" si="116"/>
        <v>3.4126984126984112</v>
      </c>
      <c r="AI155" s="109">
        <f t="shared" si="117"/>
        <v>-12.059612959654521</v>
      </c>
      <c r="AJ155" s="109">
        <f t="shared" si="118"/>
        <v>8.8850097850513432</v>
      </c>
      <c r="AK155" s="109">
        <f t="shared" si="119"/>
        <v>-1.6407913325552432</v>
      </c>
      <c r="AL155" s="109">
        <f t="shared" si="120"/>
        <v>-6.640791332555243</v>
      </c>
      <c r="AM155" s="109">
        <f t="shared" si="121"/>
        <v>3.359208667444757</v>
      </c>
      <c r="AN155" s="109">
        <f t="shared" si="122"/>
        <v>-12.564731562666784</v>
      </c>
      <c r="AO155" s="109">
        <f t="shared" si="123"/>
        <v>9.2831488975562966</v>
      </c>
    </row>
    <row r="156" spans="1:128" s="27" customFormat="1" x14ac:dyDescent="0.25">
      <c r="A156" s="26" t="s">
        <v>81</v>
      </c>
      <c r="B156" s="36" t="s">
        <v>113</v>
      </c>
      <c r="C156" s="124" t="s">
        <v>120</v>
      </c>
      <c r="D156" s="26">
        <v>9</v>
      </c>
      <c r="E156" s="90">
        <v>447.91970000000009</v>
      </c>
      <c r="F156" s="90">
        <f t="shared" si="101"/>
        <v>449.80000000000007</v>
      </c>
      <c r="G156" s="149">
        <v>1.6592</v>
      </c>
      <c r="H156" s="149">
        <v>0.22109999999999999</v>
      </c>
      <c r="I156" s="147">
        <f t="shared" si="102"/>
        <v>1.8803000000000001</v>
      </c>
      <c r="J156" s="91">
        <f t="shared" si="103"/>
        <v>4191.211098045047</v>
      </c>
      <c r="K156" s="58">
        <v>450.8</v>
      </c>
      <c r="L156" s="58">
        <v>450.8</v>
      </c>
      <c r="M156" s="131"/>
      <c r="N156" s="131"/>
      <c r="O156" s="131">
        <v>1.8844000000000001</v>
      </c>
      <c r="P156" s="58">
        <v>4180.2</v>
      </c>
      <c r="Q156" s="24"/>
      <c r="R156" s="24"/>
      <c r="S156" s="24">
        <f t="shared" si="79"/>
        <v>0.21805031112056547</v>
      </c>
      <c r="T156" s="24">
        <f t="shared" si="80"/>
        <v>-0.26271876523192184</v>
      </c>
      <c r="U156" s="115"/>
      <c r="V156" s="109">
        <f t="shared" si="104"/>
        <v>-1.1447089286828591</v>
      </c>
      <c r="W156" s="109">
        <f t="shared" si="105"/>
        <v>-6.1447089286828591</v>
      </c>
      <c r="X156" s="109">
        <f t="shared" si="106"/>
        <v>3.8552910713171409</v>
      </c>
      <c r="Y156" s="109">
        <f t="shared" si="107"/>
        <v>-9.3631642899177656</v>
      </c>
      <c r="Z156" s="109">
        <f t="shared" si="108"/>
        <v>7.0737464325520465</v>
      </c>
      <c r="AA156" s="109">
        <f t="shared" si="109"/>
        <v>0</v>
      </c>
      <c r="AB156" s="109">
        <f t="shared" si="110"/>
        <v>-5</v>
      </c>
      <c r="AC156" s="109">
        <f t="shared" si="111"/>
        <v>5</v>
      </c>
      <c r="AD156" s="109">
        <f t="shared" si="112"/>
        <v>-24.722135267503525</v>
      </c>
      <c r="AE156" s="109">
        <f t="shared" si="113"/>
        <v>24.722135267503525</v>
      </c>
      <c r="AF156" s="109">
        <f t="shared" si="114"/>
        <v>-1.5873015873015885</v>
      </c>
      <c r="AG156" s="109">
        <f t="shared" si="115"/>
        <v>-6.5873015873015888</v>
      </c>
      <c r="AH156" s="109">
        <f t="shared" si="116"/>
        <v>3.4126984126984112</v>
      </c>
      <c r="AI156" s="109">
        <f t="shared" si="117"/>
        <v>-12.059612959654521</v>
      </c>
      <c r="AJ156" s="109">
        <f t="shared" si="118"/>
        <v>8.8850097850513432</v>
      </c>
      <c r="AK156" s="109">
        <f t="shared" si="119"/>
        <v>-1.6407913325552432</v>
      </c>
      <c r="AL156" s="109">
        <f t="shared" si="120"/>
        <v>-6.640791332555243</v>
      </c>
      <c r="AM156" s="109">
        <f t="shared" si="121"/>
        <v>3.359208667444757</v>
      </c>
      <c r="AN156" s="109">
        <f t="shared" si="122"/>
        <v>-12.564731562666784</v>
      </c>
      <c r="AO156" s="109">
        <f t="shared" si="123"/>
        <v>9.2831488975562966</v>
      </c>
    </row>
    <row r="157" spans="1:128" s="5" customFormat="1" x14ac:dyDescent="0.25">
      <c r="A157" s="23" t="s">
        <v>36</v>
      </c>
      <c r="B157" s="33" t="s">
        <v>114</v>
      </c>
      <c r="C157" s="123" t="s">
        <v>157</v>
      </c>
      <c r="D157" s="26">
        <v>1</v>
      </c>
      <c r="E157" s="90">
        <v>447.37259999999998</v>
      </c>
      <c r="F157" s="90">
        <f t="shared" si="101"/>
        <v>447.4</v>
      </c>
      <c r="G157" s="149">
        <v>1.5699999999999999E-2</v>
      </c>
      <c r="H157" s="149">
        <v>1.17E-2</v>
      </c>
      <c r="I157" s="147">
        <f t="shared" si="102"/>
        <v>2.7400000000000001E-2</v>
      </c>
      <c r="J157" s="91">
        <f t="shared" si="103"/>
        <v>61.245071163158876</v>
      </c>
      <c r="K157" s="59"/>
      <c r="L157" s="60">
        <v>447.43</v>
      </c>
      <c r="M157" s="131"/>
      <c r="N157" s="131"/>
      <c r="O157" s="131">
        <v>2.2200000000000001E-2</v>
      </c>
      <c r="P157" s="63">
        <v>50</v>
      </c>
      <c r="Q157" s="24"/>
      <c r="R157" s="24"/>
      <c r="S157" s="24">
        <f t="shared" si="79"/>
        <v>-18.978102189781019</v>
      </c>
      <c r="T157" s="24">
        <f t="shared" si="80"/>
        <v>-18.360777364763994</v>
      </c>
      <c r="U157" s="115"/>
      <c r="V157" s="109">
        <f t="shared" si="104"/>
        <v>-1.1447089286828591</v>
      </c>
      <c r="W157" s="109">
        <f t="shared" si="105"/>
        <v>-6.1447089286828591</v>
      </c>
      <c r="X157" s="109">
        <f t="shared" si="106"/>
        <v>3.8552910713171409</v>
      </c>
      <c r="Y157" s="109">
        <f t="shared" si="107"/>
        <v>-9.3631642899177656</v>
      </c>
      <c r="Z157" s="109">
        <f t="shared" si="108"/>
        <v>7.0737464325520465</v>
      </c>
      <c r="AA157" s="109">
        <f t="shared" si="109"/>
        <v>0</v>
      </c>
      <c r="AB157" s="109">
        <f t="shared" si="110"/>
        <v>-5</v>
      </c>
      <c r="AC157" s="109">
        <f t="shared" si="111"/>
        <v>5</v>
      </c>
      <c r="AD157" s="109">
        <f t="shared" si="112"/>
        <v>-24.722135267503525</v>
      </c>
      <c r="AE157" s="109">
        <f t="shared" si="113"/>
        <v>24.722135267503525</v>
      </c>
      <c r="AF157" s="109">
        <f t="shared" si="114"/>
        <v>-1.5873015873015885</v>
      </c>
      <c r="AG157" s="109">
        <f t="shared" si="115"/>
        <v>-6.5873015873015888</v>
      </c>
      <c r="AH157" s="109">
        <f t="shared" si="116"/>
        <v>3.4126984126984112</v>
      </c>
      <c r="AI157" s="109">
        <f t="shared" si="117"/>
        <v>-12.059612959654521</v>
      </c>
      <c r="AJ157" s="109">
        <f t="shared" si="118"/>
        <v>8.8850097850513432</v>
      </c>
      <c r="AK157" s="109">
        <f t="shared" si="119"/>
        <v>-1.6407913325552432</v>
      </c>
      <c r="AL157" s="109">
        <f t="shared" si="120"/>
        <v>-6.640791332555243</v>
      </c>
      <c r="AM157" s="109">
        <f t="shared" si="121"/>
        <v>3.359208667444757</v>
      </c>
      <c r="AN157" s="109">
        <f t="shared" si="122"/>
        <v>-12.564731562666784</v>
      </c>
      <c r="AO157" s="109">
        <f t="shared" si="123"/>
        <v>9.2831488975562966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</row>
    <row r="158" spans="1:128" s="5" customFormat="1" x14ac:dyDescent="0.25">
      <c r="A158" s="23" t="s">
        <v>36</v>
      </c>
      <c r="B158" s="33" t="s">
        <v>114</v>
      </c>
      <c r="C158" s="123" t="s">
        <v>157</v>
      </c>
      <c r="D158" s="26">
        <v>2</v>
      </c>
      <c r="E158" s="90">
        <v>447.56850000000003</v>
      </c>
      <c r="F158" s="90">
        <f t="shared" si="101"/>
        <v>447.6</v>
      </c>
      <c r="G158" s="149">
        <v>2.1000000000000001E-2</v>
      </c>
      <c r="H158" s="149">
        <v>1.0500000000000001E-2</v>
      </c>
      <c r="I158" s="147">
        <f t="shared" si="102"/>
        <v>3.15E-2</v>
      </c>
      <c r="J158" s="91">
        <f t="shared" si="103"/>
        <v>70.378418929134426</v>
      </c>
      <c r="K158" s="59"/>
      <c r="L158" s="60">
        <v>447.65</v>
      </c>
      <c r="M158" s="131"/>
      <c r="N158" s="131"/>
      <c r="O158" s="131">
        <v>3.1E-2</v>
      </c>
      <c r="P158" s="63">
        <v>69</v>
      </c>
      <c r="Q158" s="24"/>
      <c r="R158" s="24"/>
      <c r="S158" s="24">
        <f t="shared" si="79"/>
        <v>-1.5873015873015885</v>
      </c>
      <c r="T158" s="24">
        <f t="shared" si="80"/>
        <v>-1.9585818353242441</v>
      </c>
      <c r="U158" s="115"/>
      <c r="V158" s="109">
        <f t="shared" si="104"/>
        <v>-1.1447089286828591</v>
      </c>
      <c r="W158" s="109">
        <f t="shared" si="105"/>
        <v>-6.1447089286828591</v>
      </c>
      <c r="X158" s="109">
        <f t="shared" si="106"/>
        <v>3.8552910713171409</v>
      </c>
      <c r="Y158" s="109">
        <f t="shared" si="107"/>
        <v>-9.3631642899177656</v>
      </c>
      <c r="Z158" s="109">
        <f t="shared" si="108"/>
        <v>7.0737464325520465</v>
      </c>
      <c r="AA158" s="109">
        <f t="shared" si="109"/>
        <v>0</v>
      </c>
      <c r="AB158" s="109">
        <f t="shared" si="110"/>
        <v>-5</v>
      </c>
      <c r="AC158" s="109">
        <f t="shared" si="111"/>
        <v>5</v>
      </c>
      <c r="AD158" s="109">
        <f t="shared" si="112"/>
        <v>-24.722135267503525</v>
      </c>
      <c r="AE158" s="109">
        <f t="shared" si="113"/>
        <v>24.722135267503525</v>
      </c>
      <c r="AF158" s="109">
        <f t="shared" si="114"/>
        <v>-1.5873015873015885</v>
      </c>
      <c r="AG158" s="109">
        <f t="shared" si="115"/>
        <v>-6.5873015873015888</v>
      </c>
      <c r="AH158" s="109">
        <f t="shared" si="116"/>
        <v>3.4126984126984112</v>
      </c>
      <c r="AI158" s="109">
        <f t="shared" si="117"/>
        <v>-12.059612959654521</v>
      </c>
      <c r="AJ158" s="109">
        <f t="shared" si="118"/>
        <v>8.8850097850513432</v>
      </c>
      <c r="AK158" s="109">
        <f t="shared" si="119"/>
        <v>-1.6407913325552432</v>
      </c>
      <c r="AL158" s="109">
        <f t="shared" si="120"/>
        <v>-6.640791332555243</v>
      </c>
      <c r="AM158" s="109">
        <f t="shared" si="121"/>
        <v>3.359208667444757</v>
      </c>
      <c r="AN158" s="109">
        <f t="shared" si="122"/>
        <v>-12.564731562666784</v>
      </c>
      <c r="AO158" s="109">
        <f t="shared" si="123"/>
        <v>9.2831488975562966</v>
      </c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</row>
    <row r="159" spans="1:128" s="5" customFormat="1" x14ac:dyDescent="0.25">
      <c r="A159" s="23" t="s">
        <v>36</v>
      </c>
      <c r="B159" s="33" t="s">
        <v>114</v>
      </c>
      <c r="C159" s="123" t="s">
        <v>157</v>
      </c>
      <c r="D159" s="26">
        <v>3</v>
      </c>
      <c r="E159" s="90">
        <v>447.44260000000003</v>
      </c>
      <c r="F159" s="90">
        <f t="shared" si="101"/>
        <v>447.50000000000006</v>
      </c>
      <c r="G159" s="149">
        <v>4.4299999999999999E-2</v>
      </c>
      <c r="H159" s="149">
        <v>1.3100000000000001E-2</v>
      </c>
      <c r="I159" s="147">
        <f t="shared" si="102"/>
        <v>5.74E-2</v>
      </c>
      <c r="J159" s="91">
        <f t="shared" si="103"/>
        <v>128.27840113787596</v>
      </c>
      <c r="K159" s="59"/>
      <c r="L159" s="60">
        <v>447.47</v>
      </c>
      <c r="M159" s="131"/>
      <c r="N159" s="131"/>
      <c r="O159" s="131">
        <v>5.4100000000000002E-2</v>
      </c>
      <c r="P159" s="63">
        <v>121</v>
      </c>
      <c r="Q159" s="24"/>
      <c r="R159" s="24"/>
      <c r="S159" s="24">
        <f t="shared" si="79"/>
        <v>-5.749128919860623</v>
      </c>
      <c r="T159" s="24">
        <f t="shared" si="80"/>
        <v>-5.6739100840935821</v>
      </c>
      <c r="U159" s="115"/>
      <c r="V159" s="109">
        <f t="shared" si="104"/>
        <v>-1.1447089286828591</v>
      </c>
      <c r="W159" s="109">
        <f t="shared" si="105"/>
        <v>-6.1447089286828591</v>
      </c>
      <c r="X159" s="109">
        <f t="shared" si="106"/>
        <v>3.8552910713171409</v>
      </c>
      <c r="Y159" s="109">
        <f t="shared" si="107"/>
        <v>-9.3631642899177656</v>
      </c>
      <c r="Z159" s="109">
        <f t="shared" si="108"/>
        <v>7.0737464325520465</v>
      </c>
      <c r="AA159" s="109">
        <f t="shared" si="109"/>
        <v>0</v>
      </c>
      <c r="AB159" s="109">
        <f t="shared" si="110"/>
        <v>-5</v>
      </c>
      <c r="AC159" s="109">
        <f t="shared" si="111"/>
        <v>5</v>
      </c>
      <c r="AD159" s="109">
        <f t="shared" si="112"/>
        <v>-24.722135267503525</v>
      </c>
      <c r="AE159" s="109">
        <f t="shared" si="113"/>
        <v>24.722135267503525</v>
      </c>
      <c r="AF159" s="109">
        <f t="shared" si="114"/>
        <v>-1.5873015873015885</v>
      </c>
      <c r="AG159" s="109">
        <f t="shared" si="115"/>
        <v>-6.5873015873015888</v>
      </c>
      <c r="AH159" s="109">
        <f t="shared" si="116"/>
        <v>3.4126984126984112</v>
      </c>
      <c r="AI159" s="109">
        <f t="shared" si="117"/>
        <v>-12.059612959654521</v>
      </c>
      <c r="AJ159" s="109">
        <f t="shared" si="118"/>
        <v>8.8850097850513432</v>
      </c>
      <c r="AK159" s="109">
        <f t="shared" si="119"/>
        <v>-1.6407913325552432</v>
      </c>
      <c r="AL159" s="109">
        <f t="shared" si="120"/>
        <v>-6.640791332555243</v>
      </c>
      <c r="AM159" s="109">
        <f t="shared" si="121"/>
        <v>3.359208667444757</v>
      </c>
      <c r="AN159" s="109">
        <f t="shared" si="122"/>
        <v>-12.564731562666784</v>
      </c>
      <c r="AO159" s="109">
        <f t="shared" si="123"/>
        <v>9.2831488975562966</v>
      </c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</row>
    <row r="160" spans="1:128" s="5" customFormat="1" x14ac:dyDescent="0.25">
      <c r="A160" s="23" t="s">
        <v>36</v>
      </c>
      <c r="B160" s="33" t="s">
        <v>114</v>
      </c>
      <c r="C160" s="123" t="s">
        <v>157</v>
      </c>
      <c r="D160" s="26">
        <v>4</v>
      </c>
      <c r="E160" s="90">
        <v>446.91609999999997</v>
      </c>
      <c r="F160" s="90">
        <f t="shared" si="101"/>
        <v>446.99999999999994</v>
      </c>
      <c r="G160" s="149">
        <v>7.0900000000000005E-2</v>
      </c>
      <c r="H160" s="149">
        <v>1.2999999999999999E-2</v>
      </c>
      <c r="I160" s="147">
        <f t="shared" si="102"/>
        <v>8.3900000000000002E-2</v>
      </c>
      <c r="J160" s="91">
        <f t="shared" si="103"/>
        <v>187.71768693647132</v>
      </c>
      <c r="K160" s="59"/>
      <c r="L160" s="60">
        <v>447.03</v>
      </c>
      <c r="M160" s="131"/>
      <c r="N160" s="131"/>
      <c r="O160" s="131">
        <v>8.2699999999999996E-2</v>
      </c>
      <c r="P160" s="63">
        <v>185</v>
      </c>
      <c r="Q160" s="24"/>
      <c r="R160" s="24"/>
      <c r="S160" s="24">
        <f t="shared" si="79"/>
        <v>-1.4302741358760509</v>
      </c>
      <c r="T160" s="24">
        <f t="shared" si="80"/>
        <v>-1.4477521968353797</v>
      </c>
      <c r="U160" s="115"/>
      <c r="V160" s="109">
        <f t="shared" si="104"/>
        <v>-1.1447089286828591</v>
      </c>
      <c r="W160" s="109">
        <f t="shared" si="105"/>
        <v>-6.1447089286828591</v>
      </c>
      <c r="X160" s="109">
        <f t="shared" si="106"/>
        <v>3.8552910713171409</v>
      </c>
      <c r="Y160" s="109">
        <f t="shared" si="107"/>
        <v>-9.3631642899177656</v>
      </c>
      <c r="Z160" s="109">
        <f t="shared" si="108"/>
        <v>7.0737464325520465</v>
      </c>
      <c r="AA160" s="109">
        <f t="shared" si="109"/>
        <v>0</v>
      </c>
      <c r="AB160" s="109">
        <f t="shared" si="110"/>
        <v>-5</v>
      </c>
      <c r="AC160" s="109">
        <f t="shared" si="111"/>
        <v>5</v>
      </c>
      <c r="AD160" s="109">
        <f t="shared" si="112"/>
        <v>-24.722135267503525</v>
      </c>
      <c r="AE160" s="109">
        <f t="shared" si="113"/>
        <v>24.722135267503525</v>
      </c>
      <c r="AF160" s="109">
        <f t="shared" si="114"/>
        <v>-1.5873015873015885</v>
      </c>
      <c r="AG160" s="109">
        <f t="shared" si="115"/>
        <v>-6.5873015873015888</v>
      </c>
      <c r="AH160" s="109">
        <f t="shared" si="116"/>
        <v>3.4126984126984112</v>
      </c>
      <c r="AI160" s="109">
        <f t="shared" si="117"/>
        <v>-12.059612959654521</v>
      </c>
      <c r="AJ160" s="109">
        <f t="shared" si="118"/>
        <v>8.8850097850513432</v>
      </c>
      <c r="AK160" s="109">
        <f t="shared" si="119"/>
        <v>-1.6407913325552432</v>
      </c>
      <c r="AL160" s="109">
        <f t="shared" si="120"/>
        <v>-6.640791332555243</v>
      </c>
      <c r="AM160" s="109">
        <f t="shared" si="121"/>
        <v>3.359208667444757</v>
      </c>
      <c r="AN160" s="109">
        <f t="shared" si="122"/>
        <v>-12.564731562666784</v>
      </c>
      <c r="AO160" s="109">
        <f t="shared" si="123"/>
        <v>9.2831488975562966</v>
      </c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</row>
    <row r="161" spans="1:128" s="5" customFormat="1" x14ac:dyDescent="0.25">
      <c r="A161" s="23" t="s">
        <v>36</v>
      </c>
      <c r="B161" s="33" t="s">
        <v>114</v>
      </c>
      <c r="C161" s="123" t="s">
        <v>157</v>
      </c>
      <c r="D161" s="26">
        <v>5</v>
      </c>
      <c r="E161" s="90">
        <v>447.2765</v>
      </c>
      <c r="F161" s="90">
        <f t="shared" si="101"/>
        <v>447.40000000000003</v>
      </c>
      <c r="G161" s="149">
        <v>0.10390000000000001</v>
      </c>
      <c r="H161" s="149">
        <v>1.9599999999999999E-2</v>
      </c>
      <c r="I161" s="147">
        <f t="shared" si="102"/>
        <v>0.1235</v>
      </c>
      <c r="J161" s="91">
        <f t="shared" si="103"/>
        <v>276.08678925241998</v>
      </c>
      <c r="K161" s="59"/>
      <c r="L161" s="60">
        <v>447.22</v>
      </c>
      <c r="M161" s="131"/>
      <c r="N161" s="131"/>
      <c r="O161" s="131">
        <v>0.1198</v>
      </c>
      <c r="P161" s="63">
        <v>268</v>
      </c>
      <c r="Q161" s="24"/>
      <c r="R161" s="24"/>
      <c r="S161" s="24">
        <f t="shared" si="79"/>
        <v>-2.9959514170040444</v>
      </c>
      <c r="T161" s="24">
        <f t="shared" si="80"/>
        <v>-2.9290750471317937</v>
      </c>
      <c r="U161" s="115"/>
      <c r="V161" s="109">
        <f t="shared" si="104"/>
        <v>-1.1447089286828591</v>
      </c>
      <c r="W161" s="109">
        <f t="shared" si="105"/>
        <v>-6.1447089286828591</v>
      </c>
      <c r="X161" s="109">
        <f t="shared" si="106"/>
        <v>3.8552910713171409</v>
      </c>
      <c r="Y161" s="109">
        <f t="shared" si="107"/>
        <v>-9.3631642899177656</v>
      </c>
      <c r="Z161" s="109">
        <f t="shared" si="108"/>
        <v>7.0737464325520465</v>
      </c>
      <c r="AA161" s="109">
        <f t="shared" si="109"/>
        <v>0</v>
      </c>
      <c r="AB161" s="109">
        <f t="shared" si="110"/>
        <v>-5</v>
      </c>
      <c r="AC161" s="109">
        <f t="shared" si="111"/>
        <v>5</v>
      </c>
      <c r="AD161" s="109">
        <f t="shared" si="112"/>
        <v>-24.722135267503525</v>
      </c>
      <c r="AE161" s="109">
        <f t="shared" si="113"/>
        <v>24.722135267503525</v>
      </c>
      <c r="AF161" s="109">
        <f t="shared" si="114"/>
        <v>-1.5873015873015885</v>
      </c>
      <c r="AG161" s="109">
        <f t="shared" si="115"/>
        <v>-6.5873015873015888</v>
      </c>
      <c r="AH161" s="109">
        <f t="shared" si="116"/>
        <v>3.4126984126984112</v>
      </c>
      <c r="AI161" s="109">
        <f t="shared" si="117"/>
        <v>-12.059612959654521</v>
      </c>
      <c r="AJ161" s="109">
        <f t="shared" si="118"/>
        <v>8.8850097850513432</v>
      </c>
      <c r="AK161" s="109">
        <f t="shared" si="119"/>
        <v>-1.6407913325552432</v>
      </c>
      <c r="AL161" s="109">
        <f t="shared" si="120"/>
        <v>-6.640791332555243</v>
      </c>
      <c r="AM161" s="109">
        <f t="shared" si="121"/>
        <v>3.359208667444757</v>
      </c>
      <c r="AN161" s="109">
        <f t="shared" si="122"/>
        <v>-12.564731562666784</v>
      </c>
      <c r="AO161" s="109">
        <f t="shared" si="123"/>
        <v>9.2831488975562966</v>
      </c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</row>
    <row r="162" spans="1:128" s="5" customFormat="1" x14ac:dyDescent="0.25">
      <c r="A162" s="23" t="s">
        <v>36</v>
      </c>
      <c r="B162" s="33" t="s">
        <v>114</v>
      </c>
      <c r="C162" s="123" t="s">
        <v>157</v>
      </c>
      <c r="D162" s="26">
        <v>6</v>
      </c>
      <c r="E162" s="90">
        <v>447.41230000000002</v>
      </c>
      <c r="F162" s="90">
        <f t="shared" si="101"/>
        <v>447.6</v>
      </c>
      <c r="G162" s="149">
        <v>0.16600000000000001</v>
      </c>
      <c r="H162" s="149">
        <v>2.1700000000000001E-2</v>
      </c>
      <c r="I162" s="147">
        <f t="shared" si="102"/>
        <v>0.18770000000000001</v>
      </c>
      <c r="J162" s="91">
        <f t="shared" si="103"/>
        <v>419.45715074993598</v>
      </c>
      <c r="K162" s="59"/>
      <c r="L162" s="60">
        <v>447.49</v>
      </c>
      <c r="M162" s="131"/>
      <c r="N162" s="131"/>
      <c r="O162" s="131">
        <v>0.18340000000000001</v>
      </c>
      <c r="P162" s="63">
        <v>410</v>
      </c>
      <c r="Q162" s="24"/>
      <c r="R162" s="24"/>
      <c r="S162" s="24">
        <f t="shared" si="79"/>
        <v>-2.290889717634522</v>
      </c>
      <c r="T162" s="24">
        <f t="shared" si="80"/>
        <v>-2.2546166474997018</v>
      </c>
      <c r="U162" s="115"/>
      <c r="V162" s="109">
        <f t="shared" si="104"/>
        <v>-1.1447089286828591</v>
      </c>
      <c r="W162" s="109">
        <f t="shared" si="105"/>
        <v>-6.1447089286828591</v>
      </c>
      <c r="X162" s="109">
        <f t="shared" si="106"/>
        <v>3.8552910713171409</v>
      </c>
      <c r="Y162" s="109">
        <f t="shared" si="107"/>
        <v>-9.3631642899177656</v>
      </c>
      <c r="Z162" s="109">
        <f t="shared" si="108"/>
        <v>7.0737464325520465</v>
      </c>
      <c r="AA162" s="109">
        <f t="shared" si="109"/>
        <v>0</v>
      </c>
      <c r="AB162" s="109">
        <f t="shared" si="110"/>
        <v>-5</v>
      </c>
      <c r="AC162" s="109">
        <f t="shared" si="111"/>
        <v>5</v>
      </c>
      <c r="AD162" s="109">
        <f t="shared" si="112"/>
        <v>-24.722135267503525</v>
      </c>
      <c r="AE162" s="109">
        <f t="shared" si="113"/>
        <v>24.722135267503525</v>
      </c>
      <c r="AF162" s="109">
        <f t="shared" si="114"/>
        <v>-1.5873015873015885</v>
      </c>
      <c r="AG162" s="109">
        <f t="shared" si="115"/>
        <v>-6.5873015873015888</v>
      </c>
      <c r="AH162" s="109">
        <f t="shared" si="116"/>
        <v>3.4126984126984112</v>
      </c>
      <c r="AI162" s="109">
        <f t="shared" si="117"/>
        <v>-12.059612959654521</v>
      </c>
      <c r="AJ162" s="109">
        <f t="shared" si="118"/>
        <v>8.8850097850513432</v>
      </c>
      <c r="AK162" s="109">
        <f t="shared" si="119"/>
        <v>-1.6407913325552432</v>
      </c>
      <c r="AL162" s="109">
        <f t="shared" si="120"/>
        <v>-6.640791332555243</v>
      </c>
      <c r="AM162" s="109">
        <f t="shared" si="121"/>
        <v>3.359208667444757</v>
      </c>
      <c r="AN162" s="109">
        <f t="shared" si="122"/>
        <v>-12.564731562666784</v>
      </c>
      <c r="AO162" s="109">
        <f t="shared" si="123"/>
        <v>9.2831488975562966</v>
      </c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</row>
    <row r="163" spans="1:128" s="5" customFormat="1" x14ac:dyDescent="0.25">
      <c r="A163" s="123" t="s">
        <v>36</v>
      </c>
      <c r="B163" s="33" t="s">
        <v>114</v>
      </c>
      <c r="C163" s="123" t="s">
        <v>157</v>
      </c>
      <c r="D163" s="26">
        <v>7</v>
      </c>
      <c r="E163" s="90">
        <v>447.26169999999996</v>
      </c>
      <c r="F163" s="90">
        <f t="shared" si="101"/>
        <v>447.7</v>
      </c>
      <c r="G163" s="149">
        <v>0.38650000000000001</v>
      </c>
      <c r="H163" s="149">
        <v>5.1799999999999999E-2</v>
      </c>
      <c r="I163" s="147">
        <f t="shared" si="102"/>
        <v>0.43830000000000002</v>
      </c>
      <c r="J163" s="91">
        <f t="shared" si="103"/>
        <v>979.60091630446777</v>
      </c>
      <c r="K163" s="59"/>
      <c r="L163" s="60">
        <v>447.68</v>
      </c>
      <c r="M163" s="131"/>
      <c r="N163" s="131"/>
      <c r="O163" s="131">
        <v>0.42909999999999998</v>
      </c>
      <c r="P163" s="63">
        <v>959</v>
      </c>
      <c r="Q163" s="24"/>
      <c r="R163" s="24"/>
      <c r="S163" s="24">
        <f t="shared" si="79"/>
        <v>-2.0990189368012868</v>
      </c>
      <c r="T163" s="24">
        <f t="shared" si="80"/>
        <v>-2.1029907140332691</v>
      </c>
      <c r="U163" s="115"/>
      <c r="V163" s="109">
        <f t="shared" si="104"/>
        <v>-1.1447089286828591</v>
      </c>
      <c r="W163" s="109">
        <f t="shared" si="105"/>
        <v>-6.1447089286828591</v>
      </c>
      <c r="X163" s="109">
        <f t="shared" si="106"/>
        <v>3.8552910713171409</v>
      </c>
      <c r="Y163" s="109">
        <f t="shared" si="107"/>
        <v>-9.3631642899177656</v>
      </c>
      <c r="Z163" s="109">
        <f t="shared" si="108"/>
        <v>7.0737464325520465</v>
      </c>
      <c r="AA163" s="109">
        <f t="shared" si="109"/>
        <v>0</v>
      </c>
      <c r="AB163" s="109">
        <f t="shared" si="110"/>
        <v>-5</v>
      </c>
      <c r="AC163" s="109">
        <f t="shared" si="111"/>
        <v>5</v>
      </c>
      <c r="AD163" s="109">
        <f t="shared" si="112"/>
        <v>-24.722135267503525</v>
      </c>
      <c r="AE163" s="109">
        <f t="shared" si="113"/>
        <v>24.722135267503525</v>
      </c>
      <c r="AF163" s="109">
        <f t="shared" si="114"/>
        <v>-1.5873015873015885</v>
      </c>
      <c r="AG163" s="109">
        <f t="shared" si="115"/>
        <v>-6.5873015873015888</v>
      </c>
      <c r="AH163" s="109">
        <f t="shared" si="116"/>
        <v>3.4126984126984112</v>
      </c>
      <c r="AI163" s="109">
        <f t="shared" si="117"/>
        <v>-12.059612959654521</v>
      </c>
      <c r="AJ163" s="109">
        <f t="shared" si="118"/>
        <v>8.8850097850513432</v>
      </c>
      <c r="AK163" s="109">
        <f t="shared" si="119"/>
        <v>-1.6407913325552432</v>
      </c>
      <c r="AL163" s="109">
        <f t="shared" si="120"/>
        <v>-6.640791332555243</v>
      </c>
      <c r="AM163" s="109">
        <f t="shared" si="121"/>
        <v>3.359208667444757</v>
      </c>
      <c r="AN163" s="109">
        <f t="shared" si="122"/>
        <v>-12.564731562666784</v>
      </c>
      <c r="AO163" s="109">
        <f t="shared" si="123"/>
        <v>9.2831488975562966</v>
      </c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</row>
    <row r="164" spans="1:128" s="5" customFormat="1" x14ac:dyDescent="0.25">
      <c r="A164" s="23" t="s">
        <v>36</v>
      </c>
      <c r="B164" s="33" t="s">
        <v>114</v>
      </c>
      <c r="C164" s="123" t="s">
        <v>157</v>
      </c>
      <c r="D164" s="26">
        <v>8</v>
      </c>
      <c r="E164" s="90">
        <v>447.15250000000003</v>
      </c>
      <c r="F164" s="90">
        <f t="shared" si="101"/>
        <v>448.00000000000006</v>
      </c>
      <c r="G164" s="149">
        <v>0.76629999999999998</v>
      </c>
      <c r="H164" s="149">
        <v>8.1199999999999994E-2</v>
      </c>
      <c r="I164" s="147">
        <f t="shared" si="102"/>
        <v>0.84749999999999992</v>
      </c>
      <c r="J164" s="91">
        <f t="shared" si="103"/>
        <v>1893.971881712343</v>
      </c>
      <c r="K164" s="59"/>
      <c r="L164" s="60">
        <v>447.87</v>
      </c>
      <c r="M164" s="131"/>
      <c r="N164" s="131"/>
      <c r="O164" s="131">
        <v>0.83409999999999995</v>
      </c>
      <c r="P164" s="63">
        <v>1862</v>
      </c>
      <c r="Q164" s="24"/>
      <c r="R164" s="24"/>
      <c r="S164" s="24">
        <f t="shared" si="79"/>
        <v>-1.5811209439527987</v>
      </c>
      <c r="T164" s="24">
        <f t="shared" si="80"/>
        <v>-1.688086397747214</v>
      </c>
      <c r="U164" s="115"/>
      <c r="V164" s="109">
        <f t="shared" si="104"/>
        <v>-1.1447089286828591</v>
      </c>
      <c r="W164" s="109">
        <f t="shared" si="105"/>
        <v>-6.1447089286828591</v>
      </c>
      <c r="X164" s="109">
        <f t="shared" si="106"/>
        <v>3.8552910713171409</v>
      </c>
      <c r="Y164" s="109">
        <f t="shared" si="107"/>
        <v>-9.3631642899177656</v>
      </c>
      <c r="Z164" s="109">
        <f t="shared" si="108"/>
        <v>7.0737464325520465</v>
      </c>
      <c r="AA164" s="109">
        <f t="shared" si="109"/>
        <v>0</v>
      </c>
      <c r="AB164" s="109">
        <f t="shared" si="110"/>
        <v>-5</v>
      </c>
      <c r="AC164" s="109">
        <f t="shared" si="111"/>
        <v>5</v>
      </c>
      <c r="AD164" s="109">
        <f t="shared" si="112"/>
        <v>-24.722135267503525</v>
      </c>
      <c r="AE164" s="109">
        <f t="shared" si="113"/>
        <v>24.722135267503525</v>
      </c>
      <c r="AF164" s="109">
        <f t="shared" si="114"/>
        <v>-1.5873015873015885</v>
      </c>
      <c r="AG164" s="109">
        <f t="shared" si="115"/>
        <v>-6.5873015873015888</v>
      </c>
      <c r="AH164" s="109">
        <f t="shared" si="116"/>
        <v>3.4126984126984112</v>
      </c>
      <c r="AI164" s="109">
        <f t="shared" si="117"/>
        <v>-12.059612959654521</v>
      </c>
      <c r="AJ164" s="109">
        <f t="shared" si="118"/>
        <v>8.8850097850513432</v>
      </c>
      <c r="AK164" s="109">
        <f t="shared" si="119"/>
        <v>-1.6407913325552432</v>
      </c>
      <c r="AL164" s="109">
        <f t="shared" si="120"/>
        <v>-6.640791332555243</v>
      </c>
      <c r="AM164" s="109">
        <f t="shared" si="121"/>
        <v>3.359208667444757</v>
      </c>
      <c r="AN164" s="109">
        <f t="shared" si="122"/>
        <v>-12.564731562666784</v>
      </c>
      <c r="AO164" s="109">
        <f t="shared" si="123"/>
        <v>9.2831488975562966</v>
      </c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</row>
    <row r="165" spans="1:128" s="5" customFormat="1" x14ac:dyDescent="0.25">
      <c r="A165" s="23" t="s">
        <v>36</v>
      </c>
      <c r="B165" s="33" t="s">
        <v>114</v>
      </c>
      <c r="C165" s="123" t="s">
        <v>157</v>
      </c>
      <c r="D165" s="26">
        <v>9</v>
      </c>
      <c r="E165" s="90">
        <v>447.7432</v>
      </c>
      <c r="F165" s="90">
        <f t="shared" si="101"/>
        <v>449.6</v>
      </c>
      <c r="G165" s="149">
        <v>1.6324000000000001</v>
      </c>
      <c r="H165" s="149">
        <v>0.22439999999999999</v>
      </c>
      <c r="I165" s="147">
        <f t="shared" si="102"/>
        <v>1.8568</v>
      </c>
      <c r="J165" s="91">
        <f t="shared" si="103"/>
        <v>4140.5401400766314</v>
      </c>
      <c r="K165" s="59"/>
      <c r="L165" s="60">
        <v>449.6</v>
      </c>
      <c r="M165" s="131"/>
      <c r="N165" s="131"/>
      <c r="O165" s="131">
        <v>1.8405</v>
      </c>
      <c r="P165" s="63">
        <v>4094</v>
      </c>
      <c r="Q165" s="24"/>
      <c r="R165" s="24"/>
      <c r="S165" s="24">
        <f t="shared" si="79"/>
        <v>-0.87785437311503556</v>
      </c>
      <c r="T165" s="24">
        <f t="shared" si="80"/>
        <v>-1.1240113246618597</v>
      </c>
      <c r="U165" s="115"/>
      <c r="V165" s="109">
        <f t="shared" si="104"/>
        <v>-1.1447089286828591</v>
      </c>
      <c r="W165" s="109">
        <f t="shared" si="105"/>
        <v>-6.1447089286828591</v>
      </c>
      <c r="X165" s="109">
        <f t="shared" si="106"/>
        <v>3.8552910713171409</v>
      </c>
      <c r="Y165" s="109">
        <f t="shared" si="107"/>
        <v>-9.3631642899177656</v>
      </c>
      <c r="Z165" s="109">
        <f t="shared" si="108"/>
        <v>7.0737464325520465</v>
      </c>
      <c r="AA165" s="109">
        <f t="shared" si="109"/>
        <v>0</v>
      </c>
      <c r="AB165" s="109">
        <f t="shared" si="110"/>
        <v>-5</v>
      </c>
      <c r="AC165" s="109">
        <f t="shared" si="111"/>
        <v>5</v>
      </c>
      <c r="AD165" s="109">
        <f t="shared" si="112"/>
        <v>-24.722135267503525</v>
      </c>
      <c r="AE165" s="109">
        <f t="shared" si="113"/>
        <v>24.722135267503525</v>
      </c>
      <c r="AF165" s="109">
        <f t="shared" si="114"/>
        <v>-1.5873015873015885</v>
      </c>
      <c r="AG165" s="109">
        <f t="shared" si="115"/>
        <v>-6.5873015873015888</v>
      </c>
      <c r="AH165" s="109">
        <f t="shared" si="116"/>
        <v>3.4126984126984112</v>
      </c>
      <c r="AI165" s="109">
        <f t="shared" si="117"/>
        <v>-12.059612959654521</v>
      </c>
      <c r="AJ165" s="109">
        <f t="shared" si="118"/>
        <v>8.8850097850513432</v>
      </c>
      <c r="AK165" s="109">
        <f t="shared" si="119"/>
        <v>-1.6407913325552432</v>
      </c>
      <c r="AL165" s="109">
        <f t="shared" si="120"/>
        <v>-6.640791332555243</v>
      </c>
      <c r="AM165" s="109">
        <f t="shared" si="121"/>
        <v>3.359208667444757</v>
      </c>
      <c r="AN165" s="109">
        <f t="shared" si="122"/>
        <v>-12.564731562666784</v>
      </c>
      <c r="AO165" s="109">
        <f t="shared" si="123"/>
        <v>9.2831488975562966</v>
      </c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</row>
    <row r="166" spans="1:128" s="5" customFormat="1" x14ac:dyDescent="0.25">
      <c r="A166" s="23" t="s">
        <v>37</v>
      </c>
      <c r="B166" s="33" t="s">
        <v>115</v>
      </c>
      <c r="C166" s="123" t="s">
        <v>121</v>
      </c>
      <c r="D166" s="26">
        <v>1</v>
      </c>
      <c r="E166" s="90">
        <v>447.07419999999996</v>
      </c>
      <c r="F166" s="90">
        <f t="shared" si="101"/>
        <v>447.09999999999997</v>
      </c>
      <c r="G166" s="149">
        <v>1.3899999999999999E-2</v>
      </c>
      <c r="H166" s="149">
        <v>1.1900000000000001E-2</v>
      </c>
      <c r="I166" s="147">
        <f t="shared" si="102"/>
        <v>2.58E-2</v>
      </c>
      <c r="J166" s="91">
        <f t="shared" si="103"/>
        <v>57.707284714369393</v>
      </c>
      <c r="K166" s="59">
        <v>450</v>
      </c>
      <c r="L166" s="58">
        <v>445</v>
      </c>
      <c r="M166" s="131">
        <v>1.23E-2</v>
      </c>
      <c r="N166" s="131">
        <v>8.8999999999999999E-3</v>
      </c>
      <c r="O166" s="131">
        <v>2.12E-2</v>
      </c>
      <c r="P166" s="60">
        <v>47.64</v>
      </c>
      <c r="Q166" s="24">
        <f t="shared" ref="Q166:Q196" si="124">((M166-G166)/G166)*100</f>
        <v>-11.510791366906469</v>
      </c>
      <c r="R166" s="24">
        <f t="shared" ref="R166:R196" si="125">((N166-H166)/H166)*100</f>
        <v>-25.210084033613452</v>
      </c>
      <c r="S166" s="24">
        <f t="shared" si="79"/>
        <v>-17.829457364341085</v>
      </c>
      <c r="T166" s="24">
        <f t="shared" si="80"/>
        <v>-17.445431307674387</v>
      </c>
      <c r="U166" s="115"/>
      <c r="V166" s="109">
        <f t="shared" si="104"/>
        <v>-1.1447089286828591</v>
      </c>
      <c r="W166" s="109">
        <f t="shared" si="105"/>
        <v>-6.1447089286828591</v>
      </c>
      <c r="X166" s="109">
        <f t="shared" si="106"/>
        <v>3.8552910713171409</v>
      </c>
      <c r="Y166" s="109">
        <f t="shared" si="107"/>
        <v>-9.3631642899177656</v>
      </c>
      <c r="Z166" s="109">
        <f t="shared" si="108"/>
        <v>7.0737464325520465</v>
      </c>
      <c r="AA166" s="109">
        <f t="shared" si="109"/>
        <v>0</v>
      </c>
      <c r="AB166" s="109">
        <f t="shared" si="110"/>
        <v>-5</v>
      </c>
      <c r="AC166" s="109">
        <f t="shared" si="111"/>
        <v>5</v>
      </c>
      <c r="AD166" s="109">
        <f t="shared" si="112"/>
        <v>-24.722135267503525</v>
      </c>
      <c r="AE166" s="109">
        <f t="shared" si="113"/>
        <v>24.722135267503525</v>
      </c>
      <c r="AF166" s="109">
        <f t="shared" si="114"/>
        <v>-1.5873015873015885</v>
      </c>
      <c r="AG166" s="109">
        <f t="shared" si="115"/>
        <v>-6.5873015873015888</v>
      </c>
      <c r="AH166" s="109">
        <f t="shared" si="116"/>
        <v>3.4126984126984112</v>
      </c>
      <c r="AI166" s="109">
        <f t="shared" si="117"/>
        <v>-12.059612959654521</v>
      </c>
      <c r="AJ166" s="109">
        <f t="shared" si="118"/>
        <v>8.8850097850513432</v>
      </c>
      <c r="AK166" s="109">
        <f t="shared" si="119"/>
        <v>-1.6407913325552432</v>
      </c>
      <c r="AL166" s="109">
        <f t="shared" si="120"/>
        <v>-6.640791332555243</v>
      </c>
      <c r="AM166" s="109">
        <f t="shared" si="121"/>
        <v>3.359208667444757</v>
      </c>
      <c r="AN166" s="109">
        <f t="shared" si="122"/>
        <v>-12.564731562666784</v>
      </c>
      <c r="AO166" s="109">
        <f t="shared" si="123"/>
        <v>9.2831488975562966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</row>
    <row r="167" spans="1:128" s="5" customFormat="1" x14ac:dyDescent="0.25">
      <c r="A167" s="23" t="s">
        <v>37</v>
      </c>
      <c r="B167" s="33" t="s">
        <v>115</v>
      </c>
      <c r="C167" s="123" t="s">
        <v>121</v>
      </c>
      <c r="D167" s="26">
        <v>2</v>
      </c>
      <c r="E167" s="90">
        <v>447.36869999999999</v>
      </c>
      <c r="F167" s="90">
        <f t="shared" si="101"/>
        <v>447.4</v>
      </c>
      <c r="G167" s="149">
        <v>2.01E-2</v>
      </c>
      <c r="H167" s="149">
        <v>1.12E-2</v>
      </c>
      <c r="I167" s="147">
        <f t="shared" si="102"/>
        <v>3.1300000000000001E-2</v>
      </c>
      <c r="J167" s="91">
        <f t="shared" si="103"/>
        <v>69.962815041167502</v>
      </c>
      <c r="K167" s="59">
        <v>450</v>
      </c>
      <c r="L167" s="58">
        <v>444.3</v>
      </c>
      <c r="M167" s="131">
        <v>1.7000000000000001E-2</v>
      </c>
      <c r="N167" s="131">
        <v>4.4000000000000003E-3</v>
      </c>
      <c r="O167" s="131">
        <v>2.1399999999999999E-2</v>
      </c>
      <c r="P167" s="60">
        <v>48.16</v>
      </c>
      <c r="Q167" s="24">
        <f t="shared" si="124"/>
        <v>-15.422885572139297</v>
      </c>
      <c r="R167" s="24">
        <f t="shared" si="125"/>
        <v>-60.714285714285708</v>
      </c>
      <c r="S167" s="24">
        <f t="shared" si="79"/>
        <v>-31.629392971246013</v>
      </c>
      <c r="T167" s="24">
        <f t="shared" si="80"/>
        <v>-31.163433072751999</v>
      </c>
      <c r="U167" s="115"/>
      <c r="V167" s="109">
        <f t="shared" si="104"/>
        <v>-1.1447089286828591</v>
      </c>
      <c r="W167" s="109">
        <f t="shared" si="105"/>
        <v>-6.1447089286828591</v>
      </c>
      <c r="X167" s="109">
        <f t="shared" si="106"/>
        <v>3.8552910713171409</v>
      </c>
      <c r="Y167" s="109">
        <f t="shared" si="107"/>
        <v>-9.3631642899177656</v>
      </c>
      <c r="Z167" s="109">
        <f t="shared" si="108"/>
        <v>7.0737464325520465</v>
      </c>
      <c r="AA167" s="109">
        <f t="shared" si="109"/>
        <v>0</v>
      </c>
      <c r="AB167" s="109">
        <f t="shared" si="110"/>
        <v>-5</v>
      </c>
      <c r="AC167" s="109">
        <f t="shared" si="111"/>
        <v>5</v>
      </c>
      <c r="AD167" s="109">
        <f t="shared" si="112"/>
        <v>-24.722135267503525</v>
      </c>
      <c r="AE167" s="109">
        <f t="shared" si="113"/>
        <v>24.722135267503525</v>
      </c>
      <c r="AF167" s="109">
        <f t="shared" si="114"/>
        <v>-1.5873015873015885</v>
      </c>
      <c r="AG167" s="109">
        <f t="shared" si="115"/>
        <v>-6.5873015873015888</v>
      </c>
      <c r="AH167" s="109">
        <f t="shared" si="116"/>
        <v>3.4126984126984112</v>
      </c>
      <c r="AI167" s="109">
        <f t="shared" si="117"/>
        <v>-12.059612959654521</v>
      </c>
      <c r="AJ167" s="109">
        <f t="shared" si="118"/>
        <v>8.8850097850513432</v>
      </c>
      <c r="AK167" s="109">
        <f t="shared" si="119"/>
        <v>-1.6407913325552432</v>
      </c>
      <c r="AL167" s="109">
        <f t="shared" si="120"/>
        <v>-6.640791332555243</v>
      </c>
      <c r="AM167" s="109">
        <f t="shared" si="121"/>
        <v>3.359208667444757</v>
      </c>
      <c r="AN167" s="109">
        <f t="shared" si="122"/>
        <v>-12.564731562666784</v>
      </c>
      <c r="AO167" s="109">
        <f t="shared" si="123"/>
        <v>9.2831488975562966</v>
      </c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</row>
    <row r="168" spans="1:128" s="5" customFormat="1" x14ac:dyDescent="0.25">
      <c r="A168" s="23" t="s">
        <v>37</v>
      </c>
      <c r="B168" s="33" t="s">
        <v>115</v>
      </c>
      <c r="C168" s="123" t="s">
        <v>121</v>
      </c>
      <c r="D168" s="26">
        <v>3</v>
      </c>
      <c r="E168" s="90">
        <v>447.24439999999998</v>
      </c>
      <c r="F168" s="90">
        <f t="shared" si="101"/>
        <v>447.29999999999995</v>
      </c>
      <c r="G168" s="149">
        <v>4.3799999999999999E-2</v>
      </c>
      <c r="H168" s="149">
        <v>1.18E-2</v>
      </c>
      <c r="I168" s="147">
        <f t="shared" si="102"/>
        <v>5.5599999999999997E-2</v>
      </c>
      <c r="J168" s="91">
        <f t="shared" si="103"/>
        <v>124.3109845741146</v>
      </c>
      <c r="K168" s="59">
        <v>450</v>
      </c>
      <c r="L168" s="58">
        <v>444.9</v>
      </c>
      <c r="M168" s="131">
        <v>0.04</v>
      </c>
      <c r="N168" s="131">
        <v>1.0500000000000001E-2</v>
      </c>
      <c r="O168" s="131">
        <v>5.0500000000000003E-2</v>
      </c>
      <c r="P168" s="60">
        <v>113.51</v>
      </c>
      <c r="Q168" s="24">
        <f t="shared" si="124"/>
        <v>-8.6757990867579871</v>
      </c>
      <c r="R168" s="24">
        <f t="shared" si="125"/>
        <v>-11.016949152542367</v>
      </c>
      <c r="S168" s="24">
        <f t="shared" si="79"/>
        <v>-9.1726618705035854</v>
      </c>
      <c r="T168" s="24">
        <f t="shared" si="80"/>
        <v>-8.6886807397740569</v>
      </c>
      <c r="U168" s="115"/>
      <c r="V168" s="109">
        <f t="shared" si="104"/>
        <v>-1.1447089286828591</v>
      </c>
      <c r="W168" s="109">
        <f t="shared" si="105"/>
        <v>-6.1447089286828591</v>
      </c>
      <c r="X168" s="109">
        <f t="shared" si="106"/>
        <v>3.8552910713171409</v>
      </c>
      <c r="Y168" s="109">
        <f t="shared" si="107"/>
        <v>-9.3631642899177656</v>
      </c>
      <c r="Z168" s="109">
        <f t="shared" si="108"/>
        <v>7.0737464325520465</v>
      </c>
      <c r="AA168" s="109">
        <f t="shared" si="109"/>
        <v>0</v>
      </c>
      <c r="AB168" s="109">
        <f t="shared" si="110"/>
        <v>-5</v>
      </c>
      <c r="AC168" s="109">
        <f t="shared" si="111"/>
        <v>5</v>
      </c>
      <c r="AD168" s="109">
        <f t="shared" si="112"/>
        <v>-24.722135267503525</v>
      </c>
      <c r="AE168" s="109">
        <f t="shared" si="113"/>
        <v>24.722135267503525</v>
      </c>
      <c r="AF168" s="109">
        <f t="shared" si="114"/>
        <v>-1.5873015873015885</v>
      </c>
      <c r="AG168" s="109">
        <f t="shared" si="115"/>
        <v>-6.5873015873015888</v>
      </c>
      <c r="AH168" s="109">
        <f t="shared" si="116"/>
        <v>3.4126984126984112</v>
      </c>
      <c r="AI168" s="109">
        <f t="shared" si="117"/>
        <v>-12.059612959654521</v>
      </c>
      <c r="AJ168" s="109">
        <f t="shared" si="118"/>
        <v>8.8850097850513432</v>
      </c>
      <c r="AK168" s="109">
        <f t="shared" si="119"/>
        <v>-1.6407913325552432</v>
      </c>
      <c r="AL168" s="109">
        <f t="shared" si="120"/>
        <v>-6.640791332555243</v>
      </c>
      <c r="AM168" s="109">
        <f t="shared" si="121"/>
        <v>3.359208667444757</v>
      </c>
      <c r="AN168" s="109">
        <f t="shared" si="122"/>
        <v>-12.564731562666784</v>
      </c>
      <c r="AO168" s="109">
        <f t="shared" si="123"/>
        <v>9.2831488975562966</v>
      </c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</row>
    <row r="169" spans="1:128" s="5" customFormat="1" x14ac:dyDescent="0.25">
      <c r="A169" s="23" t="s">
        <v>37</v>
      </c>
      <c r="B169" s="33" t="s">
        <v>115</v>
      </c>
      <c r="C169" s="123" t="s">
        <v>121</v>
      </c>
      <c r="D169" s="26">
        <v>4</v>
      </c>
      <c r="E169" s="90">
        <v>446.91490000000005</v>
      </c>
      <c r="F169" s="90">
        <f t="shared" si="101"/>
        <v>447.00000000000006</v>
      </c>
      <c r="G169" s="149">
        <v>7.0900000000000005E-2</v>
      </c>
      <c r="H169" s="149">
        <v>1.4200000000000001E-2</v>
      </c>
      <c r="I169" s="147">
        <f t="shared" si="102"/>
        <v>8.5100000000000009E-2</v>
      </c>
      <c r="J169" s="91">
        <f t="shared" si="103"/>
        <v>190.40288275296388</v>
      </c>
      <c r="K169" s="59">
        <v>450</v>
      </c>
      <c r="L169" s="58">
        <v>443.4</v>
      </c>
      <c r="M169" s="131">
        <v>6.3899999999999998E-2</v>
      </c>
      <c r="N169" s="131">
        <v>1.3299999999999999E-2</v>
      </c>
      <c r="O169" s="131">
        <v>7.7200000000000005E-2</v>
      </c>
      <c r="P169" s="60">
        <v>174.12</v>
      </c>
      <c r="Q169" s="24">
        <f t="shared" si="124"/>
        <v>-9.8730606488011361</v>
      </c>
      <c r="R169" s="24">
        <f t="shared" si="125"/>
        <v>-6.3380281690140938</v>
      </c>
      <c r="S169" s="24">
        <f t="shared" si="79"/>
        <v>-9.2831962397179844</v>
      </c>
      <c r="T169" s="24">
        <f t="shared" si="80"/>
        <v>-8.5518047403147346</v>
      </c>
      <c r="U169" s="115"/>
      <c r="V169" s="109">
        <f t="shared" si="104"/>
        <v>-1.1447089286828591</v>
      </c>
      <c r="W169" s="109">
        <f t="shared" si="105"/>
        <v>-6.1447089286828591</v>
      </c>
      <c r="X169" s="109">
        <f t="shared" si="106"/>
        <v>3.8552910713171409</v>
      </c>
      <c r="Y169" s="109">
        <f t="shared" si="107"/>
        <v>-9.3631642899177656</v>
      </c>
      <c r="Z169" s="109">
        <f t="shared" si="108"/>
        <v>7.0737464325520465</v>
      </c>
      <c r="AA169" s="109">
        <f t="shared" si="109"/>
        <v>0</v>
      </c>
      <c r="AB169" s="109">
        <f t="shared" si="110"/>
        <v>-5</v>
      </c>
      <c r="AC169" s="109">
        <f t="shared" si="111"/>
        <v>5</v>
      </c>
      <c r="AD169" s="109">
        <f t="shared" si="112"/>
        <v>-24.722135267503525</v>
      </c>
      <c r="AE169" s="109">
        <f t="shared" si="113"/>
        <v>24.722135267503525</v>
      </c>
      <c r="AF169" s="109">
        <f t="shared" si="114"/>
        <v>-1.5873015873015885</v>
      </c>
      <c r="AG169" s="109">
        <f t="shared" si="115"/>
        <v>-6.5873015873015888</v>
      </c>
      <c r="AH169" s="109">
        <f t="shared" si="116"/>
        <v>3.4126984126984112</v>
      </c>
      <c r="AI169" s="109">
        <f t="shared" si="117"/>
        <v>-12.059612959654521</v>
      </c>
      <c r="AJ169" s="109">
        <f t="shared" si="118"/>
        <v>8.8850097850513432</v>
      </c>
      <c r="AK169" s="109">
        <f t="shared" si="119"/>
        <v>-1.6407913325552432</v>
      </c>
      <c r="AL169" s="109">
        <f t="shared" si="120"/>
        <v>-6.640791332555243</v>
      </c>
      <c r="AM169" s="109">
        <f t="shared" si="121"/>
        <v>3.359208667444757</v>
      </c>
      <c r="AN169" s="109">
        <f t="shared" si="122"/>
        <v>-12.564731562666784</v>
      </c>
      <c r="AO169" s="109">
        <f t="shared" si="123"/>
        <v>9.2831488975562966</v>
      </c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</row>
    <row r="170" spans="1:128" s="5" customFormat="1" x14ac:dyDescent="0.25">
      <c r="A170" s="23" t="s">
        <v>37</v>
      </c>
      <c r="B170" s="33" t="s">
        <v>115</v>
      </c>
      <c r="C170" s="123" t="s">
        <v>121</v>
      </c>
      <c r="D170" s="26">
        <v>5</v>
      </c>
      <c r="E170" s="90">
        <v>448.17830000000004</v>
      </c>
      <c r="F170" s="90">
        <f t="shared" si="101"/>
        <v>448.30000000000007</v>
      </c>
      <c r="G170" s="149">
        <v>0.10340000000000001</v>
      </c>
      <c r="H170" s="149">
        <v>1.83E-2</v>
      </c>
      <c r="I170" s="147">
        <f t="shared" si="102"/>
        <v>0.1217</v>
      </c>
      <c r="J170" s="91">
        <f t="shared" si="103"/>
        <v>271.51589056444823</v>
      </c>
      <c r="K170" s="59"/>
      <c r="L170" s="58"/>
      <c r="M170" s="131"/>
      <c r="N170" s="131"/>
      <c r="O170" s="131"/>
      <c r="P170" s="60"/>
      <c r="Q170" s="24"/>
      <c r="R170" s="24"/>
      <c r="S170" s="24"/>
      <c r="T170" s="24"/>
      <c r="U170" s="115" t="s">
        <v>156</v>
      </c>
      <c r="V170" s="109">
        <f t="shared" si="104"/>
        <v>-1.1447089286828591</v>
      </c>
      <c r="W170" s="109">
        <f t="shared" si="105"/>
        <v>-6.1447089286828591</v>
      </c>
      <c r="X170" s="109">
        <f t="shared" si="106"/>
        <v>3.8552910713171409</v>
      </c>
      <c r="Y170" s="109">
        <f t="shared" si="107"/>
        <v>-9.3631642899177656</v>
      </c>
      <c r="Z170" s="109">
        <f t="shared" si="108"/>
        <v>7.0737464325520465</v>
      </c>
      <c r="AA170" s="109">
        <f t="shared" si="109"/>
        <v>0</v>
      </c>
      <c r="AB170" s="109">
        <f t="shared" si="110"/>
        <v>-5</v>
      </c>
      <c r="AC170" s="109">
        <f t="shared" si="111"/>
        <v>5</v>
      </c>
      <c r="AD170" s="109">
        <f t="shared" si="112"/>
        <v>-24.722135267503525</v>
      </c>
      <c r="AE170" s="109">
        <f t="shared" si="113"/>
        <v>24.722135267503525</v>
      </c>
      <c r="AF170" s="109">
        <f t="shared" si="114"/>
        <v>-1.5873015873015885</v>
      </c>
      <c r="AG170" s="109">
        <f t="shared" si="115"/>
        <v>-6.5873015873015888</v>
      </c>
      <c r="AH170" s="109">
        <f t="shared" si="116"/>
        <v>3.4126984126984112</v>
      </c>
      <c r="AI170" s="109">
        <f t="shared" si="117"/>
        <v>-12.059612959654521</v>
      </c>
      <c r="AJ170" s="109">
        <f t="shared" si="118"/>
        <v>8.8850097850513432</v>
      </c>
      <c r="AK170" s="109">
        <f t="shared" si="119"/>
        <v>-1.6407913325552432</v>
      </c>
      <c r="AL170" s="109">
        <f t="shared" si="120"/>
        <v>-6.640791332555243</v>
      </c>
      <c r="AM170" s="109">
        <f t="shared" si="121"/>
        <v>3.359208667444757</v>
      </c>
      <c r="AN170" s="109">
        <f t="shared" si="122"/>
        <v>-12.564731562666784</v>
      </c>
      <c r="AO170" s="109">
        <f t="shared" si="123"/>
        <v>9.2831488975562966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</row>
    <row r="171" spans="1:128" s="5" customFormat="1" x14ac:dyDescent="0.25">
      <c r="A171" s="23" t="s">
        <v>37</v>
      </c>
      <c r="B171" s="33" t="s">
        <v>115</v>
      </c>
      <c r="C171" s="123" t="s">
        <v>121</v>
      </c>
      <c r="D171" s="26">
        <v>6</v>
      </c>
      <c r="E171" s="90">
        <v>447.40800000000002</v>
      </c>
      <c r="F171" s="90">
        <f t="shared" si="101"/>
        <v>447.6</v>
      </c>
      <c r="G171" s="149">
        <v>0.16850000000000001</v>
      </c>
      <c r="H171" s="149">
        <v>2.35E-2</v>
      </c>
      <c r="I171" s="147">
        <f t="shared" si="102"/>
        <v>0.192</v>
      </c>
      <c r="J171" s="91">
        <f t="shared" si="103"/>
        <v>429.06901860747251</v>
      </c>
      <c r="K171" s="59">
        <v>450</v>
      </c>
      <c r="L171" s="58">
        <v>444.1</v>
      </c>
      <c r="M171" s="131">
        <v>0.15809999999999999</v>
      </c>
      <c r="N171" s="131">
        <v>2.0899999999999998E-2</v>
      </c>
      <c r="O171" s="131">
        <v>0.17899999999999999</v>
      </c>
      <c r="P171" s="60">
        <v>403.15</v>
      </c>
      <c r="Q171" s="24">
        <f t="shared" si="124"/>
        <v>-6.1721068249258275</v>
      </c>
      <c r="R171" s="24">
        <f t="shared" si="125"/>
        <v>-11.063829787234049</v>
      </c>
      <c r="S171" s="24">
        <f t="shared" si="79"/>
        <v>-6.7708333333333401</v>
      </c>
      <c r="T171" s="24">
        <f t="shared" si="80"/>
        <v>-6.0407574267635873</v>
      </c>
      <c r="U171" s="115"/>
      <c r="V171" s="109">
        <f t="shared" si="104"/>
        <v>-1.1447089286828591</v>
      </c>
      <c r="W171" s="109">
        <f t="shared" si="105"/>
        <v>-6.1447089286828591</v>
      </c>
      <c r="X171" s="109">
        <f t="shared" si="106"/>
        <v>3.8552910713171409</v>
      </c>
      <c r="Y171" s="109">
        <f t="shared" si="107"/>
        <v>-9.3631642899177656</v>
      </c>
      <c r="Z171" s="109">
        <f t="shared" si="108"/>
        <v>7.0737464325520465</v>
      </c>
      <c r="AA171" s="109">
        <f t="shared" si="109"/>
        <v>0</v>
      </c>
      <c r="AB171" s="109">
        <f t="shared" si="110"/>
        <v>-5</v>
      </c>
      <c r="AC171" s="109">
        <f t="shared" si="111"/>
        <v>5</v>
      </c>
      <c r="AD171" s="109">
        <f t="shared" si="112"/>
        <v>-24.722135267503525</v>
      </c>
      <c r="AE171" s="109">
        <f t="shared" si="113"/>
        <v>24.722135267503525</v>
      </c>
      <c r="AF171" s="109">
        <f t="shared" si="114"/>
        <v>-1.5873015873015885</v>
      </c>
      <c r="AG171" s="109">
        <f t="shared" si="115"/>
        <v>-6.5873015873015888</v>
      </c>
      <c r="AH171" s="109">
        <f t="shared" si="116"/>
        <v>3.4126984126984112</v>
      </c>
      <c r="AI171" s="109">
        <f t="shared" si="117"/>
        <v>-12.059612959654521</v>
      </c>
      <c r="AJ171" s="109">
        <f t="shared" si="118"/>
        <v>8.8850097850513432</v>
      </c>
      <c r="AK171" s="109">
        <f t="shared" si="119"/>
        <v>-1.6407913325552432</v>
      </c>
      <c r="AL171" s="109">
        <f t="shared" si="120"/>
        <v>-6.640791332555243</v>
      </c>
      <c r="AM171" s="109">
        <f t="shared" si="121"/>
        <v>3.359208667444757</v>
      </c>
      <c r="AN171" s="109">
        <f t="shared" si="122"/>
        <v>-12.564731562666784</v>
      </c>
      <c r="AO171" s="109">
        <f t="shared" si="123"/>
        <v>9.2831488975562966</v>
      </c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</row>
    <row r="172" spans="1:128" s="5" customFormat="1" x14ac:dyDescent="0.25">
      <c r="A172" s="23" t="s">
        <v>37</v>
      </c>
      <c r="B172" s="33" t="s">
        <v>115</v>
      </c>
      <c r="C172" s="123" t="s">
        <v>121</v>
      </c>
      <c r="D172" s="26">
        <v>7</v>
      </c>
      <c r="E172" s="90">
        <v>446.86089999999996</v>
      </c>
      <c r="F172" s="90">
        <f t="shared" si="101"/>
        <v>447.29999999999995</v>
      </c>
      <c r="G172" s="149">
        <v>0.3896</v>
      </c>
      <c r="H172" s="149">
        <v>4.9500000000000002E-2</v>
      </c>
      <c r="I172" s="147">
        <f t="shared" si="102"/>
        <v>0.43909999999999999</v>
      </c>
      <c r="J172" s="91">
        <f t="shared" si="103"/>
        <v>982.26815868748076</v>
      </c>
      <c r="K172" s="59">
        <v>450</v>
      </c>
      <c r="L172" s="58">
        <v>444.2</v>
      </c>
      <c r="M172" s="131">
        <v>0.37159999999999999</v>
      </c>
      <c r="N172" s="131">
        <v>4.7500000000000001E-2</v>
      </c>
      <c r="O172" s="131">
        <v>0.41909999999999997</v>
      </c>
      <c r="P172" s="60">
        <v>943.92</v>
      </c>
      <c r="Q172" s="24">
        <f t="shared" si="124"/>
        <v>-4.6201232032854245</v>
      </c>
      <c r="R172" s="24">
        <f t="shared" si="125"/>
        <v>-4.0404040404040433</v>
      </c>
      <c r="S172" s="24">
        <f t="shared" si="79"/>
        <v>-4.5547711227510863</v>
      </c>
      <c r="T172" s="24">
        <f t="shared" si="80"/>
        <v>-3.9040417169505024</v>
      </c>
      <c r="U172" s="115"/>
      <c r="V172" s="109">
        <f t="shared" si="104"/>
        <v>-1.1447089286828591</v>
      </c>
      <c r="W172" s="109">
        <f t="shared" si="105"/>
        <v>-6.1447089286828591</v>
      </c>
      <c r="X172" s="109">
        <f t="shared" si="106"/>
        <v>3.8552910713171409</v>
      </c>
      <c r="Y172" s="109">
        <f t="shared" si="107"/>
        <v>-9.3631642899177656</v>
      </c>
      <c r="Z172" s="109">
        <f t="shared" si="108"/>
        <v>7.0737464325520465</v>
      </c>
      <c r="AA172" s="109">
        <f t="shared" si="109"/>
        <v>0</v>
      </c>
      <c r="AB172" s="109">
        <f t="shared" si="110"/>
        <v>-5</v>
      </c>
      <c r="AC172" s="109">
        <f t="shared" si="111"/>
        <v>5</v>
      </c>
      <c r="AD172" s="109">
        <f t="shared" si="112"/>
        <v>-24.722135267503525</v>
      </c>
      <c r="AE172" s="109">
        <f t="shared" si="113"/>
        <v>24.722135267503525</v>
      </c>
      <c r="AF172" s="109">
        <f t="shared" si="114"/>
        <v>-1.5873015873015885</v>
      </c>
      <c r="AG172" s="109">
        <f t="shared" si="115"/>
        <v>-6.5873015873015888</v>
      </c>
      <c r="AH172" s="109">
        <f t="shared" si="116"/>
        <v>3.4126984126984112</v>
      </c>
      <c r="AI172" s="109">
        <f t="shared" si="117"/>
        <v>-12.059612959654521</v>
      </c>
      <c r="AJ172" s="109">
        <f t="shared" si="118"/>
        <v>8.8850097850513432</v>
      </c>
      <c r="AK172" s="109">
        <f t="shared" si="119"/>
        <v>-1.6407913325552432</v>
      </c>
      <c r="AL172" s="109">
        <f t="shared" si="120"/>
        <v>-6.640791332555243</v>
      </c>
      <c r="AM172" s="109">
        <f t="shared" si="121"/>
        <v>3.359208667444757</v>
      </c>
      <c r="AN172" s="109">
        <f t="shared" si="122"/>
        <v>-12.564731562666784</v>
      </c>
      <c r="AO172" s="109">
        <f t="shared" si="123"/>
        <v>9.2831488975562966</v>
      </c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</row>
    <row r="173" spans="1:128" s="5" customFormat="1" x14ac:dyDescent="0.25">
      <c r="A173" s="23" t="s">
        <v>37</v>
      </c>
      <c r="B173" s="33" t="s">
        <v>115</v>
      </c>
      <c r="C173" s="123" t="s">
        <v>121</v>
      </c>
      <c r="D173" s="26">
        <v>8</v>
      </c>
      <c r="E173" s="90">
        <v>447.2801</v>
      </c>
      <c r="F173" s="90">
        <f t="shared" si="101"/>
        <v>448.1</v>
      </c>
      <c r="G173" s="149">
        <v>0.73870000000000002</v>
      </c>
      <c r="H173" s="149">
        <v>8.1199999999999994E-2</v>
      </c>
      <c r="I173" s="147">
        <f t="shared" si="102"/>
        <v>0.81990000000000007</v>
      </c>
      <c r="J173" s="91">
        <f t="shared" si="103"/>
        <v>1831.8123726662288</v>
      </c>
      <c r="K173" s="59">
        <v>450</v>
      </c>
      <c r="L173" s="58">
        <v>444.4</v>
      </c>
      <c r="M173" s="131">
        <v>0.72909999999999997</v>
      </c>
      <c r="N173" s="131">
        <v>8.0799999999999997E-2</v>
      </c>
      <c r="O173" s="131">
        <v>0.80989999999999995</v>
      </c>
      <c r="P173" s="60">
        <v>1824.28</v>
      </c>
      <c r="Q173" s="24">
        <f t="shared" si="124"/>
        <v>-1.2995803438473064</v>
      </c>
      <c r="R173" s="24">
        <f t="shared" si="125"/>
        <v>-0.49261083743842071</v>
      </c>
      <c r="S173" s="24">
        <f t="shared" si="79"/>
        <v>-1.2196609342602902</v>
      </c>
      <c r="T173" s="24">
        <f t="shared" si="80"/>
        <v>-0.41119782673295252</v>
      </c>
      <c r="U173" s="115"/>
      <c r="V173" s="109">
        <f t="shared" si="104"/>
        <v>-1.1447089286828591</v>
      </c>
      <c r="W173" s="109">
        <f t="shared" si="105"/>
        <v>-6.1447089286828591</v>
      </c>
      <c r="X173" s="109">
        <f t="shared" si="106"/>
        <v>3.8552910713171409</v>
      </c>
      <c r="Y173" s="109">
        <f t="shared" si="107"/>
        <v>-9.3631642899177656</v>
      </c>
      <c r="Z173" s="109">
        <f t="shared" si="108"/>
        <v>7.0737464325520465</v>
      </c>
      <c r="AA173" s="109">
        <f t="shared" si="109"/>
        <v>0</v>
      </c>
      <c r="AB173" s="109">
        <f t="shared" si="110"/>
        <v>-5</v>
      </c>
      <c r="AC173" s="109">
        <f t="shared" si="111"/>
        <v>5</v>
      </c>
      <c r="AD173" s="109">
        <f t="shared" si="112"/>
        <v>-24.722135267503525</v>
      </c>
      <c r="AE173" s="109">
        <f t="shared" si="113"/>
        <v>24.722135267503525</v>
      </c>
      <c r="AF173" s="109">
        <f t="shared" si="114"/>
        <v>-1.5873015873015885</v>
      </c>
      <c r="AG173" s="109">
        <f t="shared" si="115"/>
        <v>-6.5873015873015888</v>
      </c>
      <c r="AH173" s="109">
        <f t="shared" si="116"/>
        <v>3.4126984126984112</v>
      </c>
      <c r="AI173" s="109">
        <f t="shared" si="117"/>
        <v>-12.059612959654521</v>
      </c>
      <c r="AJ173" s="109">
        <f t="shared" si="118"/>
        <v>8.8850097850513432</v>
      </c>
      <c r="AK173" s="109">
        <f t="shared" si="119"/>
        <v>-1.6407913325552432</v>
      </c>
      <c r="AL173" s="109">
        <f t="shared" si="120"/>
        <v>-6.640791332555243</v>
      </c>
      <c r="AM173" s="109">
        <f t="shared" si="121"/>
        <v>3.359208667444757</v>
      </c>
      <c r="AN173" s="109">
        <f t="shared" si="122"/>
        <v>-12.564731562666784</v>
      </c>
      <c r="AO173" s="109">
        <f t="shared" si="123"/>
        <v>9.2831488975562966</v>
      </c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</row>
    <row r="174" spans="1:128" s="5" customFormat="1" x14ac:dyDescent="0.25">
      <c r="A174" s="23" t="s">
        <v>37</v>
      </c>
      <c r="B174" s="33" t="s">
        <v>115</v>
      </c>
      <c r="C174" s="123" t="s">
        <v>121</v>
      </c>
      <c r="D174" s="26">
        <v>9</v>
      </c>
      <c r="E174" s="90">
        <v>446.87249999999995</v>
      </c>
      <c r="F174" s="90">
        <f t="shared" si="101"/>
        <v>448.69999999999993</v>
      </c>
      <c r="G174" s="149">
        <v>1.6047</v>
      </c>
      <c r="H174" s="149">
        <v>0.2228</v>
      </c>
      <c r="I174" s="147">
        <f t="shared" si="102"/>
        <v>1.8275000000000001</v>
      </c>
      <c r="J174" s="91">
        <f t="shared" si="103"/>
        <v>4083.2317874736286</v>
      </c>
      <c r="K174" s="59">
        <v>450</v>
      </c>
      <c r="L174" s="58">
        <v>445.9</v>
      </c>
      <c r="M174" s="131">
        <v>1.5946</v>
      </c>
      <c r="N174" s="131">
        <v>0.21360000000000001</v>
      </c>
      <c r="O174" s="131">
        <v>1.8082</v>
      </c>
      <c r="P174" s="60">
        <v>4063.65</v>
      </c>
      <c r="Q174" s="24">
        <f t="shared" si="124"/>
        <v>-0.62940113416838028</v>
      </c>
      <c r="R174" s="24">
        <f t="shared" si="125"/>
        <v>-4.1292639138240519</v>
      </c>
      <c r="S174" s="24">
        <f t="shared" si="79"/>
        <v>-1.0560875512995946</v>
      </c>
      <c r="T174" s="24">
        <f t="shared" si="80"/>
        <v>-0.47956590497019402</v>
      </c>
      <c r="U174" s="115"/>
      <c r="V174" s="109">
        <f t="shared" si="104"/>
        <v>-1.1447089286828591</v>
      </c>
      <c r="W174" s="109">
        <f t="shared" si="105"/>
        <v>-6.1447089286828591</v>
      </c>
      <c r="X174" s="109">
        <f t="shared" si="106"/>
        <v>3.8552910713171409</v>
      </c>
      <c r="Y174" s="109">
        <f t="shared" si="107"/>
        <v>-9.3631642899177656</v>
      </c>
      <c r="Z174" s="109">
        <f t="shared" si="108"/>
        <v>7.0737464325520465</v>
      </c>
      <c r="AA174" s="109">
        <f t="shared" si="109"/>
        <v>0</v>
      </c>
      <c r="AB174" s="109">
        <f t="shared" si="110"/>
        <v>-5</v>
      </c>
      <c r="AC174" s="109">
        <f t="shared" si="111"/>
        <v>5</v>
      </c>
      <c r="AD174" s="109">
        <f t="shared" si="112"/>
        <v>-24.722135267503525</v>
      </c>
      <c r="AE174" s="109">
        <f t="shared" si="113"/>
        <v>24.722135267503525</v>
      </c>
      <c r="AF174" s="109">
        <f t="shared" si="114"/>
        <v>-1.5873015873015885</v>
      </c>
      <c r="AG174" s="109">
        <f t="shared" si="115"/>
        <v>-6.5873015873015888</v>
      </c>
      <c r="AH174" s="109">
        <f t="shared" si="116"/>
        <v>3.4126984126984112</v>
      </c>
      <c r="AI174" s="109">
        <f t="shared" si="117"/>
        <v>-12.059612959654521</v>
      </c>
      <c r="AJ174" s="109">
        <f t="shared" si="118"/>
        <v>8.8850097850513432</v>
      </c>
      <c r="AK174" s="109">
        <f t="shared" si="119"/>
        <v>-1.6407913325552432</v>
      </c>
      <c r="AL174" s="109">
        <f t="shared" si="120"/>
        <v>-6.640791332555243</v>
      </c>
      <c r="AM174" s="109">
        <f t="shared" si="121"/>
        <v>3.359208667444757</v>
      </c>
      <c r="AN174" s="109">
        <f t="shared" si="122"/>
        <v>-12.564731562666784</v>
      </c>
      <c r="AO174" s="109">
        <f t="shared" si="123"/>
        <v>9.2831488975562966</v>
      </c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</row>
    <row r="175" spans="1:128" s="5" customFormat="1" x14ac:dyDescent="0.25">
      <c r="A175" s="23" t="s">
        <v>46</v>
      </c>
      <c r="B175" s="33" t="s">
        <v>116</v>
      </c>
      <c r="C175" s="23" t="s">
        <v>44</v>
      </c>
      <c r="D175" s="26">
        <v>1</v>
      </c>
      <c r="E175" s="90">
        <v>447.07489999999996</v>
      </c>
      <c r="F175" s="90">
        <f t="shared" si="101"/>
        <v>447.09999999999997</v>
      </c>
      <c r="G175" s="149">
        <v>1.2200000000000001E-2</v>
      </c>
      <c r="H175" s="149">
        <v>1.29E-2</v>
      </c>
      <c r="I175" s="147">
        <f t="shared" si="102"/>
        <v>2.5100000000000001E-2</v>
      </c>
      <c r="J175" s="91">
        <f t="shared" si="103"/>
        <v>56.141528461719219</v>
      </c>
      <c r="K175" s="58">
        <v>446.7</v>
      </c>
      <c r="L175" s="58">
        <v>446.7</v>
      </c>
      <c r="M175" s="131"/>
      <c r="N175" s="131"/>
      <c r="O175" s="131">
        <v>4.8099999999999997E-2</v>
      </c>
      <c r="P175" s="60">
        <v>107.68</v>
      </c>
      <c r="Q175" s="24"/>
      <c r="R175" s="24"/>
      <c r="S175" s="24">
        <f t="shared" si="79"/>
        <v>91.63346613545815</v>
      </c>
      <c r="T175" s="24">
        <f t="shared" si="80"/>
        <v>91.800976835575327</v>
      </c>
      <c r="U175" s="115"/>
      <c r="V175" s="109">
        <f t="shared" si="104"/>
        <v>-1.1447089286828591</v>
      </c>
      <c r="W175" s="109">
        <f t="shared" si="105"/>
        <v>-6.1447089286828591</v>
      </c>
      <c r="X175" s="109">
        <f t="shared" si="106"/>
        <v>3.8552910713171409</v>
      </c>
      <c r="Y175" s="109">
        <f t="shared" si="107"/>
        <v>-9.3631642899177656</v>
      </c>
      <c r="Z175" s="109">
        <f t="shared" si="108"/>
        <v>7.0737464325520465</v>
      </c>
      <c r="AA175" s="109">
        <f t="shared" si="109"/>
        <v>0</v>
      </c>
      <c r="AB175" s="109">
        <f t="shared" si="110"/>
        <v>-5</v>
      </c>
      <c r="AC175" s="109">
        <f t="shared" si="111"/>
        <v>5</v>
      </c>
      <c r="AD175" s="109">
        <f t="shared" si="112"/>
        <v>-24.722135267503525</v>
      </c>
      <c r="AE175" s="109">
        <f t="shared" si="113"/>
        <v>24.722135267503525</v>
      </c>
      <c r="AF175" s="109">
        <f t="shared" si="114"/>
        <v>-1.5873015873015885</v>
      </c>
      <c r="AG175" s="109">
        <f t="shared" si="115"/>
        <v>-6.5873015873015888</v>
      </c>
      <c r="AH175" s="109">
        <f t="shared" si="116"/>
        <v>3.4126984126984112</v>
      </c>
      <c r="AI175" s="109">
        <f t="shared" si="117"/>
        <v>-12.059612959654521</v>
      </c>
      <c r="AJ175" s="109">
        <f t="shared" si="118"/>
        <v>8.8850097850513432</v>
      </c>
      <c r="AK175" s="109">
        <f t="shared" si="119"/>
        <v>-1.6407913325552432</v>
      </c>
      <c r="AL175" s="109">
        <f t="shared" si="120"/>
        <v>-6.640791332555243</v>
      </c>
      <c r="AM175" s="109">
        <f t="shared" si="121"/>
        <v>3.359208667444757</v>
      </c>
      <c r="AN175" s="109">
        <f t="shared" si="122"/>
        <v>-12.564731562666784</v>
      </c>
      <c r="AO175" s="109">
        <f t="shared" si="123"/>
        <v>9.2831488975562966</v>
      </c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</row>
    <row r="176" spans="1:128" s="5" customFormat="1" x14ac:dyDescent="0.25">
      <c r="A176" s="23" t="s">
        <v>46</v>
      </c>
      <c r="B176" s="33" t="s">
        <v>116</v>
      </c>
      <c r="C176" s="23" t="s">
        <v>44</v>
      </c>
      <c r="D176" s="26">
        <v>2</v>
      </c>
      <c r="E176" s="90">
        <v>446.57060000000001</v>
      </c>
      <c r="F176" s="90">
        <f t="shared" si="101"/>
        <v>446.6</v>
      </c>
      <c r="G176" s="149">
        <v>1.83E-2</v>
      </c>
      <c r="H176" s="149">
        <v>1.11E-2</v>
      </c>
      <c r="I176" s="147">
        <f t="shared" si="102"/>
        <v>2.9400000000000003E-2</v>
      </c>
      <c r="J176" s="91">
        <f t="shared" si="103"/>
        <v>65.833419378991735</v>
      </c>
      <c r="K176" s="58">
        <v>446.4</v>
      </c>
      <c r="L176" s="58">
        <v>446.4</v>
      </c>
      <c r="M176" s="131"/>
      <c r="N176" s="131"/>
      <c r="O176" s="131">
        <v>5.7099999999999998E-2</v>
      </c>
      <c r="P176" s="60">
        <v>127.91</v>
      </c>
      <c r="Q176" s="24"/>
      <c r="R176" s="24"/>
      <c r="S176" s="24">
        <f t="shared" si="79"/>
        <v>94.217687074829897</v>
      </c>
      <c r="T176" s="24">
        <f t="shared" si="80"/>
        <v>94.293416940177451</v>
      </c>
      <c r="U176" s="115"/>
      <c r="V176" s="109">
        <f t="shared" si="104"/>
        <v>-1.1447089286828591</v>
      </c>
      <c r="W176" s="109">
        <f t="shared" si="105"/>
        <v>-6.1447089286828591</v>
      </c>
      <c r="X176" s="109">
        <f t="shared" si="106"/>
        <v>3.8552910713171409</v>
      </c>
      <c r="Y176" s="109">
        <f t="shared" si="107"/>
        <v>-9.3631642899177656</v>
      </c>
      <c r="Z176" s="109">
        <f t="shared" si="108"/>
        <v>7.0737464325520465</v>
      </c>
      <c r="AA176" s="109">
        <f t="shared" si="109"/>
        <v>0</v>
      </c>
      <c r="AB176" s="109">
        <f t="shared" si="110"/>
        <v>-5</v>
      </c>
      <c r="AC176" s="109">
        <f t="shared" si="111"/>
        <v>5</v>
      </c>
      <c r="AD176" s="109">
        <f t="shared" si="112"/>
        <v>-24.722135267503525</v>
      </c>
      <c r="AE176" s="109">
        <f t="shared" si="113"/>
        <v>24.722135267503525</v>
      </c>
      <c r="AF176" s="109">
        <f t="shared" si="114"/>
        <v>-1.5873015873015885</v>
      </c>
      <c r="AG176" s="109">
        <f t="shared" si="115"/>
        <v>-6.5873015873015888</v>
      </c>
      <c r="AH176" s="109">
        <f t="shared" si="116"/>
        <v>3.4126984126984112</v>
      </c>
      <c r="AI176" s="109">
        <f t="shared" si="117"/>
        <v>-12.059612959654521</v>
      </c>
      <c r="AJ176" s="109">
        <f t="shared" si="118"/>
        <v>8.8850097850513432</v>
      </c>
      <c r="AK176" s="109">
        <f t="shared" si="119"/>
        <v>-1.6407913325552432</v>
      </c>
      <c r="AL176" s="109">
        <f t="shared" si="120"/>
        <v>-6.640791332555243</v>
      </c>
      <c r="AM176" s="109">
        <f t="shared" si="121"/>
        <v>3.359208667444757</v>
      </c>
      <c r="AN176" s="109">
        <f t="shared" si="122"/>
        <v>-12.564731562666784</v>
      </c>
      <c r="AO176" s="109">
        <f t="shared" si="123"/>
        <v>9.2831488975562966</v>
      </c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</row>
    <row r="177" spans="1:128" s="5" customFormat="1" x14ac:dyDescent="0.25">
      <c r="A177" s="23" t="s">
        <v>46</v>
      </c>
      <c r="B177" s="33" t="s">
        <v>116</v>
      </c>
      <c r="C177" s="23" t="s">
        <v>44</v>
      </c>
      <c r="D177" s="26">
        <v>3</v>
      </c>
      <c r="E177" s="90">
        <v>448.24490000000003</v>
      </c>
      <c r="F177" s="90">
        <f t="shared" si="101"/>
        <v>448.3</v>
      </c>
      <c r="G177" s="149">
        <v>4.1300000000000003E-2</v>
      </c>
      <c r="H177" s="149">
        <v>1.38E-2</v>
      </c>
      <c r="I177" s="147">
        <f t="shared" si="102"/>
        <v>5.5100000000000003E-2</v>
      </c>
      <c r="J177" s="91">
        <f t="shared" si="103"/>
        <v>122.91817291452482</v>
      </c>
      <c r="K177" s="58">
        <v>447</v>
      </c>
      <c r="L177" s="58">
        <v>447</v>
      </c>
      <c r="M177" s="131"/>
      <c r="N177" s="131"/>
      <c r="O177" s="131">
        <v>7.2400000000000006E-2</v>
      </c>
      <c r="P177" s="60">
        <v>161.97</v>
      </c>
      <c r="Q177" s="24"/>
      <c r="R177" s="24"/>
      <c r="S177" s="24">
        <f t="shared" si="79"/>
        <v>31.397459165154267</v>
      </c>
      <c r="T177" s="24">
        <f t="shared" si="80"/>
        <v>31.770588644065796</v>
      </c>
      <c r="U177" s="115"/>
      <c r="V177" s="109">
        <f t="shared" si="104"/>
        <v>-1.1447089286828591</v>
      </c>
      <c r="W177" s="109">
        <f t="shared" si="105"/>
        <v>-6.1447089286828591</v>
      </c>
      <c r="X177" s="109">
        <f t="shared" si="106"/>
        <v>3.8552910713171409</v>
      </c>
      <c r="Y177" s="109">
        <f t="shared" si="107"/>
        <v>-9.3631642899177656</v>
      </c>
      <c r="Z177" s="109">
        <f t="shared" si="108"/>
        <v>7.0737464325520465</v>
      </c>
      <c r="AA177" s="109">
        <f t="shared" si="109"/>
        <v>0</v>
      </c>
      <c r="AB177" s="109">
        <f t="shared" si="110"/>
        <v>-5</v>
      </c>
      <c r="AC177" s="109">
        <f t="shared" si="111"/>
        <v>5</v>
      </c>
      <c r="AD177" s="109">
        <f t="shared" si="112"/>
        <v>-24.722135267503525</v>
      </c>
      <c r="AE177" s="109">
        <f t="shared" si="113"/>
        <v>24.722135267503525</v>
      </c>
      <c r="AF177" s="109">
        <f t="shared" si="114"/>
        <v>-1.5873015873015885</v>
      </c>
      <c r="AG177" s="109">
        <f t="shared" si="115"/>
        <v>-6.5873015873015888</v>
      </c>
      <c r="AH177" s="109">
        <f t="shared" si="116"/>
        <v>3.4126984126984112</v>
      </c>
      <c r="AI177" s="109">
        <f t="shared" si="117"/>
        <v>-12.059612959654521</v>
      </c>
      <c r="AJ177" s="109">
        <f t="shared" si="118"/>
        <v>8.8850097850513432</v>
      </c>
      <c r="AK177" s="109">
        <f t="shared" si="119"/>
        <v>-1.6407913325552432</v>
      </c>
      <c r="AL177" s="109">
        <f t="shared" si="120"/>
        <v>-6.640791332555243</v>
      </c>
      <c r="AM177" s="109">
        <f t="shared" si="121"/>
        <v>3.359208667444757</v>
      </c>
      <c r="AN177" s="109">
        <f t="shared" si="122"/>
        <v>-12.564731562666784</v>
      </c>
      <c r="AO177" s="109">
        <f t="shared" si="123"/>
        <v>9.2831488975562966</v>
      </c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</row>
    <row r="178" spans="1:128" s="5" customFormat="1" x14ac:dyDescent="0.25">
      <c r="A178" s="23" t="s">
        <v>46</v>
      </c>
      <c r="B178" s="33" t="s">
        <v>116</v>
      </c>
      <c r="C178" s="23" t="s">
        <v>44</v>
      </c>
      <c r="D178" s="26">
        <v>4</v>
      </c>
      <c r="E178" s="90">
        <v>447.61729999999994</v>
      </c>
      <c r="F178" s="90">
        <f t="shared" si="101"/>
        <v>447.69999999999993</v>
      </c>
      <c r="G178" s="149">
        <v>6.88E-2</v>
      </c>
      <c r="H178" s="149">
        <v>1.3899999999999999E-2</v>
      </c>
      <c r="I178" s="147">
        <f t="shared" si="102"/>
        <v>8.2699999999999996E-2</v>
      </c>
      <c r="J178" s="91">
        <f t="shared" si="103"/>
        <v>184.74315980592579</v>
      </c>
      <c r="K178" s="58">
        <v>447.2</v>
      </c>
      <c r="L178" s="58">
        <v>447.3</v>
      </c>
      <c r="M178" s="131"/>
      <c r="N178" s="131"/>
      <c r="O178" s="131">
        <v>0.1062</v>
      </c>
      <c r="P178" s="60">
        <v>237.42</v>
      </c>
      <c r="Q178" s="24"/>
      <c r="R178" s="24"/>
      <c r="S178" s="24">
        <f t="shared" si="79"/>
        <v>28.415961305925041</v>
      </c>
      <c r="T178" s="24">
        <f t="shared" si="80"/>
        <v>28.513553762646293</v>
      </c>
      <c r="U178" s="115"/>
      <c r="V178" s="109">
        <f t="shared" si="104"/>
        <v>-1.1447089286828591</v>
      </c>
      <c r="W178" s="109">
        <f t="shared" si="105"/>
        <v>-6.1447089286828591</v>
      </c>
      <c r="X178" s="109">
        <f t="shared" si="106"/>
        <v>3.8552910713171409</v>
      </c>
      <c r="Y178" s="109">
        <f t="shared" si="107"/>
        <v>-9.3631642899177656</v>
      </c>
      <c r="Z178" s="109">
        <f t="shared" si="108"/>
        <v>7.0737464325520465</v>
      </c>
      <c r="AA178" s="109">
        <f t="shared" si="109"/>
        <v>0</v>
      </c>
      <c r="AB178" s="109">
        <f t="shared" si="110"/>
        <v>-5</v>
      </c>
      <c r="AC178" s="109">
        <f t="shared" si="111"/>
        <v>5</v>
      </c>
      <c r="AD178" s="109">
        <f t="shared" si="112"/>
        <v>-24.722135267503525</v>
      </c>
      <c r="AE178" s="109">
        <f t="shared" si="113"/>
        <v>24.722135267503525</v>
      </c>
      <c r="AF178" s="109">
        <f t="shared" si="114"/>
        <v>-1.5873015873015885</v>
      </c>
      <c r="AG178" s="109">
        <f t="shared" si="115"/>
        <v>-6.5873015873015888</v>
      </c>
      <c r="AH178" s="109">
        <f t="shared" si="116"/>
        <v>3.4126984126984112</v>
      </c>
      <c r="AI178" s="109">
        <f t="shared" si="117"/>
        <v>-12.059612959654521</v>
      </c>
      <c r="AJ178" s="109">
        <f t="shared" si="118"/>
        <v>8.8850097850513432</v>
      </c>
      <c r="AK178" s="109">
        <f t="shared" si="119"/>
        <v>-1.6407913325552432</v>
      </c>
      <c r="AL178" s="109">
        <f t="shared" si="120"/>
        <v>-6.640791332555243</v>
      </c>
      <c r="AM178" s="109">
        <f t="shared" si="121"/>
        <v>3.359208667444757</v>
      </c>
      <c r="AN178" s="109">
        <f t="shared" si="122"/>
        <v>-12.564731562666784</v>
      </c>
      <c r="AO178" s="109">
        <f t="shared" si="123"/>
        <v>9.2831488975562966</v>
      </c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</row>
    <row r="179" spans="1:128" s="5" customFormat="1" x14ac:dyDescent="0.25">
      <c r="A179" s="23" t="s">
        <v>46</v>
      </c>
      <c r="B179" s="33" t="s">
        <v>116</v>
      </c>
      <c r="C179" s="23" t="s">
        <v>44</v>
      </c>
      <c r="D179" s="26">
        <v>5</v>
      </c>
      <c r="E179" s="90">
        <v>447.18119999999999</v>
      </c>
      <c r="F179" s="90">
        <f t="shared" si="101"/>
        <v>447.3</v>
      </c>
      <c r="G179" s="149">
        <v>0.1019</v>
      </c>
      <c r="H179" s="149">
        <v>1.6899999999999998E-2</v>
      </c>
      <c r="I179" s="147">
        <f t="shared" si="102"/>
        <v>0.1188</v>
      </c>
      <c r="J179" s="91">
        <f t="shared" si="103"/>
        <v>265.6374886496011</v>
      </c>
      <c r="K179" s="58">
        <v>446.9</v>
      </c>
      <c r="L179" s="58">
        <v>447</v>
      </c>
      <c r="M179" s="131"/>
      <c r="N179" s="131"/>
      <c r="O179" s="131">
        <v>0.14130000000000001</v>
      </c>
      <c r="P179" s="60">
        <v>316.11</v>
      </c>
      <c r="Q179" s="24"/>
      <c r="R179" s="24"/>
      <c r="S179" s="24">
        <f t="shared" si="79"/>
        <v>18.939393939393945</v>
      </c>
      <c r="T179" s="24">
        <f t="shared" si="80"/>
        <v>19.000522707461876</v>
      </c>
      <c r="U179" s="115"/>
      <c r="V179" s="109">
        <f t="shared" si="104"/>
        <v>-1.1447089286828591</v>
      </c>
      <c r="W179" s="109">
        <f t="shared" si="105"/>
        <v>-6.1447089286828591</v>
      </c>
      <c r="X179" s="109">
        <f t="shared" si="106"/>
        <v>3.8552910713171409</v>
      </c>
      <c r="Y179" s="109">
        <f t="shared" si="107"/>
        <v>-9.3631642899177656</v>
      </c>
      <c r="Z179" s="109">
        <f t="shared" si="108"/>
        <v>7.0737464325520465</v>
      </c>
      <c r="AA179" s="109">
        <f t="shared" si="109"/>
        <v>0</v>
      </c>
      <c r="AB179" s="109">
        <f t="shared" si="110"/>
        <v>-5</v>
      </c>
      <c r="AC179" s="109">
        <f t="shared" si="111"/>
        <v>5</v>
      </c>
      <c r="AD179" s="109">
        <f t="shared" si="112"/>
        <v>-24.722135267503525</v>
      </c>
      <c r="AE179" s="109">
        <f t="shared" si="113"/>
        <v>24.722135267503525</v>
      </c>
      <c r="AF179" s="109">
        <f t="shared" si="114"/>
        <v>-1.5873015873015885</v>
      </c>
      <c r="AG179" s="109">
        <f t="shared" si="115"/>
        <v>-6.5873015873015888</v>
      </c>
      <c r="AH179" s="109">
        <f t="shared" si="116"/>
        <v>3.4126984126984112</v>
      </c>
      <c r="AI179" s="109">
        <f t="shared" si="117"/>
        <v>-12.059612959654521</v>
      </c>
      <c r="AJ179" s="109">
        <f t="shared" si="118"/>
        <v>8.8850097850513432</v>
      </c>
      <c r="AK179" s="109">
        <f t="shared" si="119"/>
        <v>-1.6407913325552432</v>
      </c>
      <c r="AL179" s="109">
        <f t="shared" si="120"/>
        <v>-6.640791332555243</v>
      </c>
      <c r="AM179" s="109">
        <f t="shared" si="121"/>
        <v>3.359208667444757</v>
      </c>
      <c r="AN179" s="109">
        <f t="shared" si="122"/>
        <v>-12.564731562666784</v>
      </c>
      <c r="AO179" s="109">
        <f t="shared" si="123"/>
        <v>9.2831488975562966</v>
      </c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</row>
    <row r="180" spans="1:128" s="5" customFormat="1" x14ac:dyDescent="0.25">
      <c r="A180" s="23" t="s">
        <v>46</v>
      </c>
      <c r="B180" s="33" t="s">
        <v>116</v>
      </c>
      <c r="C180" s="23" t="s">
        <v>44</v>
      </c>
      <c r="D180" s="26">
        <v>6</v>
      </c>
      <c r="E180" s="90">
        <v>447.60749999999996</v>
      </c>
      <c r="F180" s="90">
        <f t="shared" si="101"/>
        <v>447.79999999999995</v>
      </c>
      <c r="G180" s="149">
        <v>0.1706</v>
      </c>
      <c r="H180" s="149">
        <v>2.1899999999999999E-2</v>
      </c>
      <c r="I180" s="147">
        <f t="shared" si="102"/>
        <v>0.1925</v>
      </c>
      <c r="J180" s="91">
        <f t="shared" si="103"/>
        <v>429.99450028502736</v>
      </c>
      <c r="K180" s="58">
        <v>447.2</v>
      </c>
      <c r="L180" s="58">
        <v>447.4</v>
      </c>
      <c r="M180" s="131"/>
      <c r="N180" s="131"/>
      <c r="O180" s="131">
        <v>0.21129999999999999</v>
      </c>
      <c r="P180" s="60">
        <v>472.28</v>
      </c>
      <c r="Q180" s="24"/>
      <c r="R180" s="24"/>
      <c r="S180" s="24">
        <f t="shared" si="79"/>
        <v>9.7662337662337571</v>
      </c>
      <c r="T180" s="24">
        <f t="shared" si="80"/>
        <v>9.8339629197450513</v>
      </c>
      <c r="U180" s="115"/>
      <c r="V180" s="109">
        <f t="shared" si="104"/>
        <v>-1.1447089286828591</v>
      </c>
      <c r="W180" s="109">
        <f t="shared" si="105"/>
        <v>-6.1447089286828591</v>
      </c>
      <c r="X180" s="109">
        <f t="shared" si="106"/>
        <v>3.8552910713171409</v>
      </c>
      <c r="Y180" s="109">
        <f t="shared" si="107"/>
        <v>-9.3631642899177656</v>
      </c>
      <c r="Z180" s="109">
        <f t="shared" si="108"/>
        <v>7.0737464325520465</v>
      </c>
      <c r="AA180" s="109">
        <f t="shared" si="109"/>
        <v>0</v>
      </c>
      <c r="AB180" s="109">
        <f t="shared" si="110"/>
        <v>-5</v>
      </c>
      <c r="AC180" s="109">
        <f t="shared" si="111"/>
        <v>5</v>
      </c>
      <c r="AD180" s="109">
        <f t="shared" si="112"/>
        <v>-24.722135267503525</v>
      </c>
      <c r="AE180" s="109">
        <f t="shared" si="113"/>
        <v>24.722135267503525</v>
      </c>
      <c r="AF180" s="109">
        <f t="shared" si="114"/>
        <v>-1.5873015873015885</v>
      </c>
      <c r="AG180" s="109">
        <f t="shared" si="115"/>
        <v>-6.5873015873015888</v>
      </c>
      <c r="AH180" s="109">
        <f t="shared" si="116"/>
        <v>3.4126984126984112</v>
      </c>
      <c r="AI180" s="109">
        <f t="shared" si="117"/>
        <v>-12.059612959654521</v>
      </c>
      <c r="AJ180" s="109">
        <f t="shared" si="118"/>
        <v>8.8850097850513432</v>
      </c>
      <c r="AK180" s="109">
        <f t="shared" si="119"/>
        <v>-1.6407913325552432</v>
      </c>
      <c r="AL180" s="109">
        <f t="shared" si="120"/>
        <v>-6.640791332555243</v>
      </c>
      <c r="AM180" s="109">
        <f t="shared" si="121"/>
        <v>3.359208667444757</v>
      </c>
      <c r="AN180" s="109">
        <f t="shared" si="122"/>
        <v>-12.564731562666784</v>
      </c>
      <c r="AO180" s="109">
        <f t="shared" si="123"/>
        <v>9.2831488975562966</v>
      </c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</row>
    <row r="181" spans="1:128" s="5" customFormat="1" x14ac:dyDescent="0.25">
      <c r="A181" s="23" t="s">
        <v>46</v>
      </c>
      <c r="B181" s="33" t="s">
        <v>116</v>
      </c>
      <c r="C181" s="23" t="s">
        <v>44</v>
      </c>
      <c r="D181" s="26">
        <v>7</v>
      </c>
      <c r="E181" s="90">
        <v>447.17490000000004</v>
      </c>
      <c r="F181" s="90">
        <f t="shared" si="101"/>
        <v>447.6</v>
      </c>
      <c r="G181" s="149">
        <v>0.3735</v>
      </c>
      <c r="H181" s="149">
        <v>5.16E-2</v>
      </c>
      <c r="I181" s="147">
        <f t="shared" si="102"/>
        <v>0.42509999999999998</v>
      </c>
      <c r="J181" s="91">
        <f t="shared" si="103"/>
        <v>950.29383884197807</v>
      </c>
      <c r="K181" s="58">
        <v>446.9</v>
      </c>
      <c r="L181" s="58">
        <v>447.3</v>
      </c>
      <c r="M181" s="131"/>
      <c r="N181" s="131"/>
      <c r="O181" s="131">
        <v>0.44390000000000002</v>
      </c>
      <c r="P181" s="60">
        <v>1002.32</v>
      </c>
      <c r="Q181" s="24"/>
      <c r="R181" s="24"/>
      <c r="S181" s="24">
        <f t="shared" si="79"/>
        <v>4.4224888261585606</v>
      </c>
      <c r="T181" s="24">
        <f t="shared" si="80"/>
        <v>5.4747446559709072</v>
      </c>
      <c r="U181" s="115"/>
      <c r="V181" s="109">
        <f t="shared" si="104"/>
        <v>-1.1447089286828591</v>
      </c>
      <c r="W181" s="109">
        <f t="shared" si="105"/>
        <v>-6.1447089286828591</v>
      </c>
      <c r="X181" s="109">
        <f t="shared" si="106"/>
        <v>3.8552910713171409</v>
      </c>
      <c r="Y181" s="109">
        <f t="shared" si="107"/>
        <v>-9.3631642899177656</v>
      </c>
      <c r="Z181" s="109">
        <f t="shared" si="108"/>
        <v>7.0737464325520465</v>
      </c>
      <c r="AA181" s="109">
        <f t="shared" si="109"/>
        <v>0</v>
      </c>
      <c r="AB181" s="109">
        <f t="shared" si="110"/>
        <v>-5</v>
      </c>
      <c r="AC181" s="109">
        <f t="shared" si="111"/>
        <v>5</v>
      </c>
      <c r="AD181" s="109">
        <f t="shared" si="112"/>
        <v>-24.722135267503525</v>
      </c>
      <c r="AE181" s="109">
        <f t="shared" si="113"/>
        <v>24.722135267503525</v>
      </c>
      <c r="AF181" s="109">
        <f t="shared" si="114"/>
        <v>-1.5873015873015885</v>
      </c>
      <c r="AG181" s="109">
        <f t="shared" si="115"/>
        <v>-6.5873015873015888</v>
      </c>
      <c r="AH181" s="109">
        <f t="shared" si="116"/>
        <v>3.4126984126984112</v>
      </c>
      <c r="AI181" s="109">
        <f t="shared" si="117"/>
        <v>-12.059612959654521</v>
      </c>
      <c r="AJ181" s="109">
        <f t="shared" si="118"/>
        <v>8.8850097850513432</v>
      </c>
      <c r="AK181" s="109">
        <f t="shared" si="119"/>
        <v>-1.6407913325552432</v>
      </c>
      <c r="AL181" s="109">
        <f t="shared" si="120"/>
        <v>-6.640791332555243</v>
      </c>
      <c r="AM181" s="109">
        <f t="shared" si="121"/>
        <v>3.359208667444757</v>
      </c>
      <c r="AN181" s="109">
        <f t="shared" si="122"/>
        <v>-12.564731562666784</v>
      </c>
      <c r="AO181" s="109">
        <f t="shared" si="123"/>
        <v>9.2831488975562966</v>
      </c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</row>
    <row r="182" spans="1:128" s="5" customFormat="1" x14ac:dyDescent="0.25">
      <c r="A182" s="23" t="s">
        <v>46</v>
      </c>
      <c r="B182" s="33" t="s">
        <v>116</v>
      </c>
      <c r="C182" s="23" t="s">
        <v>44</v>
      </c>
      <c r="D182" s="26">
        <v>8</v>
      </c>
      <c r="E182" s="90">
        <v>446.8888</v>
      </c>
      <c r="F182" s="90">
        <f t="shared" si="101"/>
        <v>447.70000000000005</v>
      </c>
      <c r="G182" s="149">
        <v>0.72750000000000004</v>
      </c>
      <c r="H182" s="149">
        <v>8.3699999999999997E-2</v>
      </c>
      <c r="I182" s="147">
        <f t="shared" si="102"/>
        <v>0.81120000000000003</v>
      </c>
      <c r="J182" s="91">
        <f t="shared" si="103"/>
        <v>1813.974071639057</v>
      </c>
      <c r="K182" s="58">
        <v>446.4</v>
      </c>
      <c r="L182" s="58">
        <v>447.2</v>
      </c>
      <c r="M182" s="131"/>
      <c r="N182" s="131"/>
      <c r="O182" s="131">
        <v>0.82920000000000005</v>
      </c>
      <c r="P182" s="60">
        <v>1872.75</v>
      </c>
      <c r="Q182" s="24"/>
      <c r="R182" s="24"/>
      <c r="S182" s="24">
        <f t="shared" si="79"/>
        <v>2.2189349112426053</v>
      </c>
      <c r="T182" s="24">
        <f t="shared" si="80"/>
        <v>3.2401746684193058</v>
      </c>
      <c r="U182" s="115"/>
      <c r="V182" s="109">
        <f t="shared" si="104"/>
        <v>-1.1447089286828591</v>
      </c>
      <c r="W182" s="109">
        <f t="shared" si="105"/>
        <v>-6.1447089286828591</v>
      </c>
      <c r="X182" s="109">
        <f t="shared" si="106"/>
        <v>3.8552910713171409</v>
      </c>
      <c r="Y182" s="109">
        <f t="shared" si="107"/>
        <v>-9.3631642899177656</v>
      </c>
      <c r="Z182" s="109">
        <f t="shared" si="108"/>
        <v>7.0737464325520465</v>
      </c>
      <c r="AA182" s="109">
        <f t="shared" si="109"/>
        <v>0</v>
      </c>
      <c r="AB182" s="109">
        <f t="shared" si="110"/>
        <v>-5</v>
      </c>
      <c r="AC182" s="109">
        <f t="shared" si="111"/>
        <v>5</v>
      </c>
      <c r="AD182" s="109">
        <f t="shared" si="112"/>
        <v>-24.722135267503525</v>
      </c>
      <c r="AE182" s="109">
        <f t="shared" si="113"/>
        <v>24.722135267503525</v>
      </c>
      <c r="AF182" s="109">
        <f t="shared" si="114"/>
        <v>-1.5873015873015885</v>
      </c>
      <c r="AG182" s="109">
        <f t="shared" si="115"/>
        <v>-6.5873015873015888</v>
      </c>
      <c r="AH182" s="109">
        <f t="shared" si="116"/>
        <v>3.4126984126984112</v>
      </c>
      <c r="AI182" s="109">
        <f t="shared" si="117"/>
        <v>-12.059612959654521</v>
      </c>
      <c r="AJ182" s="109">
        <f t="shared" si="118"/>
        <v>8.8850097850513432</v>
      </c>
      <c r="AK182" s="109">
        <f t="shared" si="119"/>
        <v>-1.6407913325552432</v>
      </c>
      <c r="AL182" s="109">
        <f t="shared" si="120"/>
        <v>-6.640791332555243</v>
      </c>
      <c r="AM182" s="109">
        <f t="shared" si="121"/>
        <v>3.359208667444757</v>
      </c>
      <c r="AN182" s="109">
        <f t="shared" si="122"/>
        <v>-12.564731562666784</v>
      </c>
      <c r="AO182" s="109">
        <f t="shared" si="123"/>
        <v>9.2831488975562966</v>
      </c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</row>
    <row r="183" spans="1:128" s="5" customFormat="1" x14ac:dyDescent="0.25">
      <c r="A183" s="23" t="s">
        <v>46</v>
      </c>
      <c r="B183" s="33" t="s">
        <v>116</v>
      </c>
      <c r="C183" s="23" t="s">
        <v>44</v>
      </c>
      <c r="D183" s="26">
        <v>9</v>
      </c>
      <c r="E183" s="90">
        <v>447.45330000000001</v>
      </c>
      <c r="F183" s="90">
        <f t="shared" si="101"/>
        <v>449.3</v>
      </c>
      <c r="G183" s="149">
        <v>1.6246</v>
      </c>
      <c r="H183" s="149">
        <v>0.22209999999999999</v>
      </c>
      <c r="I183" s="147">
        <f t="shared" si="102"/>
        <v>1.8467</v>
      </c>
      <c r="J183" s="91">
        <f t="shared" si="103"/>
        <v>4120.716706047313</v>
      </c>
      <c r="K183" s="58">
        <v>447.2</v>
      </c>
      <c r="L183" s="58">
        <v>448.9</v>
      </c>
      <c r="M183" s="131"/>
      <c r="N183" s="131"/>
      <c r="O183" s="131">
        <v>1.7732000000000001</v>
      </c>
      <c r="P183" s="60">
        <v>3989.6</v>
      </c>
      <c r="Q183" s="24"/>
      <c r="R183" s="24"/>
      <c r="S183" s="24">
        <f t="shared" si="79"/>
        <v>-3.9800725618671087</v>
      </c>
      <c r="T183" s="24">
        <f t="shared" si="80"/>
        <v>-3.1818908068806135</v>
      </c>
      <c r="U183" s="115"/>
      <c r="V183" s="109">
        <f t="shared" si="104"/>
        <v>-1.1447089286828591</v>
      </c>
      <c r="W183" s="109">
        <f t="shared" si="105"/>
        <v>-6.1447089286828591</v>
      </c>
      <c r="X183" s="109">
        <f t="shared" si="106"/>
        <v>3.8552910713171409</v>
      </c>
      <c r="Y183" s="109">
        <f t="shared" si="107"/>
        <v>-9.3631642899177656</v>
      </c>
      <c r="Z183" s="109">
        <f t="shared" si="108"/>
        <v>7.0737464325520465</v>
      </c>
      <c r="AA183" s="109">
        <f t="shared" si="109"/>
        <v>0</v>
      </c>
      <c r="AB183" s="109">
        <f t="shared" si="110"/>
        <v>-5</v>
      </c>
      <c r="AC183" s="109">
        <f t="shared" si="111"/>
        <v>5</v>
      </c>
      <c r="AD183" s="109">
        <f t="shared" si="112"/>
        <v>-24.722135267503525</v>
      </c>
      <c r="AE183" s="109">
        <f t="shared" si="113"/>
        <v>24.722135267503525</v>
      </c>
      <c r="AF183" s="109">
        <f t="shared" si="114"/>
        <v>-1.5873015873015885</v>
      </c>
      <c r="AG183" s="109">
        <f t="shared" si="115"/>
        <v>-6.5873015873015888</v>
      </c>
      <c r="AH183" s="109">
        <f t="shared" si="116"/>
        <v>3.4126984126984112</v>
      </c>
      <c r="AI183" s="109">
        <f t="shared" si="117"/>
        <v>-12.059612959654521</v>
      </c>
      <c r="AJ183" s="109">
        <f t="shared" si="118"/>
        <v>8.8850097850513432</v>
      </c>
      <c r="AK183" s="109">
        <f t="shared" si="119"/>
        <v>-1.6407913325552432</v>
      </c>
      <c r="AL183" s="109">
        <f t="shared" si="120"/>
        <v>-6.640791332555243</v>
      </c>
      <c r="AM183" s="109">
        <f t="shared" si="121"/>
        <v>3.359208667444757</v>
      </c>
      <c r="AN183" s="109">
        <f t="shared" si="122"/>
        <v>-12.564731562666784</v>
      </c>
      <c r="AO183" s="109">
        <f t="shared" si="123"/>
        <v>9.2831488975562966</v>
      </c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</row>
    <row r="184" spans="1:128" s="5" customFormat="1" x14ac:dyDescent="0.25">
      <c r="A184" s="123" t="s">
        <v>131</v>
      </c>
      <c r="B184" s="129" t="s">
        <v>132</v>
      </c>
      <c r="C184" s="123" t="s">
        <v>137</v>
      </c>
      <c r="D184" s="26">
        <v>1</v>
      </c>
      <c r="E184" s="90">
        <v>447.17410000000001</v>
      </c>
      <c r="F184" s="90">
        <f t="shared" ref="F184:F192" si="126">E184+G184+H184</f>
        <v>447.2</v>
      </c>
      <c r="G184" s="149">
        <v>1.2999999999999999E-2</v>
      </c>
      <c r="H184" s="149">
        <v>1.29E-2</v>
      </c>
      <c r="I184" s="147">
        <f t="shared" ref="I184:I192" si="127">G184+H184</f>
        <v>2.5899999999999999E-2</v>
      </c>
      <c r="J184" s="91">
        <f t="shared" ref="J184:J192" si="128">(1.6061/(1.6061-(I184/F184)))*(I184/F184)*1000000</f>
        <v>57.918009809835688</v>
      </c>
      <c r="K184" s="60">
        <v>447</v>
      </c>
      <c r="L184" s="60">
        <v>447.03</v>
      </c>
      <c r="M184" s="131">
        <v>1.2999999999999999E-2</v>
      </c>
      <c r="N184" s="131">
        <v>1.44E-2</v>
      </c>
      <c r="O184" s="131">
        <v>2.7400000000000001E-2</v>
      </c>
      <c r="P184" s="60">
        <v>61.3</v>
      </c>
      <c r="Q184" s="24">
        <f t="shared" si="124"/>
        <v>0</v>
      </c>
      <c r="R184" s="24">
        <f t="shared" si="125"/>
        <v>11.627906976744184</v>
      </c>
      <c r="S184" s="24">
        <f t="shared" si="79"/>
        <v>5.7915057915057968</v>
      </c>
      <c r="T184" s="24">
        <f t="shared" si="80"/>
        <v>5.8392721042530997</v>
      </c>
      <c r="U184" s="115"/>
      <c r="V184" s="109">
        <f t="shared" ref="V184:V192" si="129">$Q$215</f>
        <v>-1.1447089286828591</v>
      </c>
      <c r="W184" s="109">
        <f t="shared" ref="W184:W192" si="130">$Q$215-5</f>
        <v>-6.1447089286828591</v>
      </c>
      <c r="X184" s="109">
        <f t="shared" ref="X184:X192" si="131">$Q$215+5</f>
        <v>3.8552910713171409</v>
      </c>
      <c r="Y184" s="109">
        <f t="shared" ref="Y184:Y192" si="132">($Q$215-(3*$Q$218))</f>
        <v>-9.3631642899177656</v>
      </c>
      <c r="Z184" s="109">
        <f t="shared" ref="Z184:Z192" si="133">($Q$215+(3*$Q$218))</f>
        <v>7.0737464325520465</v>
      </c>
      <c r="AA184" s="109">
        <f t="shared" ref="AA184:AA192" si="134">$R$215</f>
        <v>0</v>
      </c>
      <c r="AB184" s="109">
        <f t="shared" ref="AB184:AB192" si="135">$R$215-5</f>
        <v>-5</v>
      </c>
      <c r="AC184" s="109">
        <f t="shared" ref="AC184:AC192" si="136">$R$215+5</f>
        <v>5</v>
      </c>
      <c r="AD184" s="109">
        <f t="shared" ref="AD184:AD192" si="137">($R$215-(3*$R$218))</f>
        <v>-24.722135267503525</v>
      </c>
      <c r="AE184" s="109">
        <f t="shared" ref="AE184:AE192" si="138">($R$215+(3*$R$218))</f>
        <v>24.722135267503525</v>
      </c>
      <c r="AF184" s="109">
        <f t="shared" ref="AF184:AF192" si="139">$S$215</f>
        <v>-1.5873015873015885</v>
      </c>
      <c r="AG184" s="109">
        <f t="shared" ref="AG184:AG192" si="140">$S$215-5</f>
        <v>-6.5873015873015888</v>
      </c>
      <c r="AH184" s="109">
        <f t="shared" ref="AH184:AH192" si="141">$S$215+5</f>
        <v>3.4126984126984112</v>
      </c>
      <c r="AI184" s="109">
        <f t="shared" ref="AI184:AI192" si="142">($S$215-(3*$S$218))</f>
        <v>-12.059612959654521</v>
      </c>
      <c r="AJ184" s="109">
        <f t="shared" ref="AJ184:AJ192" si="143">($S$215+(3*$S$218))</f>
        <v>8.8850097850513432</v>
      </c>
      <c r="AK184" s="109">
        <f t="shared" ref="AK184:AK192" si="144">$T$215</f>
        <v>-1.6407913325552432</v>
      </c>
      <c r="AL184" s="109">
        <f t="shared" ref="AL184:AL192" si="145">$T$215-5</f>
        <v>-6.640791332555243</v>
      </c>
      <c r="AM184" s="109">
        <f t="shared" ref="AM184:AM192" si="146">$T$215+5</f>
        <v>3.359208667444757</v>
      </c>
      <c r="AN184" s="109">
        <f t="shared" ref="AN184:AN192" si="147">($T$215-(3*$T$218))</f>
        <v>-12.564731562666784</v>
      </c>
      <c r="AO184" s="109">
        <f t="shared" ref="AO184:AO192" si="148">($T$215+(3*$T$218))</f>
        <v>9.2831488975562966</v>
      </c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</row>
    <row r="185" spans="1:128" s="5" customFormat="1" x14ac:dyDescent="0.25">
      <c r="A185" s="123" t="s">
        <v>131</v>
      </c>
      <c r="B185" s="129" t="s">
        <v>132</v>
      </c>
      <c r="C185" s="123" t="s">
        <v>137</v>
      </c>
      <c r="D185" s="26">
        <v>2</v>
      </c>
      <c r="E185" s="90">
        <v>447.26909999999998</v>
      </c>
      <c r="F185" s="90">
        <f t="shared" si="126"/>
        <v>447.29999999999995</v>
      </c>
      <c r="G185" s="149">
        <v>1.9300000000000001E-2</v>
      </c>
      <c r="H185" s="149">
        <v>1.1599999999999999E-2</v>
      </c>
      <c r="I185" s="147">
        <f t="shared" si="127"/>
        <v>3.09E-2</v>
      </c>
      <c r="J185" s="91">
        <f t="shared" si="128"/>
        <v>69.084125016532042</v>
      </c>
      <c r="K185" s="60"/>
      <c r="L185" s="60"/>
      <c r="M185" s="131"/>
      <c r="N185" s="131"/>
      <c r="O185" s="131"/>
      <c r="P185" s="60"/>
      <c r="Q185" s="24"/>
      <c r="R185" s="24"/>
      <c r="S185" s="24"/>
      <c r="T185" s="24"/>
      <c r="U185" s="115" t="s">
        <v>163</v>
      </c>
      <c r="V185" s="109">
        <f t="shared" si="129"/>
        <v>-1.1447089286828591</v>
      </c>
      <c r="W185" s="109">
        <f t="shared" si="130"/>
        <v>-6.1447089286828591</v>
      </c>
      <c r="X185" s="109">
        <f t="shared" si="131"/>
        <v>3.8552910713171409</v>
      </c>
      <c r="Y185" s="109">
        <f t="shared" si="132"/>
        <v>-9.3631642899177656</v>
      </c>
      <c r="Z185" s="109">
        <f t="shared" si="133"/>
        <v>7.0737464325520465</v>
      </c>
      <c r="AA185" s="109">
        <f t="shared" si="134"/>
        <v>0</v>
      </c>
      <c r="AB185" s="109">
        <f t="shared" si="135"/>
        <v>-5</v>
      </c>
      <c r="AC185" s="109">
        <f t="shared" si="136"/>
        <v>5</v>
      </c>
      <c r="AD185" s="109">
        <f t="shared" si="137"/>
        <v>-24.722135267503525</v>
      </c>
      <c r="AE185" s="109">
        <f t="shared" si="138"/>
        <v>24.722135267503525</v>
      </c>
      <c r="AF185" s="109">
        <f t="shared" si="139"/>
        <v>-1.5873015873015885</v>
      </c>
      <c r="AG185" s="109">
        <f t="shared" si="140"/>
        <v>-6.5873015873015888</v>
      </c>
      <c r="AH185" s="109">
        <f t="shared" si="141"/>
        <v>3.4126984126984112</v>
      </c>
      <c r="AI185" s="109">
        <f t="shared" si="142"/>
        <v>-12.059612959654521</v>
      </c>
      <c r="AJ185" s="109">
        <f t="shared" si="143"/>
        <v>8.8850097850513432</v>
      </c>
      <c r="AK185" s="109">
        <f t="shared" si="144"/>
        <v>-1.6407913325552432</v>
      </c>
      <c r="AL185" s="109">
        <f t="shared" si="145"/>
        <v>-6.640791332555243</v>
      </c>
      <c r="AM185" s="109">
        <f t="shared" si="146"/>
        <v>3.359208667444757</v>
      </c>
      <c r="AN185" s="109">
        <f t="shared" si="147"/>
        <v>-12.564731562666784</v>
      </c>
      <c r="AO185" s="109">
        <f t="shared" si="148"/>
        <v>9.2831488975562966</v>
      </c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</row>
    <row r="186" spans="1:128" s="5" customFormat="1" x14ac:dyDescent="0.25">
      <c r="A186" s="123" t="s">
        <v>131</v>
      </c>
      <c r="B186" s="129" t="s">
        <v>132</v>
      </c>
      <c r="C186" s="123" t="s">
        <v>137</v>
      </c>
      <c r="D186" s="26">
        <v>3</v>
      </c>
      <c r="E186" s="90">
        <v>446.94899999999996</v>
      </c>
      <c r="F186" s="90">
        <f t="shared" si="126"/>
        <v>446.99999999999994</v>
      </c>
      <c r="G186" s="149">
        <v>3.9600000000000003E-2</v>
      </c>
      <c r="H186" s="149">
        <v>1.14E-2</v>
      </c>
      <c r="I186" s="147">
        <f t="shared" si="127"/>
        <v>5.1000000000000004E-2</v>
      </c>
      <c r="J186" s="91">
        <f t="shared" si="128"/>
        <v>114.10206530183432</v>
      </c>
      <c r="K186" s="60">
        <v>446.8</v>
      </c>
      <c r="L186" s="60">
        <v>446.85</v>
      </c>
      <c r="M186" s="131">
        <v>3.95E-2</v>
      </c>
      <c r="N186" s="131">
        <v>1.4500000000000001E-2</v>
      </c>
      <c r="O186" s="131">
        <v>5.3999999999999999E-2</v>
      </c>
      <c r="P186" s="60">
        <v>120.86</v>
      </c>
      <c r="Q186" s="24">
        <f t="shared" si="124"/>
        <v>-0.25252525252525976</v>
      </c>
      <c r="R186" s="24">
        <f t="shared" si="125"/>
        <v>27.192982456140353</v>
      </c>
      <c r="S186" s="24">
        <f t="shared" si="79"/>
        <v>5.8823529411764612</v>
      </c>
      <c r="T186" s="24">
        <f t="shared" si="80"/>
        <v>5.9227102334115624</v>
      </c>
      <c r="U186" s="115"/>
      <c r="V186" s="109">
        <f t="shared" si="129"/>
        <v>-1.1447089286828591</v>
      </c>
      <c r="W186" s="109">
        <f t="shared" si="130"/>
        <v>-6.1447089286828591</v>
      </c>
      <c r="X186" s="109">
        <f t="shared" si="131"/>
        <v>3.8552910713171409</v>
      </c>
      <c r="Y186" s="109">
        <f t="shared" si="132"/>
        <v>-9.3631642899177656</v>
      </c>
      <c r="Z186" s="109">
        <f t="shared" si="133"/>
        <v>7.0737464325520465</v>
      </c>
      <c r="AA186" s="109">
        <f t="shared" si="134"/>
        <v>0</v>
      </c>
      <c r="AB186" s="109">
        <f t="shared" si="135"/>
        <v>-5</v>
      </c>
      <c r="AC186" s="109">
        <f t="shared" si="136"/>
        <v>5</v>
      </c>
      <c r="AD186" s="109">
        <f t="shared" si="137"/>
        <v>-24.722135267503525</v>
      </c>
      <c r="AE186" s="109">
        <f t="shared" si="138"/>
        <v>24.722135267503525</v>
      </c>
      <c r="AF186" s="109">
        <f t="shared" si="139"/>
        <v>-1.5873015873015885</v>
      </c>
      <c r="AG186" s="109">
        <f t="shared" si="140"/>
        <v>-6.5873015873015888</v>
      </c>
      <c r="AH186" s="109">
        <f t="shared" si="141"/>
        <v>3.4126984126984112</v>
      </c>
      <c r="AI186" s="109">
        <f t="shared" si="142"/>
        <v>-12.059612959654521</v>
      </c>
      <c r="AJ186" s="109">
        <f t="shared" si="143"/>
        <v>8.8850097850513432</v>
      </c>
      <c r="AK186" s="109">
        <f t="shared" si="144"/>
        <v>-1.6407913325552432</v>
      </c>
      <c r="AL186" s="109">
        <f t="shared" si="145"/>
        <v>-6.640791332555243</v>
      </c>
      <c r="AM186" s="109">
        <f t="shared" si="146"/>
        <v>3.359208667444757</v>
      </c>
      <c r="AN186" s="109">
        <f t="shared" si="147"/>
        <v>-12.564731562666784</v>
      </c>
      <c r="AO186" s="109">
        <f t="shared" si="148"/>
        <v>9.2831488975562966</v>
      </c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</row>
    <row r="187" spans="1:128" s="5" customFormat="1" x14ac:dyDescent="0.25">
      <c r="A187" s="123" t="s">
        <v>131</v>
      </c>
      <c r="B187" s="129" t="s">
        <v>132</v>
      </c>
      <c r="C187" s="123" t="s">
        <v>137</v>
      </c>
      <c r="D187" s="26">
        <v>4</v>
      </c>
      <c r="E187" s="90">
        <v>447.62389999999999</v>
      </c>
      <c r="F187" s="90">
        <f t="shared" si="126"/>
        <v>447.7</v>
      </c>
      <c r="G187" s="149">
        <v>6.5100000000000005E-2</v>
      </c>
      <c r="H187" s="149">
        <v>1.0999999999999999E-2</v>
      </c>
      <c r="I187" s="147">
        <f t="shared" si="127"/>
        <v>7.6100000000000001E-2</v>
      </c>
      <c r="J187" s="91">
        <f t="shared" si="128"/>
        <v>169.99788879964606</v>
      </c>
      <c r="K187" s="60">
        <v>447.47</v>
      </c>
      <c r="L187" s="60">
        <v>447.55</v>
      </c>
      <c r="M187" s="131">
        <v>6.6600000000000006E-2</v>
      </c>
      <c r="N187" s="131">
        <v>1.35E-2</v>
      </c>
      <c r="O187" s="131">
        <v>8.0100000000000005E-2</v>
      </c>
      <c r="P187" s="60">
        <v>178.99</v>
      </c>
      <c r="Q187" s="24">
        <f t="shared" si="124"/>
        <v>2.30414746543779</v>
      </c>
      <c r="R187" s="24">
        <f t="shared" si="125"/>
        <v>22.727272727272734</v>
      </c>
      <c r="S187" s="24">
        <f t="shared" si="79"/>
        <v>5.256241787122212</v>
      </c>
      <c r="T187" s="24">
        <f t="shared" si="80"/>
        <v>5.2895428665892164</v>
      </c>
      <c r="U187" s="115"/>
      <c r="V187" s="109">
        <f t="shared" si="129"/>
        <v>-1.1447089286828591</v>
      </c>
      <c r="W187" s="109">
        <f t="shared" si="130"/>
        <v>-6.1447089286828591</v>
      </c>
      <c r="X187" s="109">
        <f t="shared" si="131"/>
        <v>3.8552910713171409</v>
      </c>
      <c r="Y187" s="109">
        <f t="shared" si="132"/>
        <v>-9.3631642899177656</v>
      </c>
      <c r="Z187" s="109">
        <f t="shared" si="133"/>
        <v>7.0737464325520465</v>
      </c>
      <c r="AA187" s="109">
        <f t="shared" si="134"/>
        <v>0</v>
      </c>
      <c r="AB187" s="109">
        <f t="shared" si="135"/>
        <v>-5</v>
      </c>
      <c r="AC187" s="109">
        <f t="shared" si="136"/>
        <v>5</v>
      </c>
      <c r="AD187" s="109">
        <f t="shared" si="137"/>
        <v>-24.722135267503525</v>
      </c>
      <c r="AE187" s="109">
        <f t="shared" si="138"/>
        <v>24.722135267503525</v>
      </c>
      <c r="AF187" s="109">
        <f t="shared" si="139"/>
        <v>-1.5873015873015885</v>
      </c>
      <c r="AG187" s="109">
        <f t="shared" si="140"/>
        <v>-6.5873015873015888</v>
      </c>
      <c r="AH187" s="109">
        <f t="shared" si="141"/>
        <v>3.4126984126984112</v>
      </c>
      <c r="AI187" s="109">
        <f t="shared" si="142"/>
        <v>-12.059612959654521</v>
      </c>
      <c r="AJ187" s="109">
        <f t="shared" si="143"/>
        <v>8.8850097850513432</v>
      </c>
      <c r="AK187" s="109">
        <f t="shared" si="144"/>
        <v>-1.6407913325552432</v>
      </c>
      <c r="AL187" s="109">
        <f t="shared" si="145"/>
        <v>-6.640791332555243</v>
      </c>
      <c r="AM187" s="109">
        <f t="shared" si="146"/>
        <v>3.359208667444757</v>
      </c>
      <c r="AN187" s="109">
        <f t="shared" si="147"/>
        <v>-12.564731562666784</v>
      </c>
      <c r="AO187" s="109">
        <f t="shared" si="148"/>
        <v>9.2831488975562966</v>
      </c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</row>
    <row r="188" spans="1:128" s="5" customFormat="1" x14ac:dyDescent="0.25">
      <c r="A188" s="123" t="s">
        <v>131</v>
      </c>
      <c r="B188" s="129" t="s">
        <v>132</v>
      </c>
      <c r="C188" s="123" t="s">
        <v>137</v>
      </c>
      <c r="D188" s="26">
        <v>5</v>
      </c>
      <c r="E188" s="90">
        <v>448.27950000000004</v>
      </c>
      <c r="F188" s="90">
        <f t="shared" si="126"/>
        <v>448.40000000000003</v>
      </c>
      <c r="G188" s="149">
        <v>0.1026</v>
      </c>
      <c r="H188" s="149">
        <v>1.7899999999999999E-2</v>
      </c>
      <c r="I188" s="147">
        <f t="shared" si="127"/>
        <v>0.1205</v>
      </c>
      <c r="J188" s="91">
        <f t="shared" si="128"/>
        <v>268.7782459428015</v>
      </c>
      <c r="K188" s="60">
        <v>448.15</v>
      </c>
      <c r="L188" s="60">
        <v>448.27</v>
      </c>
      <c r="M188" s="131">
        <v>9.9500000000000005E-2</v>
      </c>
      <c r="N188" s="131">
        <v>2.0299999999999999E-2</v>
      </c>
      <c r="O188" s="131">
        <v>0.1198</v>
      </c>
      <c r="P188" s="60">
        <v>267.29000000000002</v>
      </c>
      <c r="Q188" s="24">
        <f t="shared" si="124"/>
        <v>-3.0214424951266974</v>
      </c>
      <c r="R188" s="24">
        <f t="shared" si="125"/>
        <v>13.407821229050276</v>
      </c>
      <c r="S188" s="24">
        <f t="shared" si="79"/>
        <v>-0.58091286307053303</v>
      </c>
      <c r="T188" s="24">
        <f t="shared" si="80"/>
        <v>-0.55370773686728969</v>
      </c>
      <c r="U188" s="115"/>
      <c r="V188" s="109">
        <f t="shared" si="129"/>
        <v>-1.1447089286828591</v>
      </c>
      <c r="W188" s="109">
        <f t="shared" si="130"/>
        <v>-6.1447089286828591</v>
      </c>
      <c r="X188" s="109">
        <f t="shared" si="131"/>
        <v>3.8552910713171409</v>
      </c>
      <c r="Y188" s="109">
        <f t="shared" si="132"/>
        <v>-9.3631642899177656</v>
      </c>
      <c r="Z188" s="109">
        <f t="shared" si="133"/>
        <v>7.0737464325520465</v>
      </c>
      <c r="AA188" s="109">
        <f t="shared" si="134"/>
        <v>0</v>
      </c>
      <c r="AB188" s="109">
        <f t="shared" si="135"/>
        <v>-5</v>
      </c>
      <c r="AC188" s="109">
        <f t="shared" si="136"/>
        <v>5</v>
      </c>
      <c r="AD188" s="109">
        <f t="shared" si="137"/>
        <v>-24.722135267503525</v>
      </c>
      <c r="AE188" s="109">
        <f t="shared" si="138"/>
        <v>24.722135267503525</v>
      </c>
      <c r="AF188" s="109">
        <f t="shared" si="139"/>
        <v>-1.5873015873015885</v>
      </c>
      <c r="AG188" s="109">
        <f t="shared" si="140"/>
        <v>-6.5873015873015888</v>
      </c>
      <c r="AH188" s="109">
        <f t="shared" si="141"/>
        <v>3.4126984126984112</v>
      </c>
      <c r="AI188" s="109">
        <f t="shared" si="142"/>
        <v>-12.059612959654521</v>
      </c>
      <c r="AJ188" s="109">
        <f t="shared" si="143"/>
        <v>8.8850097850513432</v>
      </c>
      <c r="AK188" s="109">
        <f t="shared" si="144"/>
        <v>-1.6407913325552432</v>
      </c>
      <c r="AL188" s="109">
        <f t="shared" si="145"/>
        <v>-6.640791332555243</v>
      </c>
      <c r="AM188" s="109">
        <f t="shared" si="146"/>
        <v>3.359208667444757</v>
      </c>
      <c r="AN188" s="109">
        <f t="shared" si="147"/>
        <v>-12.564731562666784</v>
      </c>
      <c r="AO188" s="109">
        <f t="shared" si="148"/>
        <v>9.2831488975562966</v>
      </c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</row>
    <row r="189" spans="1:128" s="5" customFormat="1" x14ac:dyDescent="0.25">
      <c r="A189" s="123" t="s">
        <v>131</v>
      </c>
      <c r="B189" s="129" t="s">
        <v>132</v>
      </c>
      <c r="C189" s="123" t="s">
        <v>137</v>
      </c>
      <c r="D189" s="26">
        <v>6</v>
      </c>
      <c r="E189" s="90">
        <v>447.01130000000001</v>
      </c>
      <c r="F189" s="90">
        <f t="shared" si="126"/>
        <v>447.2</v>
      </c>
      <c r="G189" s="149">
        <v>0.16309999999999999</v>
      </c>
      <c r="H189" s="149">
        <v>2.5600000000000001E-2</v>
      </c>
      <c r="I189" s="147">
        <f t="shared" si="127"/>
        <v>0.18870000000000001</v>
      </c>
      <c r="J189" s="91">
        <f t="shared" si="128"/>
        <v>422.06974238141532</v>
      </c>
      <c r="K189" s="60">
        <v>446.83</v>
      </c>
      <c r="L189" s="60">
        <v>447.02</v>
      </c>
      <c r="M189" s="131">
        <v>0.15809999999999999</v>
      </c>
      <c r="N189" s="131">
        <v>2.7300000000000001E-2</v>
      </c>
      <c r="O189" s="131">
        <v>0.18540000000000001</v>
      </c>
      <c r="P189" s="60">
        <v>414.85</v>
      </c>
      <c r="Q189" s="24">
        <f t="shared" si="124"/>
        <v>-3.0656039239730255</v>
      </c>
      <c r="R189" s="24">
        <f t="shared" si="125"/>
        <v>6.640625</v>
      </c>
      <c r="S189" s="24">
        <f t="shared" si="79"/>
        <v>-1.7488076311605709</v>
      </c>
      <c r="T189" s="24">
        <f t="shared" si="80"/>
        <v>-1.7105567294826305</v>
      </c>
      <c r="U189" s="115"/>
      <c r="V189" s="109">
        <f t="shared" si="129"/>
        <v>-1.1447089286828591</v>
      </c>
      <c r="W189" s="109">
        <f t="shared" si="130"/>
        <v>-6.1447089286828591</v>
      </c>
      <c r="X189" s="109">
        <f t="shared" si="131"/>
        <v>3.8552910713171409</v>
      </c>
      <c r="Y189" s="109">
        <f t="shared" si="132"/>
        <v>-9.3631642899177656</v>
      </c>
      <c r="Z189" s="109">
        <f t="shared" si="133"/>
        <v>7.0737464325520465</v>
      </c>
      <c r="AA189" s="109">
        <f t="shared" si="134"/>
        <v>0</v>
      </c>
      <c r="AB189" s="109">
        <f t="shared" si="135"/>
        <v>-5</v>
      </c>
      <c r="AC189" s="109">
        <f t="shared" si="136"/>
        <v>5</v>
      </c>
      <c r="AD189" s="109">
        <f t="shared" si="137"/>
        <v>-24.722135267503525</v>
      </c>
      <c r="AE189" s="109">
        <f t="shared" si="138"/>
        <v>24.722135267503525</v>
      </c>
      <c r="AF189" s="109">
        <f t="shared" si="139"/>
        <v>-1.5873015873015885</v>
      </c>
      <c r="AG189" s="109">
        <f t="shared" si="140"/>
        <v>-6.5873015873015888</v>
      </c>
      <c r="AH189" s="109">
        <f t="shared" si="141"/>
        <v>3.4126984126984112</v>
      </c>
      <c r="AI189" s="109">
        <f t="shared" si="142"/>
        <v>-12.059612959654521</v>
      </c>
      <c r="AJ189" s="109">
        <f t="shared" si="143"/>
        <v>8.8850097850513432</v>
      </c>
      <c r="AK189" s="109">
        <f t="shared" si="144"/>
        <v>-1.6407913325552432</v>
      </c>
      <c r="AL189" s="109">
        <f t="shared" si="145"/>
        <v>-6.640791332555243</v>
      </c>
      <c r="AM189" s="109">
        <f t="shared" si="146"/>
        <v>3.359208667444757</v>
      </c>
      <c r="AN189" s="109">
        <f t="shared" si="147"/>
        <v>-12.564731562666784</v>
      </c>
      <c r="AO189" s="109">
        <f t="shared" si="148"/>
        <v>9.2831488975562966</v>
      </c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</row>
    <row r="190" spans="1:128" s="5" customFormat="1" x14ac:dyDescent="0.25">
      <c r="A190" s="123" t="s">
        <v>131</v>
      </c>
      <c r="B190" s="129" t="s">
        <v>132</v>
      </c>
      <c r="C190" s="123" t="s">
        <v>137</v>
      </c>
      <c r="D190" s="26">
        <v>7</v>
      </c>
      <c r="E190" s="90">
        <v>447.46879999999999</v>
      </c>
      <c r="F190" s="90">
        <f t="shared" si="126"/>
        <v>447.90000000000003</v>
      </c>
      <c r="G190" s="149">
        <v>0.37990000000000002</v>
      </c>
      <c r="H190" s="149">
        <v>5.1299999999999998E-2</v>
      </c>
      <c r="I190" s="147">
        <f t="shared" si="127"/>
        <v>0.43120000000000003</v>
      </c>
      <c r="J190" s="91">
        <f t="shared" si="128"/>
        <v>963.29230024845276</v>
      </c>
      <c r="K190" s="60">
        <v>447.28</v>
      </c>
      <c r="L190" s="60">
        <v>447.71</v>
      </c>
      <c r="M190" s="131">
        <v>0.375</v>
      </c>
      <c r="N190" s="131">
        <v>5.2499999999999998E-2</v>
      </c>
      <c r="O190" s="131">
        <v>0.42749999999999999</v>
      </c>
      <c r="P190" s="60">
        <v>955.43</v>
      </c>
      <c r="Q190" s="24">
        <f t="shared" si="124"/>
        <v>-1.2898131087128233</v>
      </c>
      <c r="R190" s="24">
        <f t="shared" si="125"/>
        <v>2.339181286549707</v>
      </c>
      <c r="S190" s="24">
        <f t="shared" si="79"/>
        <v>-0.85807050092765214</v>
      </c>
      <c r="T190" s="24">
        <f t="shared" si="80"/>
        <v>-0.81619050068447185</v>
      </c>
      <c r="U190" s="115"/>
      <c r="V190" s="109">
        <f t="shared" si="129"/>
        <v>-1.1447089286828591</v>
      </c>
      <c r="W190" s="109">
        <f t="shared" si="130"/>
        <v>-6.1447089286828591</v>
      </c>
      <c r="X190" s="109">
        <f t="shared" si="131"/>
        <v>3.8552910713171409</v>
      </c>
      <c r="Y190" s="109">
        <f t="shared" si="132"/>
        <v>-9.3631642899177656</v>
      </c>
      <c r="Z190" s="109">
        <f t="shared" si="133"/>
        <v>7.0737464325520465</v>
      </c>
      <c r="AA190" s="109">
        <f t="shared" si="134"/>
        <v>0</v>
      </c>
      <c r="AB190" s="109">
        <f t="shared" si="135"/>
        <v>-5</v>
      </c>
      <c r="AC190" s="109">
        <f t="shared" si="136"/>
        <v>5</v>
      </c>
      <c r="AD190" s="109">
        <f t="shared" si="137"/>
        <v>-24.722135267503525</v>
      </c>
      <c r="AE190" s="109">
        <f t="shared" si="138"/>
        <v>24.722135267503525</v>
      </c>
      <c r="AF190" s="109">
        <f t="shared" si="139"/>
        <v>-1.5873015873015885</v>
      </c>
      <c r="AG190" s="109">
        <f t="shared" si="140"/>
        <v>-6.5873015873015888</v>
      </c>
      <c r="AH190" s="109">
        <f t="shared" si="141"/>
        <v>3.4126984126984112</v>
      </c>
      <c r="AI190" s="109">
        <f t="shared" si="142"/>
        <v>-12.059612959654521</v>
      </c>
      <c r="AJ190" s="109">
        <f t="shared" si="143"/>
        <v>8.8850097850513432</v>
      </c>
      <c r="AK190" s="109">
        <f t="shared" si="144"/>
        <v>-1.6407913325552432</v>
      </c>
      <c r="AL190" s="109">
        <f t="shared" si="145"/>
        <v>-6.640791332555243</v>
      </c>
      <c r="AM190" s="109">
        <f t="shared" si="146"/>
        <v>3.359208667444757</v>
      </c>
      <c r="AN190" s="109">
        <f t="shared" si="147"/>
        <v>-12.564731562666784</v>
      </c>
      <c r="AO190" s="109">
        <f t="shared" si="148"/>
        <v>9.2831488975562966</v>
      </c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</row>
    <row r="191" spans="1:128" s="5" customFormat="1" x14ac:dyDescent="0.25">
      <c r="A191" s="123" t="s">
        <v>131</v>
      </c>
      <c r="B191" s="129" t="s">
        <v>132</v>
      </c>
      <c r="C191" s="123" t="s">
        <v>137</v>
      </c>
      <c r="D191" s="26">
        <v>8</v>
      </c>
      <c r="E191" s="90">
        <v>446.78970000000004</v>
      </c>
      <c r="F191" s="90">
        <f t="shared" si="126"/>
        <v>447.6</v>
      </c>
      <c r="G191" s="149">
        <v>0.72829999999999995</v>
      </c>
      <c r="H191" s="149">
        <v>8.2000000000000003E-2</v>
      </c>
      <c r="I191" s="147">
        <f t="shared" si="127"/>
        <v>0.81029999999999991</v>
      </c>
      <c r="J191" s="91">
        <f t="shared" si="128"/>
        <v>1812.3645293813056</v>
      </c>
      <c r="K191" s="60">
        <v>446.69</v>
      </c>
      <c r="L191" s="60">
        <v>447.5</v>
      </c>
      <c r="M191" s="131">
        <v>0.72060000000000002</v>
      </c>
      <c r="N191" s="131">
        <v>8.4699999999999998E-2</v>
      </c>
      <c r="O191" s="131">
        <v>0.80530000000000002</v>
      </c>
      <c r="P191" s="60">
        <v>1801.57</v>
      </c>
      <c r="Q191" s="24">
        <f t="shared" si="124"/>
        <v>-1.0572566250171536</v>
      </c>
      <c r="R191" s="24">
        <f t="shared" si="125"/>
        <v>3.292682926829261</v>
      </c>
      <c r="S191" s="24">
        <f t="shared" si="79"/>
        <v>-0.61705541157594646</v>
      </c>
      <c r="T191" s="24">
        <f t="shared" si="80"/>
        <v>-0.59560475866246609</v>
      </c>
      <c r="U191" s="115"/>
      <c r="V191" s="109">
        <f t="shared" si="129"/>
        <v>-1.1447089286828591</v>
      </c>
      <c r="W191" s="109">
        <f t="shared" si="130"/>
        <v>-6.1447089286828591</v>
      </c>
      <c r="X191" s="109">
        <f t="shared" si="131"/>
        <v>3.8552910713171409</v>
      </c>
      <c r="Y191" s="109">
        <f t="shared" si="132"/>
        <v>-9.3631642899177656</v>
      </c>
      <c r="Z191" s="109">
        <f t="shared" si="133"/>
        <v>7.0737464325520465</v>
      </c>
      <c r="AA191" s="109">
        <f t="shared" si="134"/>
        <v>0</v>
      </c>
      <c r="AB191" s="109">
        <f t="shared" si="135"/>
        <v>-5</v>
      </c>
      <c r="AC191" s="109">
        <f t="shared" si="136"/>
        <v>5</v>
      </c>
      <c r="AD191" s="109">
        <f t="shared" si="137"/>
        <v>-24.722135267503525</v>
      </c>
      <c r="AE191" s="109">
        <f t="shared" si="138"/>
        <v>24.722135267503525</v>
      </c>
      <c r="AF191" s="109">
        <f t="shared" si="139"/>
        <v>-1.5873015873015885</v>
      </c>
      <c r="AG191" s="109">
        <f t="shared" si="140"/>
        <v>-6.5873015873015888</v>
      </c>
      <c r="AH191" s="109">
        <f t="shared" si="141"/>
        <v>3.4126984126984112</v>
      </c>
      <c r="AI191" s="109">
        <f t="shared" si="142"/>
        <v>-12.059612959654521</v>
      </c>
      <c r="AJ191" s="109">
        <f t="shared" si="143"/>
        <v>8.8850097850513432</v>
      </c>
      <c r="AK191" s="109">
        <f t="shared" si="144"/>
        <v>-1.6407913325552432</v>
      </c>
      <c r="AL191" s="109">
        <f t="shared" si="145"/>
        <v>-6.640791332555243</v>
      </c>
      <c r="AM191" s="109">
        <f t="shared" si="146"/>
        <v>3.359208667444757</v>
      </c>
      <c r="AN191" s="109">
        <f t="shared" si="147"/>
        <v>-12.564731562666784</v>
      </c>
      <c r="AO191" s="109">
        <f t="shared" si="148"/>
        <v>9.2831488975562966</v>
      </c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</row>
    <row r="192" spans="1:128" s="5" customFormat="1" x14ac:dyDescent="0.25">
      <c r="A192" s="123" t="s">
        <v>131</v>
      </c>
      <c r="B192" s="129" t="s">
        <v>132</v>
      </c>
      <c r="C192" s="123" t="s">
        <v>137</v>
      </c>
      <c r="D192" s="26">
        <v>9</v>
      </c>
      <c r="E192" s="90">
        <v>447.57249999999999</v>
      </c>
      <c r="F192" s="90">
        <f t="shared" si="126"/>
        <v>449.4</v>
      </c>
      <c r="G192" s="149">
        <v>1.6029</v>
      </c>
      <c r="H192" s="149">
        <v>0.22459999999999999</v>
      </c>
      <c r="I192" s="147">
        <f t="shared" si="127"/>
        <v>1.8274999999999999</v>
      </c>
      <c r="J192" s="91">
        <f t="shared" si="128"/>
        <v>4076.8554689561761</v>
      </c>
      <c r="K192" s="60">
        <v>447.45</v>
      </c>
      <c r="L192" s="60">
        <v>449.27</v>
      </c>
      <c r="M192" s="131">
        <v>1.5952</v>
      </c>
      <c r="N192" s="131">
        <v>0.22589999999999999</v>
      </c>
      <c r="O192" s="131">
        <v>1.8210999999999999</v>
      </c>
      <c r="P192" s="60">
        <v>4063.72</v>
      </c>
      <c r="Q192" s="24">
        <f t="shared" si="124"/>
        <v>-0.48037931249610333</v>
      </c>
      <c r="R192" s="24">
        <f t="shared" si="125"/>
        <v>0.57880676758681904</v>
      </c>
      <c r="S192" s="24">
        <f t="shared" si="79"/>
        <v>-0.35020519835841102</v>
      </c>
      <c r="T192" s="24">
        <f t="shared" si="80"/>
        <v>-0.32219609098723928</v>
      </c>
      <c r="U192" s="115"/>
      <c r="V192" s="109">
        <f t="shared" si="129"/>
        <v>-1.1447089286828591</v>
      </c>
      <c r="W192" s="109">
        <f t="shared" si="130"/>
        <v>-6.1447089286828591</v>
      </c>
      <c r="X192" s="109">
        <f t="shared" si="131"/>
        <v>3.8552910713171409</v>
      </c>
      <c r="Y192" s="109">
        <f t="shared" si="132"/>
        <v>-9.3631642899177656</v>
      </c>
      <c r="Z192" s="109">
        <f t="shared" si="133"/>
        <v>7.0737464325520465</v>
      </c>
      <c r="AA192" s="109">
        <f t="shared" si="134"/>
        <v>0</v>
      </c>
      <c r="AB192" s="109">
        <f t="shared" si="135"/>
        <v>-5</v>
      </c>
      <c r="AC192" s="109">
        <f t="shared" si="136"/>
        <v>5</v>
      </c>
      <c r="AD192" s="109">
        <f t="shared" si="137"/>
        <v>-24.722135267503525</v>
      </c>
      <c r="AE192" s="109">
        <f t="shared" si="138"/>
        <v>24.722135267503525</v>
      </c>
      <c r="AF192" s="109">
        <f t="shared" si="139"/>
        <v>-1.5873015873015885</v>
      </c>
      <c r="AG192" s="109">
        <f t="shared" si="140"/>
        <v>-6.5873015873015888</v>
      </c>
      <c r="AH192" s="109">
        <f t="shared" si="141"/>
        <v>3.4126984126984112</v>
      </c>
      <c r="AI192" s="109">
        <f t="shared" si="142"/>
        <v>-12.059612959654521</v>
      </c>
      <c r="AJ192" s="109">
        <f t="shared" si="143"/>
        <v>8.8850097850513432</v>
      </c>
      <c r="AK192" s="109">
        <f t="shared" si="144"/>
        <v>-1.6407913325552432</v>
      </c>
      <c r="AL192" s="109">
        <f t="shared" si="145"/>
        <v>-6.640791332555243</v>
      </c>
      <c r="AM192" s="109">
        <f t="shared" si="146"/>
        <v>3.359208667444757</v>
      </c>
      <c r="AN192" s="109">
        <f t="shared" si="147"/>
        <v>-12.564731562666784</v>
      </c>
      <c r="AO192" s="109">
        <f t="shared" si="148"/>
        <v>9.2831488975562966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</row>
    <row r="193" spans="1:128" s="5" customFormat="1" x14ac:dyDescent="0.25">
      <c r="A193" s="26" t="s">
        <v>97</v>
      </c>
      <c r="B193" s="36" t="s">
        <v>117</v>
      </c>
      <c r="C193" s="123" t="s">
        <v>143</v>
      </c>
      <c r="D193" s="26">
        <v>1</v>
      </c>
      <c r="E193" s="90">
        <v>447.07330000000002</v>
      </c>
      <c r="F193" s="90">
        <f t="shared" si="101"/>
        <v>447.1</v>
      </c>
      <c r="G193" s="149">
        <v>1.3899999999999999E-2</v>
      </c>
      <c r="H193" s="149">
        <v>1.2800000000000001E-2</v>
      </c>
      <c r="I193" s="147">
        <f t="shared" si="102"/>
        <v>2.6700000000000002E-2</v>
      </c>
      <c r="J193" s="91">
        <f t="shared" si="103"/>
        <v>59.720404382020064</v>
      </c>
      <c r="K193" s="59">
        <v>447.4</v>
      </c>
      <c r="L193" s="58">
        <v>447.4</v>
      </c>
      <c r="M193" s="131">
        <v>1.35E-2</v>
      </c>
      <c r="N193" s="131">
        <v>1.26E-2</v>
      </c>
      <c r="O193" s="131">
        <v>2.6100000000000002E-2</v>
      </c>
      <c r="P193" s="58">
        <v>58.3</v>
      </c>
      <c r="Q193" s="24">
        <f t="shared" si="124"/>
        <v>-2.8776978417266141</v>
      </c>
      <c r="R193" s="24">
        <f t="shared" si="125"/>
        <v>-1.5625000000000042</v>
      </c>
      <c r="S193" s="24">
        <f t="shared" si="79"/>
        <v>-2.2471910112359543</v>
      </c>
      <c r="T193" s="24">
        <f t="shared" si="80"/>
        <v>-2.3784239184550899</v>
      </c>
      <c r="U193" s="115"/>
      <c r="V193" s="109">
        <f t="shared" ref="V193:V201" si="149">$Q$215</f>
        <v>-1.1447089286828591</v>
      </c>
      <c r="W193" s="109">
        <f t="shared" ref="W193:W201" si="150">$Q$215-5</f>
        <v>-6.1447089286828591</v>
      </c>
      <c r="X193" s="109">
        <f t="shared" ref="X193:X201" si="151">$Q$215+5</f>
        <v>3.8552910713171409</v>
      </c>
      <c r="Y193" s="109">
        <f t="shared" ref="Y193:Y201" si="152">($Q$215-(3*$Q$218))</f>
        <v>-9.3631642899177656</v>
      </c>
      <c r="Z193" s="109">
        <f t="shared" ref="Z193:Z201" si="153">($Q$215+(3*$Q$218))</f>
        <v>7.0737464325520465</v>
      </c>
      <c r="AA193" s="109">
        <f t="shared" ref="AA193:AA201" si="154">$R$215</f>
        <v>0</v>
      </c>
      <c r="AB193" s="109">
        <f t="shared" ref="AB193:AB201" si="155">$R$215-5</f>
        <v>-5</v>
      </c>
      <c r="AC193" s="109">
        <f t="shared" ref="AC193:AC201" si="156">$R$215+5</f>
        <v>5</v>
      </c>
      <c r="AD193" s="109">
        <f t="shared" ref="AD193:AD201" si="157">($R$215-(3*$R$218))</f>
        <v>-24.722135267503525</v>
      </c>
      <c r="AE193" s="109">
        <f t="shared" ref="AE193:AE201" si="158">($R$215+(3*$R$218))</f>
        <v>24.722135267503525</v>
      </c>
      <c r="AF193" s="109">
        <f t="shared" ref="AF193:AF201" si="159">$S$215</f>
        <v>-1.5873015873015885</v>
      </c>
      <c r="AG193" s="109">
        <f t="shared" ref="AG193:AG201" si="160">$S$215-5</f>
        <v>-6.5873015873015888</v>
      </c>
      <c r="AH193" s="109">
        <f t="shared" ref="AH193:AH201" si="161">$S$215+5</f>
        <v>3.4126984126984112</v>
      </c>
      <c r="AI193" s="109">
        <f t="shared" ref="AI193:AI201" si="162">($S$215-(3*$S$218))</f>
        <v>-12.059612959654521</v>
      </c>
      <c r="AJ193" s="109">
        <f t="shared" ref="AJ193:AJ201" si="163">($S$215+(3*$S$218))</f>
        <v>8.8850097850513432</v>
      </c>
      <c r="AK193" s="109">
        <f t="shared" ref="AK193:AK201" si="164">$T$215</f>
        <v>-1.6407913325552432</v>
      </c>
      <c r="AL193" s="109">
        <f t="shared" ref="AL193:AL201" si="165">$T$215-5</f>
        <v>-6.640791332555243</v>
      </c>
      <c r="AM193" s="109">
        <f t="shared" ref="AM193:AM201" si="166">$T$215+5</f>
        <v>3.359208667444757</v>
      </c>
      <c r="AN193" s="109">
        <f t="shared" ref="AN193:AN201" si="167">($T$215-(3*$T$218))</f>
        <v>-12.564731562666784</v>
      </c>
      <c r="AO193" s="109">
        <f t="shared" ref="AO193:AO201" si="168">($T$215+(3*$T$218))</f>
        <v>9.2831488975562966</v>
      </c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</row>
    <row r="194" spans="1:128" s="5" customFormat="1" x14ac:dyDescent="0.25">
      <c r="A194" s="26" t="s">
        <v>97</v>
      </c>
      <c r="B194" s="36" t="s">
        <v>117</v>
      </c>
      <c r="C194" s="123" t="s">
        <v>143</v>
      </c>
      <c r="D194" s="26">
        <v>2</v>
      </c>
      <c r="E194" s="90">
        <v>447.06539999999995</v>
      </c>
      <c r="F194" s="90">
        <f t="shared" si="101"/>
        <v>447.09999999999997</v>
      </c>
      <c r="G194" s="149">
        <v>2.0400000000000001E-2</v>
      </c>
      <c r="H194" s="149">
        <v>1.4200000000000001E-2</v>
      </c>
      <c r="I194" s="147">
        <f t="shared" si="102"/>
        <v>3.4600000000000006E-2</v>
      </c>
      <c r="J194" s="91">
        <f t="shared" si="103"/>
        <v>77.391338025867228</v>
      </c>
      <c r="K194" s="59">
        <v>447.6</v>
      </c>
      <c r="L194" s="58">
        <v>447.6</v>
      </c>
      <c r="M194" s="131">
        <v>1.9400000000000001E-2</v>
      </c>
      <c r="N194" s="131">
        <v>1.4E-2</v>
      </c>
      <c r="O194" s="131">
        <v>3.3399999999999999E-2</v>
      </c>
      <c r="P194" s="58">
        <v>74.599999999999994</v>
      </c>
      <c r="Q194" s="24">
        <f t="shared" si="124"/>
        <v>-4.9019607843137294</v>
      </c>
      <c r="R194" s="24">
        <f t="shared" si="125"/>
        <v>-1.4084507042253558</v>
      </c>
      <c r="S194" s="24">
        <f t="shared" si="79"/>
        <v>-3.4682080924855674</v>
      </c>
      <c r="T194" s="24">
        <f t="shared" si="80"/>
        <v>-3.6067835200552527</v>
      </c>
      <c r="U194" s="115"/>
      <c r="V194" s="109">
        <f t="shared" si="149"/>
        <v>-1.1447089286828591</v>
      </c>
      <c r="W194" s="109">
        <f t="shared" si="150"/>
        <v>-6.1447089286828591</v>
      </c>
      <c r="X194" s="109">
        <f t="shared" si="151"/>
        <v>3.8552910713171409</v>
      </c>
      <c r="Y194" s="109">
        <f t="shared" si="152"/>
        <v>-9.3631642899177656</v>
      </c>
      <c r="Z194" s="109">
        <f t="shared" si="153"/>
        <v>7.0737464325520465</v>
      </c>
      <c r="AA194" s="109">
        <f t="shared" si="154"/>
        <v>0</v>
      </c>
      <c r="AB194" s="109">
        <f t="shared" si="155"/>
        <v>-5</v>
      </c>
      <c r="AC194" s="109">
        <f t="shared" si="156"/>
        <v>5</v>
      </c>
      <c r="AD194" s="109">
        <f t="shared" si="157"/>
        <v>-24.722135267503525</v>
      </c>
      <c r="AE194" s="109">
        <f t="shared" si="158"/>
        <v>24.722135267503525</v>
      </c>
      <c r="AF194" s="109">
        <f t="shared" si="159"/>
        <v>-1.5873015873015885</v>
      </c>
      <c r="AG194" s="109">
        <f t="shared" si="160"/>
        <v>-6.5873015873015888</v>
      </c>
      <c r="AH194" s="109">
        <f t="shared" si="161"/>
        <v>3.4126984126984112</v>
      </c>
      <c r="AI194" s="109">
        <f t="shared" si="162"/>
        <v>-12.059612959654521</v>
      </c>
      <c r="AJ194" s="109">
        <f t="shared" si="163"/>
        <v>8.8850097850513432</v>
      </c>
      <c r="AK194" s="109">
        <f t="shared" si="164"/>
        <v>-1.6407913325552432</v>
      </c>
      <c r="AL194" s="109">
        <f t="shared" si="165"/>
        <v>-6.640791332555243</v>
      </c>
      <c r="AM194" s="109">
        <f t="shared" si="166"/>
        <v>3.359208667444757</v>
      </c>
      <c r="AN194" s="109">
        <f t="shared" si="167"/>
        <v>-12.564731562666784</v>
      </c>
      <c r="AO194" s="109">
        <f t="shared" si="168"/>
        <v>9.2831488975562966</v>
      </c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</row>
    <row r="195" spans="1:128" s="5" customFormat="1" x14ac:dyDescent="0.25">
      <c r="A195" s="26" t="s">
        <v>97</v>
      </c>
      <c r="B195" s="36" t="s">
        <v>117</v>
      </c>
      <c r="C195" s="123" t="s">
        <v>143</v>
      </c>
      <c r="D195" s="26">
        <v>3</v>
      </c>
      <c r="E195" s="90">
        <v>447.24369999999993</v>
      </c>
      <c r="F195" s="90">
        <f t="shared" si="101"/>
        <v>447.29999999999995</v>
      </c>
      <c r="G195" s="149">
        <v>4.3200000000000002E-2</v>
      </c>
      <c r="H195" s="149">
        <v>1.3100000000000001E-2</v>
      </c>
      <c r="I195" s="147">
        <f t="shared" si="102"/>
        <v>5.6300000000000003E-2</v>
      </c>
      <c r="J195" s="91">
        <f t="shared" si="103"/>
        <v>125.87617358687675</v>
      </c>
      <c r="K195" s="59">
        <v>447.8</v>
      </c>
      <c r="L195" s="58">
        <v>447.7</v>
      </c>
      <c r="M195" s="131">
        <v>4.1700000000000001E-2</v>
      </c>
      <c r="N195" s="131">
        <v>1.21E-2</v>
      </c>
      <c r="O195" s="131">
        <v>5.3800000000000001E-2</v>
      </c>
      <c r="P195" s="58">
        <v>120.2</v>
      </c>
      <c r="Q195" s="24">
        <f t="shared" si="124"/>
        <v>-3.472222222222225</v>
      </c>
      <c r="R195" s="24">
        <f t="shared" si="125"/>
        <v>-7.6335877862595494</v>
      </c>
      <c r="S195" s="24">
        <f t="shared" si="79"/>
        <v>-4.4404973357016022</v>
      </c>
      <c r="T195" s="24">
        <f t="shared" si="80"/>
        <v>-4.5093312142660444</v>
      </c>
      <c r="U195" s="115"/>
      <c r="V195" s="109">
        <f t="shared" si="149"/>
        <v>-1.1447089286828591</v>
      </c>
      <c r="W195" s="109">
        <f t="shared" si="150"/>
        <v>-6.1447089286828591</v>
      </c>
      <c r="X195" s="109">
        <f t="shared" si="151"/>
        <v>3.8552910713171409</v>
      </c>
      <c r="Y195" s="109">
        <f t="shared" si="152"/>
        <v>-9.3631642899177656</v>
      </c>
      <c r="Z195" s="109">
        <f t="shared" si="153"/>
        <v>7.0737464325520465</v>
      </c>
      <c r="AA195" s="109">
        <f t="shared" si="154"/>
        <v>0</v>
      </c>
      <c r="AB195" s="109">
        <f t="shared" si="155"/>
        <v>-5</v>
      </c>
      <c r="AC195" s="109">
        <f t="shared" si="156"/>
        <v>5</v>
      </c>
      <c r="AD195" s="109">
        <f t="shared" si="157"/>
        <v>-24.722135267503525</v>
      </c>
      <c r="AE195" s="109">
        <f t="shared" si="158"/>
        <v>24.722135267503525</v>
      </c>
      <c r="AF195" s="109">
        <f t="shared" si="159"/>
        <v>-1.5873015873015885</v>
      </c>
      <c r="AG195" s="109">
        <f t="shared" si="160"/>
        <v>-6.5873015873015888</v>
      </c>
      <c r="AH195" s="109">
        <f t="shared" si="161"/>
        <v>3.4126984126984112</v>
      </c>
      <c r="AI195" s="109">
        <f t="shared" si="162"/>
        <v>-12.059612959654521</v>
      </c>
      <c r="AJ195" s="109">
        <f t="shared" si="163"/>
        <v>8.8850097850513432</v>
      </c>
      <c r="AK195" s="109">
        <f t="shared" si="164"/>
        <v>-1.6407913325552432</v>
      </c>
      <c r="AL195" s="109">
        <f t="shared" si="165"/>
        <v>-6.640791332555243</v>
      </c>
      <c r="AM195" s="109">
        <f t="shared" si="166"/>
        <v>3.359208667444757</v>
      </c>
      <c r="AN195" s="109">
        <f t="shared" si="167"/>
        <v>-12.564731562666784</v>
      </c>
      <c r="AO195" s="109">
        <f t="shared" si="168"/>
        <v>9.2831488975562966</v>
      </c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</row>
    <row r="196" spans="1:128" s="5" customFormat="1" x14ac:dyDescent="0.25">
      <c r="A196" s="26" t="s">
        <v>97</v>
      </c>
      <c r="B196" s="36" t="s">
        <v>117</v>
      </c>
      <c r="C196" s="123" t="s">
        <v>143</v>
      </c>
      <c r="D196" s="26">
        <v>4</v>
      </c>
      <c r="E196" s="90">
        <v>447.21860000000009</v>
      </c>
      <c r="F196" s="90">
        <f t="shared" si="101"/>
        <v>447.30000000000013</v>
      </c>
      <c r="G196" s="149">
        <v>6.83E-2</v>
      </c>
      <c r="H196" s="149">
        <v>1.3100000000000001E-2</v>
      </c>
      <c r="I196" s="147">
        <f t="shared" si="102"/>
        <v>8.14E-2</v>
      </c>
      <c r="J196" s="91">
        <f t="shared" si="103"/>
        <v>182.00139538095959</v>
      </c>
      <c r="K196" s="59">
        <v>447.8</v>
      </c>
      <c r="L196" s="58">
        <v>447.7</v>
      </c>
      <c r="M196" s="131">
        <v>6.6000000000000003E-2</v>
      </c>
      <c r="N196" s="131">
        <v>1.35E-2</v>
      </c>
      <c r="O196" s="131">
        <v>7.9500000000000001E-2</v>
      </c>
      <c r="P196" s="58">
        <v>177.6</v>
      </c>
      <c r="Q196" s="24">
        <f t="shared" si="124"/>
        <v>-3.3674963396778863</v>
      </c>
      <c r="R196" s="24">
        <f t="shared" si="125"/>
        <v>3.0534351145038117</v>
      </c>
      <c r="S196" s="24">
        <f t="shared" si="79"/>
        <v>-2.3341523341523325</v>
      </c>
      <c r="T196" s="24">
        <f t="shared" si="80"/>
        <v>-2.4183305692501622</v>
      </c>
      <c r="U196" s="117"/>
      <c r="V196" s="109">
        <f t="shared" si="149"/>
        <v>-1.1447089286828591</v>
      </c>
      <c r="W196" s="109">
        <f t="shared" si="150"/>
        <v>-6.1447089286828591</v>
      </c>
      <c r="X196" s="109">
        <f t="shared" si="151"/>
        <v>3.8552910713171409</v>
      </c>
      <c r="Y196" s="109">
        <f t="shared" si="152"/>
        <v>-9.3631642899177656</v>
      </c>
      <c r="Z196" s="109">
        <f t="shared" si="153"/>
        <v>7.0737464325520465</v>
      </c>
      <c r="AA196" s="109">
        <f t="shared" si="154"/>
        <v>0</v>
      </c>
      <c r="AB196" s="109">
        <f t="shared" si="155"/>
        <v>-5</v>
      </c>
      <c r="AC196" s="109">
        <f t="shared" si="156"/>
        <v>5</v>
      </c>
      <c r="AD196" s="109">
        <f t="shared" si="157"/>
        <v>-24.722135267503525</v>
      </c>
      <c r="AE196" s="109">
        <f t="shared" si="158"/>
        <v>24.722135267503525</v>
      </c>
      <c r="AF196" s="109">
        <f t="shared" si="159"/>
        <v>-1.5873015873015885</v>
      </c>
      <c r="AG196" s="109">
        <f t="shared" si="160"/>
        <v>-6.5873015873015888</v>
      </c>
      <c r="AH196" s="109">
        <f t="shared" si="161"/>
        <v>3.4126984126984112</v>
      </c>
      <c r="AI196" s="109">
        <f t="shared" si="162"/>
        <v>-12.059612959654521</v>
      </c>
      <c r="AJ196" s="109">
        <f t="shared" si="163"/>
        <v>8.8850097850513432</v>
      </c>
      <c r="AK196" s="109">
        <f t="shared" si="164"/>
        <v>-1.6407913325552432</v>
      </c>
      <c r="AL196" s="109">
        <f t="shared" si="165"/>
        <v>-6.640791332555243</v>
      </c>
      <c r="AM196" s="109">
        <f t="shared" si="166"/>
        <v>3.359208667444757</v>
      </c>
      <c r="AN196" s="109">
        <f t="shared" si="167"/>
        <v>-12.564731562666784</v>
      </c>
      <c r="AO196" s="109">
        <f t="shared" si="168"/>
        <v>9.2831488975562966</v>
      </c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</row>
    <row r="197" spans="1:128" s="5" customFormat="1" x14ac:dyDescent="0.25">
      <c r="A197" s="26" t="s">
        <v>97</v>
      </c>
      <c r="B197" s="36" t="s">
        <v>117</v>
      </c>
      <c r="C197" s="123" t="s">
        <v>143</v>
      </c>
      <c r="D197" s="26">
        <v>5</v>
      </c>
      <c r="E197" s="90">
        <v>447.28109999999998</v>
      </c>
      <c r="F197" s="90">
        <f>E197+G197+H197</f>
        <v>447.4</v>
      </c>
      <c r="G197" s="149">
        <v>9.9699999999999997E-2</v>
      </c>
      <c r="H197" s="149">
        <v>1.9199999999999998E-2</v>
      </c>
      <c r="I197" s="147">
        <f>G197+H197</f>
        <v>0.11889999999999999</v>
      </c>
      <c r="J197" s="91">
        <f>(1.6061/(1.6061-(I197/F197)))*(I197/F197)*1000000</f>
        <v>265.80169282148194</v>
      </c>
      <c r="K197" s="59">
        <v>448.1</v>
      </c>
      <c r="L197" s="58">
        <v>448</v>
      </c>
      <c r="M197" s="131">
        <v>9.7500000000000003E-2</v>
      </c>
      <c r="N197" s="131">
        <v>1.83E-2</v>
      </c>
      <c r="O197" s="131">
        <v>0.1158</v>
      </c>
      <c r="P197" s="58">
        <v>258.5</v>
      </c>
      <c r="Q197" s="24">
        <f t="shared" ref="Q197:Q201" si="169">((M197-G197)/G197)*100</f>
        <v>-2.2066198595787299</v>
      </c>
      <c r="R197" s="24">
        <f t="shared" ref="R197:R201" si="170">((N197-H197)/H197)*100</f>
        <v>-4.6874999999999902</v>
      </c>
      <c r="S197" s="24">
        <f t="shared" ref="S197:S210" si="171">((O197-I197)/I197)*100</f>
        <v>-2.607232968881406</v>
      </c>
      <c r="T197" s="24">
        <f t="shared" ref="T197:T210" si="172">((P197-J197)/J197)*100</f>
        <v>-2.7470452667078793</v>
      </c>
      <c r="U197" s="117"/>
      <c r="V197" s="109">
        <f t="shared" si="149"/>
        <v>-1.1447089286828591</v>
      </c>
      <c r="W197" s="109">
        <f t="shared" si="150"/>
        <v>-6.1447089286828591</v>
      </c>
      <c r="X197" s="109">
        <f t="shared" si="151"/>
        <v>3.8552910713171409</v>
      </c>
      <c r="Y197" s="109">
        <f t="shared" si="152"/>
        <v>-9.3631642899177656</v>
      </c>
      <c r="Z197" s="109">
        <f t="shared" si="153"/>
        <v>7.0737464325520465</v>
      </c>
      <c r="AA197" s="109">
        <f t="shared" si="154"/>
        <v>0</v>
      </c>
      <c r="AB197" s="109">
        <f t="shared" si="155"/>
        <v>-5</v>
      </c>
      <c r="AC197" s="109">
        <f t="shared" si="156"/>
        <v>5</v>
      </c>
      <c r="AD197" s="109">
        <f t="shared" si="157"/>
        <v>-24.722135267503525</v>
      </c>
      <c r="AE197" s="109">
        <f t="shared" si="158"/>
        <v>24.722135267503525</v>
      </c>
      <c r="AF197" s="109">
        <f t="shared" si="159"/>
        <v>-1.5873015873015885</v>
      </c>
      <c r="AG197" s="109">
        <f t="shared" si="160"/>
        <v>-6.5873015873015888</v>
      </c>
      <c r="AH197" s="109">
        <f t="shared" si="161"/>
        <v>3.4126984126984112</v>
      </c>
      <c r="AI197" s="109">
        <f t="shared" si="162"/>
        <v>-12.059612959654521</v>
      </c>
      <c r="AJ197" s="109">
        <f t="shared" si="163"/>
        <v>8.8850097850513432</v>
      </c>
      <c r="AK197" s="109">
        <f t="shared" si="164"/>
        <v>-1.6407913325552432</v>
      </c>
      <c r="AL197" s="109">
        <f t="shared" si="165"/>
        <v>-6.640791332555243</v>
      </c>
      <c r="AM197" s="109">
        <f t="shared" si="166"/>
        <v>3.359208667444757</v>
      </c>
      <c r="AN197" s="109">
        <f t="shared" si="167"/>
        <v>-12.564731562666784</v>
      </c>
      <c r="AO197" s="109">
        <f t="shared" si="168"/>
        <v>9.2831488975562966</v>
      </c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</row>
    <row r="198" spans="1:128" s="5" customFormat="1" x14ac:dyDescent="0.25">
      <c r="A198" s="26" t="s">
        <v>97</v>
      </c>
      <c r="B198" s="36" t="s">
        <v>117</v>
      </c>
      <c r="C198" s="123" t="s">
        <v>143</v>
      </c>
      <c r="D198" s="26">
        <v>6</v>
      </c>
      <c r="E198" s="90">
        <v>447.31330000000003</v>
      </c>
      <c r="F198" s="90">
        <f>E198+G198+H198</f>
        <v>447.5</v>
      </c>
      <c r="G198" s="149">
        <v>0.1633</v>
      </c>
      <c r="H198" s="149">
        <v>2.3400000000000001E-2</v>
      </c>
      <c r="I198" s="147">
        <f>G198+H198</f>
        <v>0.1867</v>
      </c>
      <c r="J198" s="91">
        <f>(1.6061/(1.6061-(I198/F198)))*(I198/F198)*1000000</f>
        <v>417.31510728549944</v>
      </c>
      <c r="K198" s="58">
        <v>448</v>
      </c>
      <c r="L198" s="58">
        <v>447.8</v>
      </c>
      <c r="M198" s="131">
        <v>0.1615</v>
      </c>
      <c r="N198" s="131">
        <v>2.0299999999999999E-2</v>
      </c>
      <c r="O198" s="131">
        <v>0.18179999999999999</v>
      </c>
      <c r="P198" s="58">
        <v>406</v>
      </c>
      <c r="Q198" s="24">
        <f t="shared" si="169"/>
        <v>-1.1022657685241861</v>
      </c>
      <c r="R198" s="24">
        <f t="shared" si="170"/>
        <v>-13.247863247863256</v>
      </c>
      <c r="S198" s="24">
        <f t="shared" si="171"/>
        <v>-2.6245313336904204</v>
      </c>
      <c r="T198" s="24">
        <f t="shared" si="172"/>
        <v>-2.7114061024774707</v>
      </c>
      <c r="U198" s="117"/>
      <c r="V198" s="109">
        <f t="shared" si="149"/>
        <v>-1.1447089286828591</v>
      </c>
      <c r="W198" s="109">
        <f t="shared" si="150"/>
        <v>-6.1447089286828591</v>
      </c>
      <c r="X198" s="109">
        <f t="shared" si="151"/>
        <v>3.8552910713171409</v>
      </c>
      <c r="Y198" s="109">
        <f t="shared" si="152"/>
        <v>-9.3631642899177656</v>
      </c>
      <c r="Z198" s="109">
        <f t="shared" si="153"/>
        <v>7.0737464325520465</v>
      </c>
      <c r="AA198" s="109">
        <f t="shared" si="154"/>
        <v>0</v>
      </c>
      <c r="AB198" s="109">
        <f t="shared" si="155"/>
        <v>-5</v>
      </c>
      <c r="AC198" s="109">
        <f t="shared" si="156"/>
        <v>5</v>
      </c>
      <c r="AD198" s="109">
        <f t="shared" si="157"/>
        <v>-24.722135267503525</v>
      </c>
      <c r="AE198" s="109">
        <f t="shared" si="158"/>
        <v>24.722135267503525</v>
      </c>
      <c r="AF198" s="109">
        <f t="shared" si="159"/>
        <v>-1.5873015873015885</v>
      </c>
      <c r="AG198" s="109">
        <f t="shared" si="160"/>
        <v>-6.5873015873015888</v>
      </c>
      <c r="AH198" s="109">
        <f t="shared" si="161"/>
        <v>3.4126984126984112</v>
      </c>
      <c r="AI198" s="109">
        <f t="shared" si="162"/>
        <v>-12.059612959654521</v>
      </c>
      <c r="AJ198" s="109">
        <f t="shared" si="163"/>
        <v>8.8850097850513432</v>
      </c>
      <c r="AK198" s="109">
        <f t="shared" si="164"/>
        <v>-1.6407913325552432</v>
      </c>
      <c r="AL198" s="109">
        <f t="shared" si="165"/>
        <v>-6.640791332555243</v>
      </c>
      <c r="AM198" s="109">
        <f t="shared" si="166"/>
        <v>3.359208667444757</v>
      </c>
      <c r="AN198" s="109">
        <f t="shared" si="167"/>
        <v>-12.564731562666784</v>
      </c>
      <c r="AO198" s="109">
        <f t="shared" si="168"/>
        <v>9.2831488975562966</v>
      </c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</row>
    <row r="199" spans="1:128" s="5" customFormat="1" x14ac:dyDescent="0.25">
      <c r="A199" s="26" t="s">
        <v>97</v>
      </c>
      <c r="B199" s="36" t="s">
        <v>117</v>
      </c>
      <c r="C199" s="123" t="s">
        <v>143</v>
      </c>
      <c r="D199" s="26">
        <v>7</v>
      </c>
      <c r="E199" s="90">
        <v>447.27220000000005</v>
      </c>
      <c r="F199" s="90">
        <f>E199+G199+H199</f>
        <v>447.70000000000005</v>
      </c>
      <c r="G199" s="149">
        <v>0.376</v>
      </c>
      <c r="H199" s="149">
        <v>5.1799999999999999E-2</v>
      </c>
      <c r="I199" s="147">
        <f>G199+H199</f>
        <v>0.42780000000000001</v>
      </c>
      <c r="J199" s="91">
        <f>(1.6061/(1.6061-(I199/F199)))*(I199/F199)*1000000</f>
        <v>956.11943600426923</v>
      </c>
      <c r="K199" s="58">
        <v>448.1</v>
      </c>
      <c r="L199" s="58">
        <v>447.8</v>
      </c>
      <c r="M199" s="131">
        <v>0.21659999999999999</v>
      </c>
      <c r="N199" s="131">
        <v>3.3799999999999997E-2</v>
      </c>
      <c r="O199" s="131">
        <v>0.25040000000000001</v>
      </c>
      <c r="P199" s="58">
        <v>559.1</v>
      </c>
      <c r="Q199" s="24">
        <f t="shared" si="169"/>
        <v>-42.393617021276597</v>
      </c>
      <c r="R199" s="24">
        <f t="shared" si="170"/>
        <v>-34.749034749034749</v>
      </c>
      <c r="S199" s="24">
        <f t="shared" si="171"/>
        <v>-41.467975689574565</v>
      </c>
      <c r="T199" s="24">
        <f t="shared" si="172"/>
        <v>-41.524041981978542</v>
      </c>
      <c r="U199" s="115" t="s">
        <v>158</v>
      </c>
      <c r="V199" s="109">
        <f t="shared" si="149"/>
        <v>-1.1447089286828591</v>
      </c>
      <c r="W199" s="109">
        <f t="shared" si="150"/>
        <v>-6.1447089286828591</v>
      </c>
      <c r="X199" s="109">
        <f t="shared" si="151"/>
        <v>3.8552910713171409</v>
      </c>
      <c r="Y199" s="109">
        <f t="shared" si="152"/>
        <v>-9.3631642899177656</v>
      </c>
      <c r="Z199" s="109">
        <f t="shared" si="153"/>
        <v>7.0737464325520465</v>
      </c>
      <c r="AA199" s="109">
        <f t="shared" si="154"/>
        <v>0</v>
      </c>
      <c r="AB199" s="109">
        <f t="shared" si="155"/>
        <v>-5</v>
      </c>
      <c r="AC199" s="109">
        <f t="shared" si="156"/>
        <v>5</v>
      </c>
      <c r="AD199" s="109">
        <f t="shared" si="157"/>
        <v>-24.722135267503525</v>
      </c>
      <c r="AE199" s="109">
        <f t="shared" si="158"/>
        <v>24.722135267503525</v>
      </c>
      <c r="AF199" s="109">
        <f t="shared" si="159"/>
        <v>-1.5873015873015885</v>
      </c>
      <c r="AG199" s="109">
        <f t="shared" si="160"/>
        <v>-6.5873015873015888</v>
      </c>
      <c r="AH199" s="109">
        <f t="shared" si="161"/>
        <v>3.4126984126984112</v>
      </c>
      <c r="AI199" s="109">
        <f t="shared" si="162"/>
        <v>-12.059612959654521</v>
      </c>
      <c r="AJ199" s="109">
        <f t="shared" si="163"/>
        <v>8.8850097850513432</v>
      </c>
      <c r="AK199" s="109">
        <f t="shared" si="164"/>
        <v>-1.6407913325552432</v>
      </c>
      <c r="AL199" s="109">
        <f t="shared" si="165"/>
        <v>-6.640791332555243</v>
      </c>
      <c r="AM199" s="109">
        <f t="shared" si="166"/>
        <v>3.359208667444757</v>
      </c>
      <c r="AN199" s="109">
        <f t="shared" si="167"/>
        <v>-12.564731562666784</v>
      </c>
      <c r="AO199" s="109">
        <f t="shared" si="168"/>
        <v>9.2831488975562966</v>
      </c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</row>
    <row r="200" spans="1:128" s="5" customFormat="1" x14ac:dyDescent="0.25">
      <c r="A200" s="26" t="s">
        <v>97</v>
      </c>
      <c r="B200" s="36" t="s">
        <v>117</v>
      </c>
      <c r="C200" s="123" t="s">
        <v>143</v>
      </c>
      <c r="D200" s="26">
        <v>8</v>
      </c>
      <c r="E200" s="90">
        <v>447.59119999999996</v>
      </c>
      <c r="F200" s="90">
        <f>E200+G200+H200</f>
        <v>448.39999999999992</v>
      </c>
      <c r="G200" s="149">
        <v>0.72740000000000005</v>
      </c>
      <c r="H200" s="149">
        <v>8.14E-2</v>
      </c>
      <c r="I200" s="147">
        <f>G200+H200</f>
        <v>0.80880000000000007</v>
      </c>
      <c r="J200" s="91">
        <f>(1.6061/(1.6061-(I200/F200)))*(I200/F200)*1000000</f>
        <v>1805.774648036125</v>
      </c>
      <c r="K200" s="58">
        <v>449</v>
      </c>
      <c r="L200" s="58">
        <v>448.2</v>
      </c>
      <c r="M200" s="131">
        <v>0.76290000000000002</v>
      </c>
      <c r="N200" s="131">
        <v>8.0299999999999996E-2</v>
      </c>
      <c r="O200" s="131">
        <v>0.80720000000000003</v>
      </c>
      <c r="P200" s="58">
        <v>1801</v>
      </c>
      <c r="Q200" s="24">
        <f t="shared" si="169"/>
        <v>4.8803959307121216</v>
      </c>
      <c r="R200" s="24">
        <f t="shared" si="170"/>
        <v>-1.351351351351356</v>
      </c>
      <c r="S200" s="24">
        <f t="shared" si="171"/>
        <v>-0.19782393669634588</v>
      </c>
      <c r="T200" s="24">
        <f t="shared" si="172"/>
        <v>-0.26440996064030764</v>
      </c>
      <c r="U200" s="117"/>
      <c r="V200" s="109">
        <f t="shared" si="149"/>
        <v>-1.1447089286828591</v>
      </c>
      <c r="W200" s="109">
        <f t="shared" si="150"/>
        <v>-6.1447089286828591</v>
      </c>
      <c r="X200" s="109">
        <f t="shared" si="151"/>
        <v>3.8552910713171409</v>
      </c>
      <c r="Y200" s="109">
        <f t="shared" si="152"/>
        <v>-9.3631642899177656</v>
      </c>
      <c r="Z200" s="109">
        <f t="shared" si="153"/>
        <v>7.0737464325520465</v>
      </c>
      <c r="AA200" s="109">
        <f t="shared" si="154"/>
        <v>0</v>
      </c>
      <c r="AB200" s="109">
        <f t="shared" si="155"/>
        <v>-5</v>
      </c>
      <c r="AC200" s="109">
        <f t="shared" si="156"/>
        <v>5</v>
      </c>
      <c r="AD200" s="109">
        <f t="shared" si="157"/>
        <v>-24.722135267503525</v>
      </c>
      <c r="AE200" s="109">
        <f t="shared" si="158"/>
        <v>24.722135267503525</v>
      </c>
      <c r="AF200" s="109">
        <f t="shared" si="159"/>
        <v>-1.5873015873015885</v>
      </c>
      <c r="AG200" s="109">
        <f t="shared" si="160"/>
        <v>-6.5873015873015888</v>
      </c>
      <c r="AH200" s="109">
        <f t="shared" si="161"/>
        <v>3.4126984126984112</v>
      </c>
      <c r="AI200" s="109">
        <f t="shared" si="162"/>
        <v>-12.059612959654521</v>
      </c>
      <c r="AJ200" s="109">
        <f t="shared" si="163"/>
        <v>8.8850097850513432</v>
      </c>
      <c r="AK200" s="109">
        <f t="shared" si="164"/>
        <v>-1.6407913325552432</v>
      </c>
      <c r="AL200" s="109">
        <f t="shared" si="165"/>
        <v>-6.640791332555243</v>
      </c>
      <c r="AM200" s="109">
        <f t="shared" si="166"/>
        <v>3.359208667444757</v>
      </c>
      <c r="AN200" s="109">
        <f t="shared" si="167"/>
        <v>-12.564731562666784</v>
      </c>
      <c r="AO200" s="109">
        <f t="shared" si="168"/>
        <v>9.2831488975562966</v>
      </c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</row>
    <row r="201" spans="1:128" s="5" customFormat="1" x14ac:dyDescent="0.25">
      <c r="A201" s="26" t="s">
        <v>97</v>
      </c>
      <c r="B201" s="36" t="s">
        <v>117</v>
      </c>
      <c r="C201" s="123" t="s">
        <v>143</v>
      </c>
      <c r="D201" s="26">
        <v>9</v>
      </c>
      <c r="E201" s="90">
        <v>447.47540000000004</v>
      </c>
      <c r="F201" s="90">
        <f>E201+G201+H201</f>
        <v>449.3</v>
      </c>
      <c r="G201" s="149">
        <v>1.6037999999999999</v>
      </c>
      <c r="H201" s="149">
        <v>0.2208</v>
      </c>
      <c r="I201" s="147">
        <f>G201+H201</f>
        <v>1.8245999999999998</v>
      </c>
      <c r="J201" s="91">
        <f>(1.6061/(1.6061-(I201/F201)))*(I201/F201)*1000000</f>
        <v>4071.2778769733022</v>
      </c>
      <c r="K201" s="58">
        <v>449.8</v>
      </c>
      <c r="L201" s="58">
        <v>448</v>
      </c>
      <c r="M201" s="131">
        <v>1.6099000000000001</v>
      </c>
      <c r="N201" s="131">
        <v>0.21959999999999999</v>
      </c>
      <c r="O201" s="131">
        <v>1.8294999999999999</v>
      </c>
      <c r="P201" s="58">
        <v>4084</v>
      </c>
      <c r="Q201" s="24">
        <f t="shared" si="169"/>
        <v>0.38034667664298644</v>
      </c>
      <c r="R201" s="24">
        <f t="shared" si="170"/>
        <v>-0.54347826086956819</v>
      </c>
      <c r="S201" s="24">
        <f t="shared" si="171"/>
        <v>0.26855201139976581</v>
      </c>
      <c r="T201" s="24">
        <f t="shared" si="172"/>
        <v>0.31248476304338485</v>
      </c>
      <c r="U201" s="117"/>
      <c r="V201" s="109">
        <f t="shared" si="149"/>
        <v>-1.1447089286828591</v>
      </c>
      <c r="W201" s="109">
        <f t="shared" si="150"/>
        <v>-6.1447089286828591</v>
      </c>
      <c r="X201" s="109">
        <f t="shared" si="151"/>
        <v>3.8552910713171409</v>
      </c>
      <c r="Y201" s="109">
        <f t="shared" si="152"/>
        <v>-9.3631642899177656</v>
      </c>
      <c r="Z201" s="109">
        <f t="shared" si="153"/>
        <v>7.0737464325520465</v>
      </c>
      <c r="AA201" s="109">
        <f t="shared" si="154"/>
        <v>0</v>
      </c>
      <c r="AB201" s="109">
        <f t="shared" si="155"/>
        <v>-5</v>
      </c>
      <c r="AC201" s="109">
        <f t="shared" si="156"/>
        <v>5</v>
      </c>
      <c r="AD201" s="109">
        <f t="shared" si="157"/>
        <v>-24.722135267503525</v>
      </c>
      <c r="AE201" s="109">
        <f t="shared" si="158"/>
        <v>24.722135267503525</v>
      </c>
      <c r="AF201" s="109">
        <f t="shared" si="159"/>
        <v>-1.5873015873015885</v>
      </c>
      <c r="AG201" s="109">
        <f t="shared" si="160"/>
        <v>-6.5873015873015888</v>
      </c>
      <c r="AH201" s="109">
        <f t="shared" si="161"/>
        <v>3.4126984126984112</v>
      </c>
      <c r="AI201" s="109">
        <f t="shared" si="162"/>
        <v>-12.059612959654521</v>
      </c>
      <c r="AJ201" s="109">
        <f t="shared" si="163"/>
        <v>8.8850097850513432</v>
      </c>
      <c r="AK201" s="109">
        <f t="shared" si="164"/>
        <v>-1.6407913325552432</v>
      </c>
      <c r="AL201" s="109">
        <f t="shared" si="165"/>
        <v>-6.640791332555243</v>
      </c>
      <c r="AM201" s="109">
        <f t="shared" si="166"/>
        <v>3.359208667444757</v>
      </c>
      <c r="AN201" s="109">
        <f t="shared" si="167"/>
        <v>-12.564731562666784</v>
      </c>
      <c r="AO201" s="109">
        <f t="shared" si="168"/>
        <v>9.2831488975562966</v>
      </c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</row>
    <row r="202" spans="1:128" s="5" customFormat="1" x14ac:dyDescent="0.25">
      <c r="A202" s="124" t="s">
        <v>133</v>
      </c>
      <c r="B202" s="148" t="s">
        <v>134</v>
      </c>
      <c r="C202" s="123" t="s">
        <v>135</v>
      </c>
      <c r="D202" s="26">
        <v>1</v>
      </c>
      <c r="E202" s="91">
        <v>447.17630000000003</v>
      </c>
      <c r="F202" s="90">
        <f t="shared" ref="F202:F210" si="173">E202+G202+H202</f>
        <v>447.20000000000005</v>
      </c>
      <c r="G202" s="149">
        <v>1.2E-2</v>
      </c>
      <c r="H202" s="149">
        <v>1.17E-2</v>
      </c>
      <c r="I202" s="147">
        <f t="shared" ref="I202:I210" si="174">G202+H202</f>
        <v>2.3699999999999999E-2</v>
      </c>
      <c r="J202" s="91">
        <f t="shared" ref="J202:J210" si="175">(1.6061/(1.6061-(I202/F202)))*(I202/F202)*1000000</f>
        <v>52.998170961151928</v>
      </c>
      <c r="K202" s="158">
        <v>446.98</v>
      </c>
      <c r="L202" s="122">
        <v>447</v>
      </c>
      <c r="M202" s="151"/>
      <c r="N202" s="151"/>
      <c r="O202" s="151">
        <v>1.9E-2</v>
      </c>
      <c r="P202" s="158">
        <v>42.51</v>
      </c>
      <c r="Q202" s="24"/>
      <c r="R202" s="24"/>
      <c r="S202" s="24">
        <f t="shared" si="171"/>
        <v>-19.831223628691983</v>
      </c>
      <c r="T202" s="24">
        <f t="shared" si="172"/>
        <v>-19.789684758819018</v>
      </c>
      <c r="U202" s="117"/>
      <c r="V202" s="109">
        <f t="shared" ref="V202:V210" si="176">$Q$215</f>
        <v>-1.1447089286828591</v>
      </c>
      <c r="W202" s="109">
        <f t="shared" ref="W202:W210" si="177">$Q$215-5</f>
        <v>-6.1447089286828591</v>
      </c>
      <c r="X202" s="109">
        <f t="shared" ref="X202:X210" si="178">$Q$215+5</f>
        <v>3.8552910713171409</v>
      </c>
      <c r="Y202" s="109">
        <f t="shared" ref="Y202:Y210" si="179">($Q$215-(3*$Q$218))</f>
        <v>-9.3631642899177656</v>
      </c>
      <c r="Z202" s="109">
        <f t="shared" ref="Z202:Z210" si="180">($Q$215+(3*$Q$218))</f>
        <v>7.0737464325520465</v>
      </c>
      <c r="AA202" s="109">
        <f t="shared" ref="AA202:AA210" si="181">$R$215</f>
        <v>0</v>
      </c>
      <c r="AB202" s="109">
        <f t="shared" ref="AB202:AB210" si="182">$R$215-5</f>
        <v>-5</v>
      </c>
      <c r="AC202" s="109">
        <f t="shared" ref="AC202:AC210" si="183">$R$215+5</f>
        <v>5</v>
      </c>
      <c r="AD202" s="109">
        <f t="shared" ref="AD202:AD210" si="184">($R$215-(3*$R$218))</f>
        <v>-24.722135267503525</v>
      </c>
      <c r="AE202" s="109">
        <f t="shared" ref="AE202:AE210" si="185">($R$215+(3*$R$218))</f>
        <v>24.722135267503525</v>
      </c>
      <c r="AF202" s="109">
        <f t="shared" ref="AF202:AF210" si="186">$S$215</f>
        <v>-1.5873015873015885</v>
      </c>
      <c r="AG202" s="109">
        <f t="shared" ref="AG202:AG210" si="187">$S$215-5</f>
        <v>-6.5873015873015888</v>
      </c>
      <c r="AH202" s="109">
        <f t="shared" ref="AH202:AH210" si="188">$S$215+5</f>
        <v>3.4126984126984112</v>
      </c>
      <c r="AI202" s="109">
        <f t="shared" ref="AI202:AI210" si="189">($S$215-(3*$S$218))</f>
        <v>-12.059612959654521</v>
      </c>
      <c r="AJ202" s="109">
        <f t="shared" ref="AJ202:AJ210" si="190">($S$215+(3*$S$218))</f>
        <v>8.8850097850513432</v>
      </c>
      <c r="AK202" s="109">
        <f t="shared" ref="AK202:AK210" si="191">$T$215</f>
        <v>-1.6407913325552432</v>
      </c>
      <c r="AL202" s="109">
        <f t="shared" ref="AL202:AL210" si="192">$T$215-5</f>
        <v>-6.640791332555243</v>
      </c>
      <c r="AM202" s="109">
        <f t="shared" ref="AM202:AM210" si="193">$T$215+5</f>
        <v>3.359208667444757</v>
      </c>
      <c r="AN202" s="109">
        <f t="shared" ref="AN202:AN210" si="194">($T$215-(3*$T$218))</f>
        <v>-12.564731562666784</v>
      </c>
      <c r="AO202" s="109">
        <f t="shared" ref="AO202:AO210" si="195">($T$215+(3*$T$218))</f>
        <v>9.2831488975562966</v>
      </c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</row>
    <row r="203" spans="1:128" s="5" customFormat="1" x14ac:dyDescent="0.25">
      <c r="A203" s="124" t="s">
        <v>133</v>
      </c>
      <c r="B203" s="148" t="s">
        <v>134</v>
      </c>
      <c r="C203" s="123" t="s">
        <v>135</v>
      </c>
      <c r="D203" s="26">
        <v>2</v>
      </c>
      <c r="E203" s="91">
        <v>447.66919999999993</v>
      </c>
      <c r="F203" s="90">
        <f t="shared" si="173"/>
        <v>447.69999999999993</v>
      </c>
      <c r="G203" s="149">
        <v>1.89E-2</v>
      </c>
      <c r="H203" s="149">
        <v>1.1900000000000001E-2</v>
      </c>
      <c r="I203" s="147">
        <f t="shared" si="174"/>
        <v>3.0800000000000001E-2</v>
      </c>
      <c r="J203" s="91">
        <f t="shared" si="175"/>
        <v>68.799015749446923</v>
      </c>
      <c r="K203" s="158">
        <v>447.5</v>
      </c>
      <c r="L203" s="122">
        <v>447.5</v>
      </c>
      <c r="M203" s="151"/>
      <c r="N203" s="151"/>
      <c r="O203" s="151">
        <v>2.7E-2</v>
      </c>
      <c r="P203" s="158">
        <v>60.33</v>
      </c>
      <c r="Q203" s="24"/>
      <c r="R203" s="24"/>
      <c r="S203" s="24">
        <f t="shared" si="171"/>
        <v>-12.337662337662342</v>
      </c>
      <c r="T203" s="24">
        <f t="shared" si="172"/>
        <v>-12.309792018376378</v>
      </c>
      <c r="U203" s="117"/>
      <c r="V203" s="109">
        <f t="shared" si="176"/>
        <v>-1.1447089286828591</v>
      </c>
      <c r="W203" s="109">
        <f t="shared" si="177"/>
        <v>-6.1447089286828591</v>
      </c>
      <c r="X203" s="109">
        <f t="shared" si="178"/>
        <v>3.8552910713171409</v>
      </c>
      <c r="Y203" s="109">
        <f t="shared" si="179"/>
        <v>-9.3631642899177656</v>
      </c>
      <c r="Z203" s="109">
        <f t="shared" si="180"/>
        <v>7.0737464325520465</v>
      </c>
      <c r="AA203" s="109">
        <f t="shared" si="181"/>
        <v>0</v>
      </c>
      <c r="AB203" s="109">
        <f t="shared" si="182"/>
        <v>-5</v>
      </c>
      <c r="AC203" s="109">
        <f t="shared" si="183"/>
        <v>5</v>
      </c>
      <c r="AD203" s="109">
        <f t="shared" si="184"/>
        <v>-24.722135267503525</v>
      </c>
      <c r="AE203" s="109">
        <f t="shared" si="185"/>
        <v>24.722135267503525</v>
      </c>
      <c r="AF203" s="109">
        <f t="shared" si="186"/>
        <v>-1.5873015873015885</v>
      </c>
      <c r="AG203" s="109">
        <f t="shared" si="187"/>
        <v>-6.5873015873015888</v>
      </c>
      <c r="AH203" s="109">
        <f t="shared" si="188"/>
        <v>3.4126984126984112</v>
      </c>
      <c r="AI203" s="109">
        <f t="shared" si="189"/>
        <v>-12.059612959654521</v>
      </c>
      <c r="AJ203" s="109">
        <f t="shared" si="190"/>
        <v>8.8850097850513432</v>
      </c>
      <c r="AK203" s="109">
        <f t="shared" si="191"/>
        <v>-1.6407913325552432</v>
      </c>
      <c r="AL203" s="109">
        <f t="shared" si="192"/>
        <v>-6.640791332555243</v>
      </c>
      <c r="AM203" s="109">
        <f t="shared" si="193"/>
        <v>3.359208667444757</v>
      </c>
      <c r="AN203" s="109">
        <f t="shared" si="194"/>
        <v>-12.564731562666784</v>
      </c>
      <c r="AO203" s="109">
        <f t="shared" si="195"/>
        <v>9.2831488975562966</v>
      </c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</row>
    <row r="204" spans="1:128" s="5" customFormat="1" x14ac:dyDescent="0.25">
      <c r="A204" s="124" t="s">
        <v>133</v>
      </c>
      <c r="B204" s="148" t="s">
        <v>134</v>
      </c>
      <c r="C204" s="123" t="s">
        <v>135</v>
      </c>
      <c r="D204" s="26">
        <v>3</v>
      </c>
      <c r="E204" s="91">
        <v>447.14279999999997</v>
      </c>
      <c r="F204" s="90">
        <f t="shared" si="173"/>
        <v>447.2</v>
      </c>
      <c r="G204" s="149">
        <v>4.4299999999999999E-2</v>
      </c>
      <c r="H204" s="149">
        <v>1.29E-2</v>
      </c>
      <c r="I204" s="147">
        <f t="shared" si="174"/>
        <v>5.7200000000000001E-2</v>
      </c>
      <c r="J204" s="91">
        <f t="shared" si="175"/>
        <v>127.91716384193882</v>
      </c>
      <c r="K204" s="158">
        <v>447.02</v>
      </c>
      <c r="L204" s="122">
        <v>447.1</v>
      </c>
      <c r="M204" s="151"/>
      <c r="N204" s="151"/>
      <c r="O204" s="151">
        <v>5.1799999999999999E-2</v>
      </c>
      <c r="P204" s="158">
        <v>115.88</v>
      </c>
      <c r="Q204" s="24"/>
      <c r="R204" s="24"/>
      <c r="S204" s="24">
        <f t="shared" si="171"/>
        <v>-9.4405594405594435</v>
      </c>
      <c r="T204" s="24">
        <f t="shared" si="172"/>
        <v>-9.4101240837488973</v>
      </c>
      <c r="U204" s="117"/>
      <c r="V204" s="109">
        <f t="shared" si="176"/>
        <v>-1.1447089286828591</v>
      </c>
      <c r="W204" s="109">
        <f t="shared" si="177"/>
        <v>-6.1447089286828591</v>
      </c>
      <c r="X204" s="109">
        <f t="shared" si="178"/>
        <v>3.8552910713171409</v>
      </c>
      <c r="Y204" s="109">
        <f t="shared" si="179"/>
        <v>-9.3631642899177656</v>
      </c>
      <c r="Z204" s="109">
        <f t="shared" si="180"/>
        <v>7.0737464325520465</v>
      </c>
      <c r="AA204" s="109">
        <f t="shared" si="181"/>
        <v>0</v>
      </c>
      <c r="AB204" s="109">
        <f t="shared" si="182"/>
        <v>-5</v>
      </c>
      <c r="AC204" s="109">
        <f t="shared" si="183"/>
        <v>5</v>
      </c>
      <c r="AD204" s="109">
        <f t="shared" si="184"/>
        <v>-24.722135267503525</v>
      </c>
      <c r="AE204" s="109">
        <f t="shared" si="185"/>
        <v>24.722135267503525</v>
      </c>
      <c r="AF204" s="109">
        <f t="shared" si="186"/>
        <v>-1.5873015873015885</v>
      </c>
      <c r="AG204" s="109">
        <f t="shared" si="187"/>
        <v>-6.5873015873015888</v>
      </c>
      <c r="AH204" s="109">
        <f t="shared" si="188"/>
        <v>3.4126984126984112</v>
      </c>
      <c r="AI204" s="109">
        <f t="shared" si="189"/>
        <v>-12.059612959654521</v>
      </c>
      <c r="AJ204" s="109">
        <f t="shared" si="190"/>
        <v>8.8850097850513432</v>
      </c>
      <c r="AK204" s="109">
        <f t="shared" si="191"/>
        <v>-1.6407913325552432</v>
      </c>
      <c r="AL204" s="109">
        <f t="shared" si="192"/>
        <v>-6.640791332555243</v>
      </c>
      <c r="AM204" s="109">
        <f t="shared" si="193"/>
        <v>3.359208667444757</v>
      </c>
      <c r="AN204" s="109">
        <f t="shared" si="194"/>
        <v>-12.564731562666784</v>
      </c>
      <c r="AO204" s="109">
        <f t="shared" si="195"/>
        <v>9.2831488975562966</v>
      </c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</row>
    <row r="205" spans="1:128" s="5" customFormat="1" x14ac:dyDescent="0.25">
      <c r="A205" s="124" t="s">
        <v>133</v>
      </c>
      <c r="B205" s="148" t="s">
        <v>134</v>
      </c>
      <c r="C205" s="123" t="s">
        <v>135</v>
      </c>
      <c r="D205" s="26">
        <v>4</v>
      </c>
      <c r="E205" s="91">
        <v>446.51800000000003</v>
      </c>
      <c r="F205" s="90">
        <f t="shared" si="173"/>
        <v>446.6</v>
      </c>
      <c r="G205" s="149">
        <v>6.8500000000000005E-2</v>
      </c>
      <c r="H205" s="149">
        <v>1.35E-2</v>
      </c>
      <c r="I205" s="147">
        <f t="shared" si="174"/>
        <v>8.2000000000000003E-2</v>
      </c>
      <c r="J205" s="91">
        <f t="shared" si="175"/>
        <v>183.6304866077806</v>
      </c>
      <c r="K205" s="158">
        <v>446.33</v>
      </c>
      <c r="L205" s="122">
        <v>446.4</v>
      </c>
      <c r="M205" s="151"/>
      <c r="N205" s="151"/>
      <c r="O205" s="151">
        <v>6.6600000000000006E-2</v>
      </c>
      <c r="P205" s="158">
        <v>149.22</v>
      </c>
      <c r="Q205" s="24"/>
      <c r="R205" s="24"/>
      <c r="S205" s="24">
        <f t="shared" si="171"/>
        <v>-18.780487804878042</v>
      </c>
      <c r="T205" s="24">
        <f t="shared" si="172"/>
        <v>-18.738983511642338</v>
      </c>
      <c r="U205" s="117"/>
      <c r="V205" s="109">
        <f t="shared" si="176"/>
        <v>-1.1447089286828591</v>
      </c>
      <c r="W205" s="109">
        <f t="shared" si="177"/>
        <v>-6.1447089286828591</v>
      </c>
      <c r="X205" s="109">
        <f t="shared" si="178"/>
        <v>3.8552910713171409</v>
      </c>
      <c r="Y205" s="109">
        <f t="shared" si="179"/>
        <v>-9.3631642899177656</v>
      </c>
      <c r="Z205" s="109">
        <f t="shared" si="180"/>
        <v>7.0737464325520465</v>
      </c>
      <c r="AA205" s="109">
        <f t="shared" si="181"/>
        <v>0</v>
      </c>
      <c r="AB205" s="109">
        <f t="shared" si="182"/>
        <v>-5</v>
      </c>
      <c r="AC205" s="109">
        <f t="shared" si="183"/>
        <v>5</v>
      </c>
      <c r="AD205" s="109">
        <f t="shared" si="184"/>
        <v>-24.722135267503525</v>
      </c>
      <c r="AE205" s="109">
        <f t="shared" si="185"/>
        <v>24.722135267503525</v>
      </c>
      <c r="AF205" s="109">
        <f t="shared" si="186"/>
        <v>-1.5873015873015885</v>
      </c>
      <c r="AG205" s="109">
        <f t="shared" si="187"/>
        <v>-6.5873015873015888</v>
      </c>
      <c r="AH205" s="109">
        <f t="shared" si="188"/>
        <v>3.4126984126984112</v>
      </c>
      <c r="AI205" s="109">
        <f t="shared" si="189"/>
        <v>-12.059612959654521</v>
      </c>
      <c r="AJ205" s="109">
        <f t="shared" si="190"/>
        <v>8.8850097850513432</v>
      </c>
      <c r="AK205" s="109">
        <f t="shared" si="191"/>
        <v>-1.6407913325552432</v>
      </c>
      <c r="AL205" s="109">
        <f t="shared" si="192"/>
        <v>-6.640791332555243</v>
      </c>
      <c r="AM205" s="109">
        <f t="shared" si="193"/>
        <v>3.359208667444757</v>
      </c>
      <c r="AN205" s="109">
        <f t="shared" si="194"/>
        <v>-12.564731562666784</v>
      </c>
      <c r="AO205" s="109">
        <f t="shared" si="195"/>
        <v>9.2831488975562966</v>
      </c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</row>
    <row r="206" spans="1:128" s="5" customFormat="1" x14ac:dyDescent="0.25">
      <c r="A206" s="124" t="s">
        <v>133</v>
      </c>
      <c r="B206" s="148" t="s">
        <v>134</v>
      </c>
      <c r="C206" s="123" t="s">
        <v>135</v>
      </c>
      <c r="D206" s="26">
        <v>5</v>
      </c>
      <c r="E206" s="91">
        <v>447.3802</v>
      </c>
      <c r="F206" s="90">
        <f t="shared" si="173"/>
        <v>447.5</v>
      </c>
      <c r="G206" s="149">
        <v>0.1016</v>
      </c>
      <c r="H206" s="149">
        <v>1.8200000000000001E-2</v>
      </c>
      <c r="I206" s="147">
        <f t="shared" si="174"/>
        <v>0.11979999999999999</v>
      </c>
      <c r="J206" s="91">
        <f t="shared" si="175"/>
        <v>267.75412725637881</v>
      </c>
      <c r="K206" s="158">
        <v>447.23</v>
      </c>
      <c r="L206" s="122">
        <v>447.3</v>
      </c>
      <c r="M206" s="151"/>
      <c r="N206" s="151"/>
      <c r="O206" s="151">
        <v>0.11310000000000001</v>
      </c>
      <c r="P206" s="158">
        <v>252.89</v>
      </c>
      <c r="Q206" s="24"/>
      <c r="R206" s="24"/>
      <c r="S206" s="24">
        <f t="shared" si="171"/>
        <v>-5.5926544240400533</v>
      </c>
      <c r="T206" s="24">
        <f t="shared" si="172"/>
        <v>-5.551409200929398</v>
      </c>
      <c r="U206" s="117"/>
      <c r="V206" s="109">
        <f t="shared" si="176"/>
        <v>-1.1447089286828591</v>
      </c>
      <c r="W206" s="109">
        <f t="shared" si="177"/>
        <v>-6.1447089286828591</v>
      </c>
      <c r="X206" s="109">
        <f t="shared" si="178"/>
        <v>3.8552910713171409</v>
      </c>
      <c r="Y206" s="109">
        <f t="shared" si="179"/>
        <v>-9.3631642899177656</v>
      </c>
      <c r="Z206" s="109">
        <f t="shared" si="180"/>
        <v>7.0737464325520465</v>
      </c>
      <c r="AA206" s="109">
        <f t="shared" si="181"/>
        <v>0</v>
      </c>
      <c r="AB206" s="109">
        <f t="shared" si="182"/>
        <v>-5</v>
      </c>
      <c r="AC206" s="109">
        <f t="shared" si="183"/>
        <v>5</v>
      </c>
      <c r="AD206" s="109">
        <f t="shared" si="184"/>
        <v>-24.722135267503525</v>
      </c>
      <c r="AE206" s="109">
        <f t="shared" si="185"/>
        <v>24.722135267503525</v>
      </c>
      <c r="AF206" s="109">
        <f t="shared" si="186"/>
        <v>-1.5873015873015885</v>
      </c>
      <c r="AG206" s="109">
        <f t="shared" si="187"/>
        <v>-6.5873015873015888</v>
      </c>
      <c r="AH206" s="109">
        <f t="shared" si="188"/>
        <v>3.4126984126984112</v>
      </c>
      <c r="AI206" s="109">
        <f t="shared" si="189"/>
        <v>-12.059612959654521</v>
      </c>
      <c r="AJ206" s="109">
        <f t="shared" si="190"/>
        <v>8.8850097850513432</v>
      </c>
      <c r="AK206" s="109">
        <f t="shared" si="191"/>
        <v>-1.6407913325552432</v>
      </c>
      <c r="AL206" s="109">
        <f t="shared" si="192"/>
        <v>-6.640791332555243</v>
      </c>
      <c r="AM206" s="109">
        <f t="shared" si="193"/>
        <v>3.359208667444757</v>
      </c>
      <c r="AN206" s="109">
        <f t="shared" si="194"/>
        <v>-12.564731562666784</v>
      </c>
      <c r="AO206" s="109">
        <f t="shared" si="195"/>
        <v>9.2831488975562966</v>
      </c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</row>
    <row r="207" spans="1:128" s="5" customFormat="1" x14ac:dyDescent="0.25">
      <c r="A207" s="124" t="s">
        <v>133</v>
      </c>
      <c r="B207" s="148" t="s">
        <v>134</v>
      </c>
      <c r="C207" s="123" t="s">
        <v>135</v>
      </c>
      <c r="D207" s="26">
        <v>6</v>
      </c>
      <c r="E207" s="91">
        <v>447.50900000000007</v>
      </c>
      <c r="F207" s="90">
        <f t="shared" si="173"/>
        <v>447.7000000000001</v>
      </c>
      <c r="G207" s="149">
        <v>0.1643</v>
      </c>
      <c r="H207" s="149">
        <v>2.6700000000000002E-2</v>
      </c>
      <c r="I207" s="147">
        <f t="shared" si="174"/>
        <v>0.191</v>
      </c>
      <c r="J207" s="91">
        <f t="shared" si="175"/>
        <v>426.73832568532077</v>
      </c>
      <c r="K207" s="158">
        <v>447.32</v>
      </c>
      <c r="L207" s="122">
        <v>447.5</v>
      </c>
      <c r="M207" s="151"/>
      <c r="N207" s="151"/>
      <c r="O207" s="151">
        <v>0.17030000000000001</v>
      </c>
      <c r="P207" s="158">
        <v>380.71</v>
      </c>
      <c r="Q207" s="24"/>
      <c r="R207" s="24"/>
      <c r="S207" s="24">
        <f t="shared" si="171"/>
        <v>-10.837696335078533</v>
      </c>
      <c r="T207" s="24">
        <f t="shared" si="172"/>
        <v>-10.786077301916009</v>
      </c>
      <c r="U207" s="117"/>
      <c r="V207" s="109">
        <f t="shared" si="176"/>
        <v>-1.1447089286828591</v>
      </c>
      <c r="W207" s="109">
        <f t="shared" si="177"/>
        <v>-6.1447089286828591</v>
      </c>
      <c r="X207" s="109">
        <f t="shared" si="178"/>
        <v>3.8552910713171409</v>
      </c>
      <c r="Y207" s="109">
        <f t="shared" si="179"/>
        <v>-9.3631642899177656</v>
      </c>
      <c r="Z207" s="109">
        <f t="shared" si="180"/>
        <v>7.0737464325520465</v>
      </c>
      <c r="AA207" s="109">
        <f t="shared" si="181"/>
        <v>0</v>
      </c>
      <c r="AB207" s="109">
        <f t="shared" si="182"/>
        <v>-5</v>
      </c>
      <c r="AC207" s="109">
        <f t="shared" si="183"/>
        <v>5</v>
      </c>
      <c r="AD207" s="109">
        <f t="shared" si="184"/>
        <v>-24.722135267503525</v>
      </c>
      <c r="AE207" s="109">
        <f t="shared" si="185"/>
        <v>24.722135267503525</v>
      </c>
      <c r="AF207" s="109">
        <f t="shared" si="186"/>
        <v>-1.5873015873015885</v>
      </c>
      <c r="AG207" s="109">
        <f t="shared" si="187"/>
        <v>-6.5873015873015888</v>
      </c>
      <c r="AH207" s="109">
        <f t="shared" si="188"/>
        <v>3.4126984126984112</v>
      </c>
      <c r="AI207" s="109">
        <f t="shared" si="189"/>
        <v>-12.059612959654521</v>
      </c>
      <c r="AJ207" s="109">
        <f t="shared" si="190"/>
        <v>8.8850097850513432</v>
      </c>
      <c r="AK207" s="109">
        <f t="shared" si="191"/>
        <v>-1.6407913325552432</v>
      </c>
      <c r="AL207" s="109">
        <f t="shared" si="192"/>
        <v>-6.640791332555243</v>
      </c>
      <c r="AM207" s="109">
        <f t="shared" si="193"/>
        <v>3.359208667444757</v>
      </c>
      <c r="AN207" s="109">
        <f t="shared" si="194"/>
        <v>-12.564731562666784</v>
      </c>
      <c r="AO207" s="109">
        <f t="shared" si="195"/>
        <v>9.2831488975562966</v>
      </c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</row>
    <row r="208" spans="1:128" s="5" customFormat="1" x14ac:dyDescent="0.25">
      <c r="A208" s="124" t="s">
        <v>133</v>
      </c>
      <c r="B208" s="148" t="s">
        <v>134</v>
      </c>
      <c r="C208" s="123" t="s">
        <v>135</v>
      </c>
      <c r="D208" s="26">
        <v>7</v>
      </c>
      <c r="E208" s="91">
        <v>446.86960000000005</v>
      </c>
      <c r="F208" s="90">
        <f t="shared" si="173"/>
        <v>447.30000000000007</v>
      </c>
      <c r="G208" s="149">
        <v>0.37830000000000003</v>
      </c>
      <c r="H208" s="149">
        <v>5.21E-2</v>
      </c>
      <c r="I208" s="147">
        <f t="shared" si="174"/>
        <v>0.4304</v>
      </c>
      <c r="J208" s="91">
        <f t="shared" si="175"/>
        <v>962.79456311573153</v>
      </c>
      <c r="K208" s="158">
        <v>446.77</v>
      </c>
      <c r="L208" s="122">
        <v>447.2</v>
      </c>
      <c r="M208" s="151"/>
      <c r="N208" s="151"/>
      <c r="O208" s="151">
        <v>0.42330000000000001</v>
      </c>
      <c r="P208" s="158">
        <v>947.47</v>
      </c>
      <c r="Q208" s="24"/>
      <c r="R208" s="24"/>
      <c r="S208" s="24">
        <f t="shared" si="171"/>
        <v>-1.6496282527881028</v>
      </c>
      <c r="T208" s="24">
        <f t="shared" si="172"/>
        <v>-1.5916752859653858</v>
      </c>
      <c r="U208" s="117"/>
      <c r="V208" s="109">
        <f t="shared" si="176"/>
        <v>-1.1447089286828591</v>
      </c>
      <c r="W208" s="109">
        <f t="shared" si="177"/>
        <v>-6.1447089286828591</v>
      </c>
      <c r="X208" s="109">
        <f t="shared" si="178"/>
        <v>3.8552910713171409</v>
      </c>
      <c r="Y208" s="109">
        <f t="shared" si="179"/>
        <v>-9.3631642899177656</v>
      </c>
      <c r="Z208" s="109">
        <f t="shared" si="180"/>
        <v>7.0737464325520465</v>
      </c>
      <c r="AA208" s="109">
        <f t="shared" si="181"/>
        <v>0</v>
      </c>
      <c r="AB208" s="109">
        <f t="shared" si="182"/>
        <v>-5</v>
      </c>
      <c r="AC208" s="109">
        <f t="shared" si="183"/>
        <v>5</v>
      </c>
      <c r="AD208" s="109">
        <f t="shared" si="184"/>
        <v>-24.722135267503525</v>
      </c>
      <c r="AE208" s="109">
        <f t="shared" si="185"/>
        <v>24.722135267503525</v>
      </c>
      <c r="AF208" s="109">
        <f t="shared" si="186"/>
        <v>-1.5873015873015885</v>
      </c>
      <c r="AG208" s="109">
        <f t="shared" si="187"/>
        <v>-6.5873015873015888</v>
      </c>
      <c r="AH208" s="109">
        <f t="shared" si="188"/>
        <v>3.4126984126984112</v>
      </c>
      <c r="AI208" s="109">
        <f t="shared" si="189"/>
        <v>-12.059612959654521</v>
      </c>
      <c r="AJ208" s="109">
        <f t="shared" si="190"/>
        <v>8.8850097850513432</v>
      </c>
      <c r="AK208" s="109">
        <f t="shared" si="191"/>
        <v>-1.6407913325552432</v>
      </c>
      <c r="AL208" s="109">
        <f t="shared" si="192"/>
        <v>-6.640791332555243</v>
      </c>
      <c r="AM208" s="109">
        <f t="shared" si="193"/>
        <v>3.359208667444757</v>
      </c>
      <c r="AN208" s="109">
        <f t="shared" si="194"/>
        <v>-12.564731562666784</v>
      </c>
      <c r="AO208" s="109">
        <f t="shared" si="195"/>
        <v>9.2831488975562966</v>
      </c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</row>
    <row r="209" spans="1:128" s="5" customFormat="1" x14ac:dyDescent="0.25">
      <c r="A209" s="124" t="s">
        <v>133</v>
      </c>
      <c r="B209" s="148" t="s">
        <v>134</v>
      </c>
      <c r="C209" s="123" t="s">
        <v>135</v>
      </c>
      <c r="D209" s="26">
        <v>8</v>
      </c>
      <c r="E209" s="91">
        <v>447.68959999999998</v>
      </c>
      <c r="F209" s="90">
        <f t="shared" si="173"/>
        <v>448.5</v>
      </c>
      <c r="G209" s="149">
        <v>0.7278</v>
      </c>
      <c r="H209" s="149">
        <v>8.2600000000000007E-2</v>
      </c>
      <c r="I209" s="147">
        <f t="shared" si="174"/>
        <v>0.81040000000000001</v>
      </c>
      <c r="J209" s="91">
        <f t="shared" si="175"/>
        <v>1808.9470497534171</v>
      </c>
      <c r="K209" s="158">
        <v>447.52</v>
      </c>
      <c r="L209" s="122">
        <v>448.3</v>
      </c>
      <c r="M209" s="151"/>
      <c r="N209" s="151"/>
      <c r="O209" s="151">
        <v>0.79790000000000005</v>
      </c>
      <c r="P209" s="158">
        <v>1782.93</v>
      </c>
      <c r="Q209" s="24"/>
      <c r="R209" s="24"/>
      <c r="S209" s="24">
        <f t="shared" si="171"/>
        <v>-1.5424481737413569</v>
      </c>
      <c r="T209" s="24">
        <f t="shared" si="172"/>
        <v>-1.4382427477334674</v>
      </c>
      <c r="U209" s="117"/>
      <c r="V209" s="109">
        <f t="shared" si="176"/>
        <v>-1.1447089286828591</v>
      </c>
      <c r="W209" s="109">
        <f t="shared" si="177"/>
        <v>-6.1447089286828591</v>
      </c>
      <c r="X209" s="109">
        <f t="shared" si="178"/>
        <v>3.8552910713171409</v>
      </c>
      <c r="Y209" s="109">
        <f t="shared" si="179"/>
        <v>-9.3631642899177656</v>
      </c>
      <c r="Z209" s="109">
        <f t="shared" si="180"/>
        <v>7.0737464325520465</v>
      </c>
      <c r="AA209" s="109">
        <f t="shared" si="181"/>
        <v>0</v>
      </c>
      <c r="AB209" s="109">
        <f t="shared" si="182"/>
        <v>-5</v>
      </c>
      <c r="AC209" s="109">
        <f t="shared" si="183"/>
        <v>5</v>
      </c>
      <c r="AD209" s="109">
        <f t="shared" si="184"/>
        <v>-24.722135267503525</v>
      </c>
      <c r="AE209" s="109">
        <f t="shared" si="185"/>
        <v>24.722135267503525</v>
      </c>
      <c r="AF209" s="109">
        <f t="shared" si="186"/>
        <v>-1.5873015873015885</v>
      </c>
      <c r="AG209" s="109">
        <f t="shared" si="187"/>
        <v>-6.5873015873015888</v>
      </c>
      <c r="AH209" s="109">
        <f t="shared" si="188"/>
        <v>3.4126984126984112</v>
      </c>
      <c r="AI209" s="109">
        <f t="shared" si="189"/>
        <v>-12.059612959654521</v>
      </c>
      <c r="AJ209" s="109">
        <f t="shared" si="190"/>
        <v>8.8850097850513432</v>
      </c>
      <c r="AK209" s="109">
        <f t="shared" si="191"/>
        <v>-1.6407913325552432</v>
      </c>
      <c r="AL209" s="109">
        <f t="shared" si="192"/>
        <v>-6.640791332555243</v>
      </c>
      <c r="AM209" s="109">
        <f t="shared" si="193"/>
        <v>3.359208667444757</v>
      </c>
      <c r="AN209" s="109">
        <f t="shared" si="194"/>
        <v>-12.564731562666784</v>
      </c>
      <c r="AO209" s="109">
        <f t="shared" si="195"/>
        <v>9.2831488975562966</v>
      </c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</row>
    <row r="210" spans="1:128" s="5" customFormat="1" x14ac:dyDescent="0.25">
      <c r="A210" s="124" t="s">
        <v>133</v>
      </c>
      <c r="B210" s="148" t="s">
        <v>134</v>
      </c>
      <c r="C210" s="123" t="s">
        <v>135</v>
      </c>
      <c r="D210" s="26">
        <v>9</v>
      </c>
      <c r="E210" s="91">
        <v>447.14830000000001</v>
      </c>
      <c r="F210" s="90">
        <f t="shared" si="173"/>
        <v>449.00000000000006</v>
      </c>
      <c r="G210" s="149">
        <v>1.6274</v>
      </c>
      <c r="H210" s="149">
        <v>0.2243</v>
      </c>
      <c r="I210" s="147">
        <f t="shared" si="174"/>
        <v>1.8516999999999999</v>
      </c>
      <c r="J210" s="91">
        <f t="shared" si="175"/>
        <v>4134.670226301816</v>
      </c>
      <c r="K210" s="158">
        <v>447.13</v>
      </c>
      <c r="L210" s="122">
        <v>448.9</v>
      </c>
      <c r="M210" s="151"/>
      <c r="N210" s="151"/>
      <c r="O210" s="151">
        <v>1.7837000000000001</v>
      </c>
      <c r="P210" s="158">
        <v>3989.25</v>
      </c>
      <c r="Q210" s="24"/>
      <c r="R210" s="24"/>
      <c r="S210" s="24">
        <f t="shared" si="171"/>
        <v>-3.6723011286925442</v>
      </c>
      <c r="T210" s="24">
        <f t="shared" si="172"/>
        <v>-3.5170937062103884</v>
      </c>
      <c r="U210" s="117"/>
      <c r="V210" s="109">
        <f t="shared" si="176"/>
        <v>-1.1447089286828591</v>
      </c>
      <c r="W210" s="109">
        <f t="shared" si="177"/>
        <v>-6.1447089286828591</v>
      </c>
      <c r="X210" s="109">
        <f t="shared" si="178"/>
        <v>3.8552910713171409</v>
      </c>
      <c r="Y210" s="109">
        <f t="shared" si="179"/>
        <v>-9.3631642899177656</v>
      </c>
      <c r="Z210" s="109">
        <f t="shared" si="180"/>
        <v>7.0737464325520465</v>
      </c>
      <c r="AA210" s="109">
        <f t="shared" si="181"/>
        <v>0</v>
      </c>
      <c r="AB210" s="109">
        <f t="shared" si="182"/>
        <v>-5</v>
      </c>
      <c r="AC210" s="109">
        <f t="shared" si="183"/>
        <v>5</v>
      </c>
      <c r="AD210" s="109">
        <f t="shared" si="184"/>
        <v>-24.722135267503525</v>
      </c>
      <c r="AE210" s="109">
        <f t="shared" si="185"/>
        <v>24.722135267503525</v>
      </c>
      <c r="AF210" s="109">
        <f t="shared" si="186"/>
        <v>-1.5873015873015885</v>
      </c>
      <c r="AG210" s="109">
        <f t="shared" si="187"/>
        <v>-6.5873015873015888</v>
      </c>
      <c r="AH210" s="109">
        <f t="shared" si="188"/>
        <v>3.4126984126984112</v>
      </c>
      <c r="AI210" s="109">
        <f t="shared" si="189"/>
        <v>-12.059612959654521</v>
      </c>
      <c r="AJ210" s="109">
        <f t="shared" si="190"/>
        <v>8.8850097850513432</v>
      </c>
      <c r="AK210" s="109">
        <f t="shared" si="191"/>
        <v>-1.6407913325552432</v>
      </c>
      <c r="AL210" s="109">
        <f t="shared" si="192"/>
        <v>-6.640791332555243</v>
      </c>
      <c r="AM210" s="109">
        <f t="shared" si="193"/>
        <v>3.359208667444757</v>
      </c>
      <c r="AN210" s="109">
        <f t="shared" si="194"/>
        <v>-12.564731562666784</v>
      </c>
      <c r="AO210" s="109">
        <f t="shared" si="195"/>
        <v>9.2831488975562966</v>
      </c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</row>
    <row r="211" spans="1:128" s="5" customFormat="1" x14ac:dyDescent="0.25">
      <c r="A211" s="26"/>
      <c r="B211" s="36"/>
      <c r="C211" s="123"/>
      <c r="D211" s="26"/>
      <c r="E211" s="23"/>
      <c r="F211" s="90"/>
      <c r="G211" s="145"/>
      <c r="H211" s="145"/>
      <c r="I211" s="120"/>
      <c r="J211" s="24"/>
      <c r="K211" s="31"/>
      <c r="L211" s="31"/>
      <c r="M211" s="31"/>
      <c r="N211" s="31"/>
      <c r="O211" s="31"/>
      <c r="P211" s="31"/>
      <c r="Q211" s="24"/>
      <c r="R211" s="24"/>
      <c r="S211" s="24"/>
      <c r="T211" s="24"/>
      <c r="U211" s="117"/>
      <c r="V211" s="110"/>
      <c r="W211" s="110"/>
      <c r="X211" s="110"/>
      <c r="Y211" s="109"/>
      <c r="Z211" s="109"/>
      <c r="AA211" s="110"/>
      <c r="AB211" s="110"/>
      <c r="AC211" s="110"/>
      <c r="AD211" s="109"/>
      <c r="AE211" s="109"/>
      <c r="AF211" s="110"/>
      <c r="AG211" s="110"/>
      <c r="AH211" s="110"/>
      <c r="AI211" s="109"/>
      <c r="AJ211" s="109"/>
      <c r="AK211" s="110"/>
      <c r="AL211" s="110"/>
      <c r="AM211" s="110"/>
      <c r="AN211" s="109"/>
      <c r="AO211" s="109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</row>
    <row r="212" spans="1:128" s="5" customFormat="1" x14ac:dyDescent="0.25">
      <c r="G212" s="145"/>
      <c r="H212" s="145"/>
      <c r="K212" s="31"/>
      <c r="L212" s="31"/>
      <c r="M212" s="31"/>
      <c r="N212" s="31"/>
      <c r="O212" s="31"/>
      <c r="P212" s="31"/>
      <c r="Q212" s="24"/>
      <c r="R212" s="24"/>
      <c r="S212" s="24"/>
      <c r="T212" s="24"/>
      <c r="U212" s="117"/>
      <c r="V212" s="110"/>
      <c r="W212" s="110"/>
      <c r="X212" s="110"/>
      <c r="Y212" s="109"/>
      <c r="Z212" s="109"/>
      <c r="AA212" s="110"/>
      <c r="AB212" s="110"/>
      <c r="AC212" s="110"/>
      <c r="AD212" s="109"/>
      <c r="AE212" s="109"/>
      <c r="AF212" s="110"/>
      <c r="AG212" s="110"/>
      <c r="AH212" s="110"/>
      <c r="AI212" s="109"/>
      <c r="AJ212" s="109"/>
      <c r="AK212" s="110"/>
      <c r="AL212" s="110"/>
      <c r="AM212" s="110"/>
      <c r="AN212" s="109"/>
      <c r="AO212" s="109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</row>
    <row r="213" spans="1:128" s="5" customFormat="1" ht="13.8" thickBot="1" x14ac:dyDescent="0.3">
      <c r="G213" s="145"/>
      <c r="H213" s="145"/>
      <c r="K213" s="31"/>
      <c r="L213" s="31"/>
      <c r="M213" s="31"/>
      <c r="N213" s="31"/>
      <c r="O213" s="31"/>
      <c r="P213" s="31"/>
      <c r="Q213" s="24"/>
      <c r="R213" s="24"/>
      <c r="S213" s="24"/>
      <c r="T213" s="24"/>
      <c r="U213" s="117"/>
      <c r="V213" s="110"/>
      <c r="W213" s="110"/>
      <c r="X213" s="110"/>
      <c r="Y213" s="109"/>
      <c r="Z213" s="109"/>
      <c r="AA213" s="110"/>
      <c r="AB213" s="110"/>
      <c r="AC213" s="110"/>
      <c r="AD213" s="109"/>
      <c r="AE213" s="109"/>
      <c r="AF213" s="110"/>
      <c r="AG213" s="110"/>
      <c r="AH213" s="110"/>
      <c r="AI213" s="109"/>
      <c r="AJ213" s="109"/>
      <c r="AK213" s="110"/>
      <c r="AL213" s="110"/>
      <c r="AM213" s="110"/>
      <c r="AN213" s="109"/>
      <c r="AO213" s="109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</row>
    <row r="214" spans="1:128" s="5" customFormat="1" x14ac:dyDescent="0.25">
      <c r="G214" s="145"/>
      <c r="H214" s="145"/>
      <c r="K214" s="31"/>
      <c r="L214" s="31"/>
      <c r="M214" s="31"/>
      <c r="N214" s="31"/>
      <c r="O214" s="31"/>
      <c r="P214" s="47"/>
      <c r="Q214" s="39"/>
      <c r="R214" s="39"/>
      <c r="S214" s="39"/>
      <c r="T214" s="48"/>
      <c r="U214" s="117"/>
      <c r="V214" s="110"/>
      <c r="W214" s="110"/>
      <c r="X214" s="110"/>
      <c r="Y214" s="109"/>
      <c r="Z214" s="109"/>
      <c r="AA214" s="110"/>
      <c r="AB214" s="110"/>
      <c r="AC214" s="110"/>
      <c r="AD214" s="109"/>
      <c r="AE214" s="109"/>
      <c r="AF214" s="110"/>
      <c r="AG214" s="110"/>
      <c r="AH214" s="110"/>
      <c r="AI214" s="109"/>
      <c r="AJ214" s="109"/>
      <c r="AK214" s="110"/>
      <c r="AL214" s="110"/>
      <c r="AM214" s="110"/>
      <c r="AN214" s="109"/>
      <c r="AO214" s="109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</row>
    <row r="215" spans="1:128" s="5" customFormat="1" x14ac:dyDescent="0.25">
      <c r="G215" s="145"/>
      <c r="H215" s="145"/>
      <c r="K215" s="31"/>
      <c r="L215" s="31"/>
      <c r="M215" s="31"/>
      <c r="N215" s="31"/>
      <c r="O215" s="31"/>
      <c r="P215" s="49" t="s">
        <v>53</v>
      </c>
      <c r="Q215" s="24">
        <f>MEDIAN(Q4:Q210)</f>
        <v>-1.1447089286828591</v>
      </c>
      <c r="R215" s="24">
        <f>MEDIAN(R4:R210)</f>
        <v>0</v>
      </c>
      <c r="S215" s="24">
        <f>MEDIAN(S4:S210)</f>
        <v>-1.5873015873015885</v>
      </c>
      <c r="T215" s="50">
        <f>MEDIAN(T4:T210)</f>
        <v>-1.6407913325552432</v>
      </c>
      <c r="U215" s="117"/>
      <c r="V215" s="110"/>
      <c r="W215" s="110"/>
      <c r="X215" s="110"/>
      <c r="Y215" s="109"/>
      <c r="Z215" s="109"/>
      <c r="AA215" s="110"/>
      <c r="AB215" s="110"/>
      <c r="AC215" s="110"/>
      <c r="AD215" s="109"/>
      <c r="AE215" s="109"/>
      <c r="AF215" s="110"/>
      <c r="AG215" s="110"/>
      <c r="AH215" s="110"/>
      <c r="AI215" s="109"/>
      <c r="AJ215" s="109"/>
      <c r="AK215" s="110"/>
      <c r="AL215" s="110"/>
      <c r="AM215" s="110"/>
      <c r="AN215" s="109"/>
      <c r="AO215" s="109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</row>
    <row r="216" spans="1:128" s="5" customFormat="1" x14ac:dyDescent="0.25">
      <c r="G216" s="145"/>
      <c r="H216" s="145"/>
      <c r="K216" s="31"/>
      <c r="L216" s="31"/>
      <c r="M216" s="31"/>
      <c r="N216" s="31"/>
      <c r="O216" s="31"/>
      <c r="P216" s="49" t="s">
        <v>54</v>
      </c>
      <c r="Q216" s="24">
        <f>PERCENTILE(Q4:Q210,0.25)</f>
        <v>-2.7062823957922055</v>
      </c>
      <c r="R216" s="24">
        <f>PERCENTILE(R4:R210,0.25)</f>
        <v>-7.8147642549616654</v>
      </c>
      <c r="S216" s="24">
        <f>PERCENTILE(S4:S210,0.25)</f>
        <v>-4.4404973357016022</v>
      </c>
      <c r="T216" s="50">
        <f>PERCENTILE(T4:T210,0.25)</f>
        <v>-4.892424035548089</v>
      </c>
      <c r="U216" s="117"/>
      <c r="V216" s="110"/>
      <c r="W216" s="110"/>
      <c r="X216" s="110"/>
      <c r="Y216" s="109"/>
      <c r="Z216" s="109"/>
      <c r="AA216" s="110"/>
      <c r="AB216" s="110"/>
      <c r="AC216" s="110"/>
      <c r="AD216" s="109"/>
      <c r="AE216" s="109"/>
      <c r="AF216" s="110"/>
      <c r="AG216" s="110"/>
      <c r="AH216" s="110"/>
      <c r="AI216" s="109"/>
      <c r="AJ216" s="109"/>
      <c r="AK216" s="110"/>
      <c r="AL216" s="110"/>
      <c r="AM216" s="110"/>
      <c r="AN216" s="109"/>
      <c r="AO216" s="109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</row>
    <row r="217" spans="1:128" s="5" customFormat="1" x14ac:dyDescent="0.25">
      <c r="B217" s="37"/>
      <c r="D217" s="23"/>
      <c r="E217" s="23"/>
      <c r="F217" s="91"/>
      <c r="G217" s="145"/>
      <c r="H217" s="145"/>
      <c r="K217" s="31"/>
      <c r="L217" s="31"/>
      <c r="M217" s="31"/>
      <c r="N217" s="31"/>
      <c r="O217" s="31"/>
      <c r="P217" s="49" t="s">
        <v>55</v>
      </c>
      <c r="Q217" s="24">
        <f>PERCENTILE(Q4:Q210,0.75)</f>
        <v>0.98928303164308995</v>
      </c>
      <c r="R217" s="24">
        <f>PERCENTILE(R4:R210,0.75)</f>
        <v>3.3019559036590853</v>
      </c>
      <c r="S217" s="24">
        <f>PERCENTILE(S4:S210,0.75)</f>
        <v>0.26855201139976581</v>
      </c>
      <c r="T217" s="50">
        <f>PERCENTILE(T4:T210,0.75)</f>
        <v>1.9707754592067712E-2</v>
      </c>
      <c r="U217" s="117"/>
      <c r="V217" s="110"/>
      <c r="W217" s="110"/>
      <c r="X217" s="110"/>
      <c r="Y217" s="109"/>
      <c r="Z217" s="109"/>
      <c r="AA217" s="110"/>
      <c r="AB217" s="110"/>
      <c r="AC217" s="110"/>
      <c r="AD217" s="109"/>
      <c r="AE217" s="109"/>
      <c r="AF217" s="110"/>
      <c r="AG217" s="110"/>
      <c r="AH217" s="110"/>
      <c r="AI217" s="109"/>
      <c r="AJ217" s="109"/>
      <c r="AK217" s="110"/>
      <c r="AL217" s="110"/>
      <c r="AM217" s="110"/>
      <c r="AN217" s="109"/>
      <c r="AO217" s="109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</row>
    <row r="218" spans="1:128" x14ac:dyDescent="0.25">
      <c r="P218" s="49" t="s">
        <v>56</v>
      </c>
      <c r="Q218" s="24">
        <f>(Q217-Q216)/1.349</f>
        <v>2.7394851204116351</v>
      </c>
      <c r="R218" s="24">
        <f t="shared" ref="R218:T218" si="196">(R217-R216)/1.349</f>
        <v>8.2407117558345089</v>
      </c>
      <c r="S218" s="24">
        <f t="shared" si="196"/>
        <v>3.4907704574509775</v>
      </c>
      <c r="T218" s="50">
        <f t="shared" si="196"/>
        <v>3.6413134100371805</v>
      </c>
      <c r="AP218" s="54"/>
    </row>
    <row r="219" spans="1:128" ht="13.8" thickBot="1" x14ac:dyDescent="0.3">
      <c r="P219" s="51"/>
      <c r="Q219" s="40"/>
      <c r="R219" s="40"/>
      <c r="S219" s="40"/>
      <c r="T219" s="52"/>
      <c r="AP219" s="54"/>
    </row>
    <row r="220" spans="1:128" x14ac:dyDescent="0.25">
      <c r="Q220" s="24"/>
      <c r="R220" s="24"/>
      <c r="S220" s="24"/>
      <c r="T220" s="24"/>
    </row>
    <row r="221" spans="1:128" x14ac:dyDescent="0.25">
      <c r="O221" s="187" t="s">
        <v>75</v>
      </c>
      <c r="P221" s="111" t="s">
        <v>73</v>
      </c>
      <c r="Q221" s="112">
        <f>MAX(Q4:Q210)</f>
        <v>54.761904761904759</v>
      </c>
      <c r="R221" s="112">
        <f>MAX(R4:R210)</f>
        <v>30.468749999999989</v>
      </c>
      <c r="S221" s="112">
        <f>MAX(S4:S210)</f>
        <v>94.217687074829897</v>
      </c>
      <c r="T221" s="112">
        <f>MAX(T4:T210)</f>
        <v>94.293416940177451</v>
      </c>
    </row>
    <row r="222" spans="1:128" x14ac:dyDescent="0.25">
      <c r="O222" s="187"/>
      <c r="P222" s="111" t="s">
        <v>74</v>
      </c>
      <c r="Q222" s="112">
        <f>MIN(Q4:Q210)</f>
        <v>-42.393617021276597</v>
      </c>
      <c r="R222" s="112">
        <f>MIN(R4:R210)</f>
        <v>-100</v>
      </c>
      <c r="S222" s="112">
        <f>MIN(S4:S210)</f>
        <v>-47.001223990208082</v>
      </c>
      <c r="T222" s="112">
        <f>MIN(T4:T210)</f>
        <v>-41.524041981978542</v>
      </c>
    </row>
    <row r="223" spans="1:128" x14ac:dyDescent="0.25">
      <c r="Q223" s="24"/>
      <c r="R223" s="24"/>
      <c r="S223" s="24"/>
      <c r="T223" s="24"/>
    </row>
    <row r="224" spans="1:128" x14ac:dyDescent="0.25">
      <c r="Q224" s="24"/>
      <c r="R224" s="24"/>
      <c r="S224" s="24"/>
      <c r="T224" s="24"/>
    </row>
    <row r="225" spans="17:20" x14ac:dyDescent="0.25">
      <c r="Q225" s="24"/>
      <c r="R225" s="24"/>
      <c r="S225" s="24"/>
      <c r="T225" s="24"/>
    </row>
    <row r="226" spans="17:20" x14ac:dyDescent="0.25">
      <c r="Q226" s="24"/>
      <c r="R226" s="24"/>
      <c r="S226" s="24"/>
      <c r="T226" s="24"/>
    </row>
    <row r="227" spans="17:20" x14ac:dyDescent="0.25">
      <c r="Q227" s="24"/>
      <c r="R227" s="24"/>
      <c r="S227" s="24"/>
      <c r="T227" s="24"/>
    </row>
  </sheetData>
  <mergeCells count="5">
    <mergeCell ref="O221:O222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6600"/>
  </sheetPr>
  <dimension ref="A1:FN373"/>
  <sheetViews>
    <sheetView workbookViewId="0">
      <selection activeCell="AQ1" sqref="AQ1"/>
    </sheetView>
  </sheetViews>
  <sheetFormatPr defaultColWidth="9.109375" defaultRowHeight="13.2" x14ac:dyDescent="0.25"/>
  <cols>
    <col min="1" max="1" width="5" style="1" bestFit="1" customWidth="1"/>
    <col min="2" max="2" width="11.44140625" style="46" bestFit="1" customWidth="1"/>
    <col min="3" max="3" width="10.44140625" style="1" bestFit="1" customWidth="1"/>
    <col min="4" max="8" width="9.33203125" style="32" customWidth="1"/>
    <col min="9" max="9" width="10.6640625" style="41" bestFit="1" customWidth="1"/>
    <col min="10" max="10" width="7.6640625" style="109" bestFit="1" customWidth="1"/>
    <col min="11" max="11" width="10.6640625" style="109" bestFit="1" customWidth="1"/>
    <col min="12" max="12" width="11.33203125" style="109" bestFit="1" customWidth="1"/>
    <col min="13" max="13" width="7.6640625" style="109" bestFit="1" customWidth="1"/>
    <col min="14" max="14" width="10.6640625" style="109" bestFit="1" customWidth="1"/>
    <col min="15" max="15" width="11.33203125" style="109" bestFit="1" customWidth="1"/>
    <col min="16" max="16" width="7.6640625" style="109" bestFit="1" customWidth="1"/>
    <col min="17" max="17" width="10.6640625" style="109" bestFit="1" customWidth="1"/>
    <col min="18" max="18" width="11.33203125" style="109" bestFit="1" customWidth="1"/>
    <col min="19" max="19" width="7.6640625" style="109" bestFit="1" customWidth="1"/>
    <col min="20" max="20" width="10.6640625" style="109" bestFit="1" customWidth="1"/>
    <col min="21" max="21" width="11.33203125" style="109" bestFit="1" customWidth="1"/>
    <col min="22" max="22" width="7.6640625" style="109" bestFit="1" customWidth="1"/>
    <col min="23" max="23" width="10.6640625" style="109" bestFit="1" customWidth="1"/>
    <col min="24" max="24" width="11.33203125" style="109" bestFit="1" customWidth="1"/>
    <col min="25" max="157" width="9.109375" style="27"/>
    <col min="158" max="170" width="9.109375" style="38"/>
    <col min="171" max="16384" width="9.109375" style="1"/>
  </cols>
  <sheetData>
    <row r="1" spans="1:170" s="4" customFormat="1" x14ac:dyDescent="0.25">
      <c r="A1" s="28"/>
      <c r="B1" s="42"/>
      <c r="C1" s="29"/>
      <c r="D1" s="61" t="s">
        <v>0</v>
      </c>
      <c r="E1" s="61" t="s">
        <v>0</v>
      </c>
      <c r="F1" s="61" t="s">
        <v>0</v>
      </c>
      <c r="G1" s="61" t="s">
        <v>0</v>
      </c>
      <c r="H1" s="61" t="s">
        <v>0</v>
      </c>
      <c r="I1" s="29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</row>
    <row r="2" spans="1:170" s="3" customFormat="1" x14ac:dyDescent="0.25">
      <c r="A2" s="28" t="s">
        <v>7</v>
      </c>
      <c r="B2" s="42" t="s">
        <v>52</v>
      </c>
      <c r="C2" s="28" t="s">
        <v>47</v>
      </c>
      <c r="D2" s="56" t="s">
        <v>39</v>
      </c>
      <c r="E2" s="56" t="s">
        <v>40</v>
      </c>
      <c r="F2" s="56" t="s">
        <v>41</v>
      </c>
      <c r="G2" s="56" t="s">
        <v>42</v>
      </c>
      <c r="H2" s="56" t="s">
        <v>43</v>
      </c>
      <c r="I2" s="28"/>
      <c r="J2" s="189" t="s">
        <v>39</v>
      </c>
      <c r="K2" s="189"/>
      <c r="L2" s="189"/>
      <c r="M2" s="189" t="s">
        <v>40</v>
      </c>
      <c r="N2" s="189"/>
      <c r="O2" s="189"/>
      <c r="P2" s="189" t="s">
        <v>41</v>
      </c>
      <c r="Q2" s="189"/>
      <c r="R2" s="189"/>
      <c r="S2" s="189" t="s">
        <v>42</v>
      </c>
      <c r="T2" s="189"/>
      <c r="U2" s="189"/>
      <c r="V2" s="189" t="s">
        <v>43</v>
      </c>
      <c r="W2" s="189"/>
      <c r="X2" s="189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</row>
    <row r="3" spans="1:170" s="3" customFormat="1" ht="13.8" thickBot="1" x14ac:dyDescent="0.3">
      <c r="A3" s="30"/>
      <c r="B3" s="43"/>
      <c r="C3" s="30"/>
      <c r="D3" s="62" t="s">
        <v>22</v>
      </c>
      <c r="E3" s="62" t="s">
        <v>22</v>
      </c>
      <c r="F3" s="62" t="s">
        <v>22</v>
      </c>
      <c r="G3" s="62" t="s">
        <v>22</v>
      </c>
      <c r="H3" s="62" t="s">
        <v>22</v>
      </c>
      <c r="I3" s="28"/>
      <c r="J3" s="108" t="s">
        <v>23</v>
      </c>
      <c r="K3" s="108" t="s">
        <v>57</v>
      </c>
      <c r="L3" s="108" t="s">
        <v>58</v>
      </c>
      <c r="M3" s="108" t="s">
        <v>23</v>
      </c>
      <c r="N3" s="108" t="s">
        <v>57</v>
      </c>
      <c r="O3" s="108" t="s">
        <v>58</v>
      </c>
      <c r="P3" s="108" t="s">
        <v>23</v>
      </c>
      <c r="Q3" s="108" t="s">
        <v>57</v>
      </c>
      <c r="R3" s="108" t="s">
        <v>58</v>
      </c>
      <c r="S3" s="108" t="s">
        <v>23</v>
      </c>
      <c r="T3" s="108" t="s">
        <v>57</v>
      </c>
      <c r="U3" s="108" t="s">
        <v>58</v>
      </c>
      <c r="V3" s="108" t="s">
        <v>23</v>
      </c>
      <c r="W3" s="108" t="s">
        <v>57</v>
      </c>
      <c r="X3" s="108" t="s">
        <v>58</v>
      </c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</row>
    <row r="4" spans="1:170" s="5" customFormat="1" x14ac:dyDescent="0.25">
      <c r="A4" s="22" t="s">
        <v>38</v>
      </c>
      <c r="B4" s="44" t="s">
        <v>62</v>
      </c>
      <c r="C4" s="23">
        <v>7</v>
      </c>
      <c r="D4" s="58">
        <v>22.3</v>
      </c>
      <c r="E4" s="58">
        <v>24.2</v>
      </c>
      <c r="F4" s="58">
        <v>28</v>
      </c>
      <c r="G4" s="58">
        <v>42.3</v>
      </c>
      <c r="H4" s="58">
        <v>69.400000000000006</v>
      </c>
      <c r="I4" s="27"/>
      <c r="J4" s="109">
        <f>$D$33</f>
        <v>16.8</v>
      </c>
      <c r="K4" s="109">
        <f>($D$33)-(3*$D$36)</f>
        <v>-0.76856931060044431</v>
      </c>
      <c r="L4" s="109">
        <f>($D$33)+(3*$D$36)</f>
        <v>34.368569310600449</v>
      </c>
      <c r="M4" s="109">
        <f>$E$33</f>
        <v>25</v>
      </c>
      <c r="N4" s="109">
        <f>($E$33)-(3*$E$36)</f>
        <v>19.440326167531502</v>
      </c>
      <c r="O4" s="109">
        <f>($E$33)+(3*$E$36)</f>
        <v>30.559673832468498</v>
      </c>
      <c r="P4" s="109">
        <f>$F$33</f>
        <v>38.200000000000003</v>
      </c>
      <c r="Q4" s="109">
        <f>($F$33)-(3*$F$36)</f>
        <v>23.077687175685703</v>
      </c>
      <c r="R4" s="109">
        <f>($F$33)+(3*$F$36)</f>
        <v>53.322312824314302</v>
      </c>
      <c r="S4" s="109">
        <f>$G$33</f>
        <v>53.3</v>
      </c>
      <c r="T4" s="109">
        <f>($G$33)-(3*$G$36)</f>
        <v>28.837435137138616</v>
      </c>
      <c r="U4" s="109">
        <f>($G$33)+(3*$G$36)</f>
        <v>77.762564862861382</v>
      </c>
      <c r="V4" s="109">
        <f>$H$33</f>
        <v>77.900000000000006</v>
      </c>
      <c r="W4" s="109">
        <f>($H$33)-(3*$H$36)</f>
        <v>62.332913269088223</v>
      </c>
      <c r="X4" s="109">
        <f>($H$33)+(3*$H$36)</f>
        <v>93.467086730911788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</row>
    <row r="5" spans="1:170" s="5" customFormat="1" x14ac:dyDescent="0.25">
      <c r="A5" s="22" t="s">
        <v>38</v>
      </c>
      <c r="B5" s="44" t="s">
        <v>62</v>
      </c>
      <c r="C5" s="23">
        <v>8</v>
      </c>
      <c r="D5" s="58">
        <v>16.8</v>
      </c>
      <c r="E5" s="58">
        <v>19.2</v>
      </c>
      <c r="F5" s="58">
        <v>28.9</v>
      </c>
      <c r="G5" s="58">
        <v>44.4</v>
      </c>
      <c r="H5" s="58">
        <v>73.3</v>
      </c>
      <c r="I5" s="27"/>
      <c r="J5" s="109">
        <f>$D$33</f>
        <v>16.8</v>
      </c>
      <c r="K5" s="109">
        <f>($D$33)-(3*$D$36)</f>
        <v>-0.76856931060044431</v>
      </c>
      <c r="L5" s="109">
        <f>($D$33)+(3*$D$36)</f>
        <v>34.368569310600449</v>
      </c>
      <c r="M5" s="109">
        <f>$E$33</f>
        <v>25</v>
      </c>
      <c r="N5" s="109">
        <f>($E$33)-(3*$E$36)</f>
        <v>19.440326167531502</v>
      </c>
      <c r="O5" s="109">
        <f>($E$33)+(3*$E$36)</f>
        <v>30.559673832468498</v>
      </c>
      <c r="P5" s="109">
        <f>$F$33</f>
        <v>38.200000000000003</v>
      </c>
      <c r="Q5" s="109">
        <f>($F$33)-(3*$F$36)</f>
        <v>23.077687175685703</v>
      </c>
      <c r="R5" s="109">
        <f>($F$33)+(3*$F$36)</f>
        <v>53.322312824314302</v>
      </c>
      <c r="S5" s="109">
        <f>$G$33</f>
        <v>53.3</v>
      </c>
      <c r="T5" s="109">
        <f>($G$33)-(3*$G$36)</f>
        <v>28.837435137138616</v>
      </c>
      <c r="U5" s="109">
        <f>($G$33)+(3*$G$36)</f>
        <v>77.762564862861382</v>
      </c>
      <c r="V5" s="109">
        <f>$H$33</f>
        <v>77.900000000000006</v>
      </c>
      <c r="W5" s="109">
        <f>($H$33)-(3*$H$36)</f>
        <v>62.332913269088223</v>
      </c>
      <c r="X5" s="109">
        <f>($H$33)+(3*$H$36)</f>
        <v>93.467086730911788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</row>
    <row r="6" spans="1:170" s="5" customFormat="1" x14ac:dyDescent="0.25">
      <c r="A6" s="22" t="s">
        <v>38</v>
      </c>
      <c r="B6" s="44" t="s">
        <v>62</v>
      </c>
      <c r="C6" s="23">
        <v>9</v>
      </c>
      <c r="D6" s="58">
        <v>17.399999999999999</v>
      </c>
      <c r="E6" s="58">
        <v>18.600000000000001</v>
      </c>
      <c r="F6" s="58">
        <v>26.5</v>
      </c>
      <c r="G6" s="58">
        <v>44.6</v>
      </c>
      <c r="H6" s="58">
        <v>72.8</v>
      </c>
      <c r="I6" s="27"/>
      <c r="J6" s="109">
        <f>$D$33</f>
        <v>16.8</v>
      </c>
      <c r="K6" s="109">
        <f>($D$33)-(3*$D$36)</f>
        <v>-0.76856931060044431</v>
      </c>
      <c r="L6" s="109">
        <f>($D$33)+(3*$D$36)</f>
        <v>34.368569310600449</v>
      </c>
      <c r="M6" s="109">
        <f>$E$33</f>
        <v>25</v>
      </c>
      <c r="N6" s="109">
        <f>($E$33)-(3*$E$36)</f>
        <v>19.440326167531502</v>
      </c>
      <c r="O6" s="109">
        <f>($E$33)+(3*$E$36)</f>
        <v>30.559673832468498</v>
      </c>
      <c r="P6" s="109">
        <f>$F$33</f>
        <v>38.200000000000003</v>
      </c>
      <c r="Q6" s="109">
        <f>($F$33)-(3*$F$36)</f>
        <v>23.077687175685703</v>
      </c>
      <c r="R6" s="109">
        <f>($F$33)+(3*$F$36)</f>
        <v>53.322312824314302</v>
      </c>
      <c r="S6" s="109">
        <f>$G$33</f>
        <v>53.3</v>
      </c>
      <c r="T6" s="109">
        <f>($G$33)-(3*$G$36)</f>
        <v>28.837435137138616</v>
      </c>
      <c r="U6" s="109">
        <f>($G$33)+(3*$G$36)</f>
        <v>77.762564862861382</v>
      </c>
      <c r="V6" s="109">
        <f>$H$33</f>
        <v>77.900000000000006</v>
      </c>
      <c r="W6" s="109">
        <f>($H$33)-(3*$H$36)</f>
        <v>62.332913269088223</v>
      </c>
      <c r="X6" s="109">
        <f>($H$33)+(3*$H$36)</f>
        <v>93.467086730911788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</row>
    <row r="7" spans="1:170" s="5" customFormat="1" x14ac:dyDescent="0.25">
      <c r="A7" s="125" t="s">
        <v>125</v>
      </c>
      <c r="B7" s="128" t="s">
        <v>126</v>
      </c>
      <c r="C7" s="23">
        <v>7</v>
      </c>
      <c r="D7" s="58">
        <v>19.899999999999999</v>
      </c>
      <c r="E7" s="58">
        <v>27.5</v>
      </c>
      <c r="F7" s="58">
        <v>45.8</v>
      </c>
      <c r="G7" s="58">
        <v>53.5</v>
      </c>
      <c r="H7" s="58">
        <v>77.900000000000006</v>
      </c>
      <c r="I7" s="27"/>
      <c r="J7" s="109">
        <f t="shared" ref="J7:J9" si="0">$D$33</f>
        <v>16.8</v>
      </c>
      <c r="K7" s="109">
        <f t="shared" ref="K7:K9" si="1">($D$33)-(3*$D$36)</f>
        <v>-0.76856931060044431</v>
      </c>
      <c r="L7" s="109">
        <f t="shared" ref="L7:L9" si="2">($D$33)+(3*$D$36)</f>
        <v>34.368569310600449</v>
      </c>
      <c r="M7" s="109">
        <f t="shared" ref="M7:M9" si="3">$E$33</f>
        <v>25</v>
      </c>
      <c r="N7" s="109">
        <f t="shared" ref="N7:N9" si="4">($E$33)-(3*$E$36)</f>
        <v>19.440326167531502</v>
      </c>
      <c r="O7" s="109">
        <f t="shared" ref="O7:O9" si="5">($E$33)+(3*$E$36)</f>
        <v>30.559673832468498</v>
      </c>
      <c r="P7" s="109">
        <f t="shared" ref="P7:P9" si="6">$F$33</f>
        <v>38.200000000000003</v>
      </c>
      <c r="Q7" s="109">
        <f t="shared" ref="Q7:Q9" si="7">($F$33)-(3*$F$36)</f>
        <v>23.077687175685703</v>
      </c>
      <c r="R7" s="109">
        <f t="shared" ref="R7:R9" si="8">($F$33)+(3*$F$36)</f>
        <v>53.322312824314302</v>
      </c>
      <c r="S7" s="109">
        <f t="shared" ref="S7:S9" si="9">$G$33</f>
        <v>53.3</v>
      </c>
      <c r="T7" s="109">
        <f t="shared" ref="T7:T9" si="10">($G$33)-(3*$G$36)</f>
        <v>28.837435137138616</v>
      </c>
      <c r="U7" s="109">
        <f t="shared" ref="U7:U9" si="11">($G$33)+(3*$G$36)</f>
        <v>77.762564862861382</v>
      </c>
      <c r="V7" s="109">
        <f t="shared" ref="V7:V9" si="12">$H$33</f>
        <v>77.900000000000006</v>
      </c>
      <c r="W7" s="109">
        <f t="shared" ref="W7:W9" si="13">($H$33)-(3*$H$36)</f>
        <v>62.332913269088223</v>
      </c>
      <c r="X7" s="109">
        <f t="shared" ref="X7:X9" si="14">($H$33)+(3*$H$36)</f>
        <v>93.467086730911788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</row>
    <row r="8" spans="1:170" s="5" customFormat="1" x14ac:dyDescent="0.25">
      <c r="A8" s="125" t="s">
        <v>125</v>
      </c>
      <c r="B8" s="128" t="s">
        <v>126</v>
      </c>
      <c r="C8" s="23">
        <v>8</v>
      </c>
      <c r="D8" s="58"/>
      <c r="E8" s="58"/>
      <c r="F8" s="58"/>
      <c r="G8" s="58"/>
      <c r="H8" s="58"/>
      <c r="I8" s="27"/>
      <c r="J8" s="109">
        <f t="shared" si="0"/>
        <v>16.8</v>
      </c>
      <c r="K8" s="109">
        <f t="shared" si="1"/>
        <v>-0.76856931060044431</v>
      </c>
      <c r="L8" s="109">
        <f t="shared" si="2"/>
        <v>34.368569310600449</v>
      </c>
      <c r="M8" s="109">
        <f t="shared" si="3"/>
        <v>25</v>
      </c>
      <c r="N8" s="109">
        <f t="shared" si="4"/>
        <v>19.440326167531502</v>
      </c>
      <c r="O8" s="109">
        <f t="shared" si="5"/>
        <v>30.559673832468498</v>
      </c>
      <c r="P8" s="109">
        <f t="shared" si="6"/>
        <v>38.200000000000003</v>
      </c>
      <c r="Q8" s="109">
        <f t="shared" si="7"/>
        <v>23.077687175685703</v>
      </c>
      <c r="R8" s="109">
        <f t="shared" si="8"/>
        <v>53.322312824314302</v>
      </c>
      <c r="S8" s="109">
        <f t="shared" si="9"/>
        <v>53.3</v>
      </c>
      <c r="T8" s="109">
        <f t="shared" si="10"/>
        <v>28.837435137138616</v>
      </c>
      <c r="U8" s="109">
        <f t="shared" si="11"/>
        <v>77.762564862861382</v>
      </c>
      <c r="V8" s="109">
        <f t="shared" si="12"/>
        <v>77.900000000000006</v>
      </c>
      <c r="W8" s="109">
        <f t="shared" si="13"/>
        <v>62.332913269088223</v>
      </c>
      <c r="X8" s="109">
        <f t="shared" si="14"/>
        <v>93.467086730911788</v>
      </c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</row>
    <row r="9" spans="1:170" s="5" customFormat="1" x14ac:dyDescent="0.25">
      <c r="A9" s="125" t="s">
        <v>125</v>
      </c>
      <c r="B9" s="128" t="s">
        <v>126</v>
      </c>
      <c r="C9" s="23">
        <v>9</v>
      </c>
      <c r="D9" s="58">
        <v>18.600000000000001</v>
      </c>
      <c r="E9" s="58">
        <v>23.5</v>
      </c>
      <c r="F9" s="58">
        <v>33.9</v>
      </c>
      <c r="G9" s="58">
        <v>44.9</v>
      </c>
      <c r="H9" s="58">
        <v>78.2</v>
      </c>
      <c r="I9" s="27"/>
      <c r="J9" s="109">
        <f t="shared" si="0"/>
        <v>16.8</v>
      </c>
      <c r="K9" s="109">
        <f t="shared" si="1"/>
        <v>-0.76856931060044431</v>
      </c>
      <c r="L9" s="109">
        <f t="shared" si="2"/>
        <v>34.368569310600449</v>
      </c>
      <c r="M9" s="109">
        <f t="shared" si="3"/>
        <v>25</v>
      </c>
      <c r="N9" s="109">
        <f t="shared" si="4"/>
        <v>19.440326167531502</v>
      </c>
      <c r="O9" s="109">
        <f t="shared" si="5"/>
        <v>30.559673832468498</v>
      </c>
      <c r="P9" s="109">
        <f t="shared" si="6"/>
        <v>38.200000000000003</v>
      </c>
      <c r="Q9" s="109">
        <f t="shared" si="7"/>
        <v>23.077687175685703</v>
      </c>
      <c r="R9" s="109">
        <f t="shared" si="8"/>
        <v>53.322312824314302</v>
      </c>
      <c r="S9" s="109">
        <f t="shared" si="9"/>
        <v>53.3</v>
      </c>
      <c r="T9" s="109">
        <f t="shared" si="10"/>
        <v>28.837435137138616</v>
      </c>
      <c r="U9" s="109">
        <f t="shared" si="11"/>
        <v>77.762564862861382</v>
      </c>
      <c r="V9" s="109">
        <f t="shared" si="12"/>
        <v>77.900000000000006</v>
      </c>
      <c r="W9" s="109">
        <f t="shared" si="13"/>
        <v>62.332913269088223</v>
      </c>
      <c r="X9" s="109">
        <f t="shared" si="14"/>
        <v>93.467086730911788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</row>
    <row r="10" spans="1:170" s="5" customFormat="1" x14ac:dyDescent="0.25">
      <c r="A10" s="22" t="s">
        <v>14</v>
      </c>
      <c r="B10" s="44" t="s">
        <v>108</v>
      </c>
      <c r="C10" s="23">
        <v>7</v>
      </c>
      <c r="D10" s="122">
        <v>8.1999999999999993</v>
      </c>
      <c r="E10" s="122">
        <v>26</v>
      </c>
      <c r="F10" s="122">
        <v>40.200000000000003</v>
      </c>
      <c r="G10" s="122">
        <v>58.4</v>
      </c>
      <c r="H10" s="122">
        <v>83.3</v>
      </c>
      <c r="I10" s="27"/>
      <c r="J10" s="109">
        <f t="shared" ref="J10:J30" si="15">$D$33</f>
        <v>16.8</v>
      </c>
      <c r="K10" s="109">
        <f t="shared" ref="K10:K30" si="16">($D$33)-(3*$D$36)</f>
        <v>-0.76856931060044431</v>
      </c>
      <c r="L10" s="109">
        <f t="shared" ref="L10:L30" si="17">($D$33)+(3*$D$36)</f>
        <v>34.368569310600449</v>
      </c>
      <c r="M10" s="109">
        <f t="shared" ref="M10:M30" si="18">$E$33</f>
        <v>25</v>
      </c>
      <c r="N10" s="109">
        <f t="shared" ref="N10:N30" si="19">($E$33)-(3*$E$36)</f>
        <v>19.440326167531502</v>
      </c>
      <c r="O10" s="109">
        <f t="shared" ref="O10:O30" si="20">($E$33)+(3*$E$36)</f>
        <v>30.559673832468498</v>
      </c>
      <c r="P10" s="109">
        <f t="shared" ref="P10:P30" si="21">$F$33</f>
        <v>38.200000000000003</v>
      </c>
      <c r="Q10" s="109">
        <f t="shared" ref="Q10:Q30" si="22">($F$33)-(3*$F$36)</f>
        <v>23.077687175685703</v>
      </c>
      <c r="R10" s="109">
        <f t="shared" ref="R10:R30" si="23">($F$33)+(3*$F$36)</f>
        <v>53.322312824314302</v>
      </c>
      <c r="S10" s="109">
        <f t="shared" ref="S10:S30" si="24">$G$33</f>
        <v>53.3</v>
      </c>
      <c r="T10" s="109">
        <f t="shared" ref="T10:T30" si="25">($G$33)-(3*$G$36)</f>
        <v>28.837435137138616</v>
      </c>
      <c r="U10" s="109">
        <f t="shared" ref="U10:U30" si="26">($G$33)+(3*$G$36)</f>
        <v>77.762564862861382</v>
      </c>
      <c r="V10" s="109">
        <f t="shared" ref="V10:V30" si="27">$H$33</f>
        <v>77.900000000000006</v>
      </c>
      <c r="W10" s="109">
        <f t="shared" ref="W10:W30" si="28">($H$33)-(3*$H$36)</f>
        <v>62.332913269088223</v>
      </c>
      <c r="X10" s="109">
        <f t="shared" ref="X10:X30" si="29">($H$33)+(3*$H$36)</f>
        <v>93.467086730911788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</row>
    <row r="11" spans="1:170" s="5" customFormat="1" x14ac:dyDescent="0.25">
      <c r="A11" s="22" t="s">
        <v>14</v>
      </c>
      <c r="B11" s="44" t="s">
        <v>108</v>
      </c>
      <c r="C11" s="23">
        <v>8</v>
      </c>
      <c r="D11" s="121">
        <v>8.1999999999999993</v>
      </c>
      <c r="E11" s="121">
        <v>25.8</v>
      </c>
      <c r="F11" s="122">
        <v>39.9</v>
      </c>
      <c r="G11" s="122">
        <v>58</v>
      </c>
      <c r="H11" s="122">
        <v>82.4</v>
      </c>
      <c r="I11" s="27"/>
      <c r="J11" s="109">
        <f t="shared" si="15"/>
        <v>16.8</v>
      </c>
      <c r="K11" s="109">
        <f t="shared" si="16"/>
        <v>-0.76856931060044431</v>
      </c>
      <c r="L11" s="109">
        <f t="shared" si="17"/>
        <v>34.368569310600449</v>
      </c>
      <c r="M11" s="109">
        <f t="shared" si="18"/>
        <v>25</v>
      </c>
      <c r="N11" s="109">
        <f t="shared" si="19"/>
        <v>19.440326167531502</v>
      </c>
      <c r="O11" s="109">
        <f t="shared" si="20"/>
        <v>30.559673832468498</v>
      </c>
      <c r="P11" s="109">
        <f t="shared" si="21"/>
        <v>38.200000000000003</v>
      </c>
      <c r="Q11" s="109">
        <f t="shared" si="22"/>
        <v>23.077687175685703</v>
      </c>
      <c r="R11" s="109">
        <f t="shared" si="23"/>
        <v>53.322312824314302</v>
      </c>
      <c r="S11" s="109">
        <f t="shared" si="24"/>
        <v>53.3</v>
      </c>
      <c r="T11" s="109">
        <f t="shared" si="25"/>
        <v>28.837435137138616</v>
      </c>
      <c r="U11" s="109">
        <f t="shared" si="26"/>
        <v>77.762564862861382</v>
      </c>
      <c r="V11" s="109">
        <f t="shared" si="27"/>
        <v>77.900000000000006</v>
      </c>
      <c r="W11" s="109">
        <f t="shared" si="28"/>
        <v>62.332913269088223</v>
      </c>
      <c r="X11" s="109">
        <f t="shared" si="29"/>
        <v>93.467086730911788</v>
      </c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</row>
    <row r="12" spans="1:170" s="5" customFormat="1" x14ac:dyDescent="0.25">
      <c r="A12" s="22" t="s">
        <v>14</v>
      </c>
      <c r="B12" s="44" t="s">
        <v>108</v>
      </c>
      <c r="C12" s="23">
        <v>9</v>
      </c>
      <c r="D12" s="122">
        <v>8</v>
      </c>
      <c r="E12" s="122">
        <v>25</v>
      </c>
      <c r="F12" s="121">
        <v>38.4</v>
      </c>
      <c r="G12" s="121">
        <v>55.9</v>
      </c>
      <c r="H12" s="122">
        <v>80.3</v>
      </c>
      <c r="I12" s="118"/>
      <c r="J12" s="109">
        <f t="shared" si="15"/>
        <v>16.8</v>
      </c>
      <c r="K12" s="109">
        <f t="shared" si="16"/>
        <v>-0.76856931060044431</v>
      </c>
      <c r="L12" s="109">
        <f t="shared" si="17"/>
        <v>34.368569310600449</v>
      </c>
      <c r="M12" s="109">
        <f t="shared" si="18"/>
        <v>25</v>
      </c>
      <c r="N12" s="109">
        <f t="shared" si="19"/>
        <v>19.440326167531502</v>
      </c>
      <c r="O12" s="109">
        <f t="shared" si="20"/>
        <v>30.559673832468498</v>
      </c>
      <c r="P12" s="109">
        <f t="shared" si="21"/>
        <v>38.200000000000003</v>
      </c>
      <c r="Q12" s="109">
        <f t="shared" si="22"/>
        <v>23.077687175685703</v>
      </c>
      <c r="R12" s="109">
        <f t="shared" si="23"/>
        <v>53.322312824314302</v>
      </c>
      <c r="S12" s="109">
        <f t="shared" si="24"/>
        <v>53.3</v>
      </c>
      <c r="T12" s="109">
        <f t="shared" si="25"/>
        <v>28.837435137138616</v>
      </c>
      <c r="U12" s="109">
        <f t="shared" si="26"/>
        <v>77.762564862861382</v>
      </c>
      <c r="V12" s="109">
        <f t="shared" si="27"/>
        <v>77.900000000000006</v>
      </c>
      <c r="W12" s="109">
        <f t="shared" si="28"/>
        <v>62.332913269088223</v>
      </c>
      <c r="X12" s="109">
        <f t="shared" si="29"/>
        <v>93.467086730911788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</row>
    <row r="13" spans="1:170" s="5" customFormat="1" x14ac:dyDescent="0.25">
      <c r="A13" s="22" t="s">
        <v>15</v>
      </c>
      <c r="B13" s="44" t="s">
        <v>63</v>
      </c>
      <c r="C13" s="23">
        <v>7</v>
      </c>
      <c r="D13" s="58"/>
      <c r="E13" s="58"/>
      <c r="F13" s="58"/>
      <c r="G13" s="58"/>
      <c r="H13" s="58"/>
      <c r="I13" s="27"/>
      <c r="J13" s="109">
        <f t="shared" si="15"/>
        <v>16.8</v>
      </c>
      <c r="K13" s="109">
        <f t="shared" si="16"/>
        <v>-0.76856931060044431</v>
      </c>
      <c r="L13" s="109">
        <f t="shared" si="17"/>
        <v>34.368569310600449</v>
      </c>
      <c r="M13" s="109">
        <f t="shared" si="18"/>
        <v>25</v>
      </c>
      <c r="N13" s="109">
        <f t="shared" si="19"/>
        <v>19.440326167531502</v>
      </c>
      <c r="O13" s="109">
        <f t="shared" si="20"/>
        <v>30.559673832468498</v>
      </c>
      <c r="P13" s="109">
        <f t="shared" si="21"/>
        <v>38.200000000000003</v>
      </c>
      <c r="Q13" s="109">
        <f t="shared" si="22"/>
        <v>23.077687175685703</v>
      </c>
      <c r="R13" s="109">
        <f t="shared" si="23"/>
        <v>53.322312824314302</v>
      </c>
      <c r="S13" s="109">
        <f t="shared" si="24"/>
        <v>53.3</v>
      </c>
      <c r="T13" s="109">
        <f t="shared" si="25"/>
        <v>28.837435137138616</v>
      </c>
      <c r="U13" s="109">
        <f t="shared" si="26"/>
        <v>77.762564862861382</v>
      </c>
      <c r="V13" s="109">
        <f t="shared" si="27"/>
        <v>77.900000000000006</v>
      </c>
      <c r="W13" s="109">
        <f t="shared" si="28"/>
        <v>62.332913269088223</v>
      </c>
      <c r="X13" s="109">
        <f t="shared" si="29"/>
        <v>93.467086730911788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</row>
    <row r="14" spans="1:170" s="5" customFormat="1" x14ac:dyDescent="0.25">
      <c r="A14" s="22" t="s">
        <v>15</v>
      </c>
      <c r="B14" s="44" t="s">
        <v>63</v>
      </c>
      <c r="C14" s="23">
        <v>8</v>
      </c>
      <c r="D14" s="58">
        <v>14.6</v>
      </c>
      <c r="E14" s="58">
        <v>25.6</v>
      </c>
      <c r="F14" s="58">
        <v>38.200000000000003</v>
      </c>
      <c r="G14" s="58">
        <v>56.5</v>
      </c>
      <c r="H14" s="58">
        <v>81.400000000000006</v>
      </c>
      <c r="I14" s="27"/>
      <c r="J14" s="109">
        <f t="shared" si="15"/>
        <v>16.8</v>
      </c>
      <c r="K14" s="109">
        <f t="shared" si="16"/>
        <v>-0.76856931060044431</v>
      </c>
      <c r="L14" s="109">
        <f t="shared" si="17"/>
        <v>34.368569310600449</v>
      </c>
      <c r="M14" s="109">
        <f t="shared" si="18"/>
        <v>25</v>
      </c>
      <c r="N14" s="109">
        <f t="shared" si="19"/>
        <v>19.440326167531502</v>
      </c>
      <c r="O14" s="109">
        <f t="shared" si="20"/>
        <v>30.559673832468498</v>
      </c>
      <c r="P14" s="109">
        <f t="shared" si="21"/>
        <v>38.200000000000003</v>
      </c>
      <c r="Q14" s="109">
        <f t="shared" si="22"/>
        <v>23.077687175685703</v>
      </c>
      <c r="R14" s="109">
        <f t="shared" si="23"/>
        <v>53.322312824314302</v>
      </c>
      <c r="S14" s="109">
        <f t="shared" si="24"/>
        <v>53.3</v>
      </c>
      <c r="T14" s="109">
        <f t="shared" si="25"/>
        <v>28.837435137138616</v>
      </c>
      <c r="U14" s="109">
        <f t="shared" si="26"/>
        <v>77.762564862861382</v>
      </c>
      <c r="V14" s="109">
        <f t="shared" si="27"/>
        <v>77.900000000000006</v>
      </c>
      <c r="W14" s="109">
        <f t="shared" si="28"/>
        <v>62.332913269088223</v>
      </c>
      <c r="X14" s="109">
        <f t="shared" si="29"/>
        <v>93.467086730911788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</row>
    <row r="15" spans="1:170" s="5" customFormat="1" x14ac:dyDescent="0.25">
      <c r="A15" s="22" t="s">
        <v>15</v>
      </c>
      <c r="B15" s="44" t="s">
        <v>63</v>
      </c>
      <c r="C15" s="23">
        <v>9</v>
      </c>
      <c r="D15" s="58">
        <v>12</v>
      </c>
      <c r="E15" s="58">
        <v>22.6</v>
      </c>
      <c r="F15" s="58">
        <v>36.1</v>
      </c>
      <c r="G15" s="58">
        <v>53.3</v>
      </c>
      <c r="H15" s="58">
        <v>75.5</v>
      </c>
      <c r="I15" s="27"/>
      <c r="J15" s="109">
        <f t="shared" si="15"/>
        <v>16.8</v>
      </c>
      <c r="K15" s="109">
        <f t="shared" si="16"/>
        <v>-0.76856931060044431</v>
      </c>
      <c r="L15" s="109">
        <f t="shared" si="17"/>
        <v>34.368569310600449</v>
      </c>
      <c r="M15" s="109">
        <f t="shared" si="18"/>
        <v>25</v>
      </c>
      <c r="N15" s="109">
        <f t="shared" si="19"/>
        <v>19.440326167531502</v>
      </c>
      <c r="O15" s="109">
        <f t="shared" si="20"/>
        <v>30.559673832468498</v>
      </c>
      <c r="P15" s="109">
        <f t="shared" si="21"/>
        <v>38.200000000000003</v>
      </c>
      <c r="Q15" s="109">
        <f t="shared" si="22"/>
        <v>23.077687175685703</v>
      </c>
      <c r="R15" s="109">
        <f t="shared" si="23"/>
        <v>53.322312824314302</v>
      </c>
      <c r="S15" s="109">
        <f t="shared" si="24"/>
        <v>53.3</v>
      </c>
      <c r="T15" s="109">
        <f t="shared" si="25"/>
        <v>28.837435137138616</v>
      </c>
      <c r="U15" s="109">
        <f t="shared" si="26"/>
        <v>77.762564862861382</v>
      </c>
      <c r="V15" s="109">
        <f t="shared" si="27"/>
        <v>77.900000000000006</v>
      </c>
      <c r="W15" s="109">
        <f t="shared" si="28"/>
        <v>62.332913269088223</v>
      </c>
      <c r="X15" s="109">
        <f t="shared" si="29"/>
        <v>93.467086730911788</v>
      </c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</row>
    <row r="16" spans="1:170" s="5" customFormat="1" x14ac:dyDescent="0.25">
      <c r="A16" s="22" t="s">
        <v>16</v>
      </c>
      <c r="B16" s="44" t="s">
        <v>64</v>
      </c>
      <c r="C16" s="23">
        <v>7</v>
      </c>
      <c r="D16" s="58">
        <v>32.200000000000003</v>
      </c>
      <c r="E16" s="58">
        <v>36.9</v>
      </c>
      <c r="F16" s="58">
        <v>42</v>
      </c>
      <c r="G16" s="58">
        <v>53.8</v>
      </c>
      <c r="H16" s="58">
        <v>78.099999999999994</v>
      </c>
      <c r="I16" s="27"/>
      <c r="J16" s="109">
        <f t="shared" si="15"/>
        <v>16.8</v>
      </c>
      <c r="K16" s="109">
        <f t="shared" si="16"/>
        <v>-0.76856931060044431</v>
      </c>
      <c r="L16" s="109">
        <f t="shared" si="17"/>
        <v>34.368569310600449</v>
      </c>
      <c r="M16" s="109">
        <f t="shared" si="18"/>
        <v>25</v>
      </c>
      <c r="N16" s="109">
        <f t="shared" si="19"/>
        <v>19.440326167531502</v>
      </c>
      <c r="O16" s="109">
        <f t="shared" si="20"/>
        <v>30.559673832468498</v>
      </c>
      <c r="P16" s="109">
        <f t="shared" si="21"/>
        <v>38.200000000000003</v>
      </c>
      <c r="Q16" s="109">
        <f t="shared" si="22"/>
        <v>23.077687175685703</v>
      </c>
      <c r="R16" s="109">
        <f t="shared" si="23"/>
        <v>53.322312824314302</v>
      </c>
      <c r="S16" s="109">
        <f t="shared" si="24"/>
        <v>53.3</v>
      </c>
      <c r="T16" s="109">
        <f t="shared" si="25"/>
        <v>28.837435137138616</v>
      </c>
      <c r="U16" s="109">
        <f t="shared" si="26"/>
        <v>77.762564862861382</v>
      </c>
      <c r="V16" s="109">
        <f t="shared" si="27"/>
        <v>77.900000000000006</v>
      </c>
      <c r="W16" s="109">
        <f t="shared" si="28"/>
        <v>62.332913269088223</v>
      </c>
      <c r="X16" s="109">
        <f t="shared" si="29"/>
        <v>93.467086730911788</v>
      </c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</row>
    <row r="17" spans="1:170" s="5" customFormat="1" x14ac:dyDescent="0.25">
      <c r="A17" s="22" t="s">
        <v>16</v>
      </c>
      <c r="B17" s="44" t="s">
        <v>64</v>
      </c>
      <c r="C17" s="23">
        <v>8</v>
      </c>
      <c r="D17" s="58">
        <v>24.2</v>
      </c>
      <c r="E17" s="58">
        <v>30.4</v>
      </c>
      <c r="F17" s="58">
        <v>39.5</v>
      </c>
      <c r="G17" s="58">
        <v>51.3</v>
      </c>
      <c r="H17" s="58">
        <v>77.5</v>
      </c>
      <c r="I17" s="27"/>
      <c r="J17" s="109">
        <f t="shared" si="15"/>
        <v>16.8</v>
      </c>
      <c r="K17" s="109">
        <f t="shared" si="16"/>
        <v>-0.76856931060044431</v>
      </c>
      <c r="L17" s="109">
        <f t="shared" si="17"/>
        <v>34.368569310600449</v>
      </c>
      <c r="M17" s="109">
        <f t="shared" si="18"/>
        <v>25</v>
      </c>
      <c r="N17" s="109">
        <f t="shared" si="19"/>
        <v>19.440326167531502</v>
      </c>
      <c r="O17" s="109">
        <f t="shared" si="20"/>
        <v>30.559673832468498</v>
      </c>
      <c r="P17" s="109">
        <f t="shared" si="21"/>
        <v>38.200000000000003</v>
      </c>
      <c r="Q17" s="109">
        <f t="shared" si="22"/>
        <v>23.077687175685703</v>
      </c>
      <c r="R17" s="109">
        <f t="shared" si="23"/>
        <v>53.322312824314302</v>
      </c>
      <c r="S17" s="109">
        <f t="shared" si="24"/>
        <v>53.3</v>
      </c>
      <c r="T17" s="109">
        <f t="shared" si="25"/>
        <v>28.837435137138616</v>
      </c>
      <c r="U17" s="109">
        <f t="shared" si="26"/>
        <v>77.762564862861382</v>
      </c>
      <c r="V17" s="109">
        <f t="shared" si="27"/>
        <v>77.900000000000006</v>
      </c>
      <c r="W17" s="109">
        <f t="shared" si="28"/>
        <v>62.332913269088223</v>
      </c>
      <c r="X17" s="109">
        <f t="shared" si="29"/>
        <v>93.467086730911788</v>
      </c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</row>
    <row r="18" spans="1:170" s="5" customFormat="1" x14ac:dyDescent="0.25">
      <c r="A18" s="22" t="s">
        <v>16</v>
      </c>
      <c r="B18" s="44" t="s">
        <v>64</v>
      </c>
      <c r="C18" s="23">
        <v>9</v>
      </c>
      <c r="D18" s="58">
        <v>14.5</v>
      </c>
      <c r="E18" s="58">
        <v>24.1</v>
      </c>
      <c r="F18" s="58">
        <v>33.1</v>
      </c>
      <c r="G18" s="58">
        <v>48.1</v>
      </c>
      <c r="H18" s="58">
        <v>71.599999999999994</v>
      </c>
      <c r="I18" s="27"/>
      <c r="J18" s="109">
        <f t="shared" si="15"/>
        <v>16.8</v>
      </c>
      <c r="K18" s="109">
        <f t="shared" si="16"/>
        <v>-0.76856931060044431</v>
      </c>
      <c r="L18" s="109">
        <f t="shared" si="17"/>
        <v>34.368569310600449</v>
      </c>
      <c r="M18" s="109">
        <f t="shared" si="18"/>
        <v>25</v>
      </c>
      <c r="N18" s="109">
        <f t="shared" si="19"/>
        <v>19.440326167531502</v>
      </c>
      <c r="O18" s="109">
        <f t="shared" si="20"/>
        <v>30.559673832468498</v>
      </c>
      <c r="P18" s="109">
        <f t="shared" si="21"/>
        <v>38.200000000000003</v>
      </c>
      <c r="Q18" s="109">
        <f t="shared" si="22"/>
        <v>23.077687175685703</v>
      </c>
      <c r="R18" s="109">
        <f t="shared" si="23"/>
        <v>53.322312824314302</v>
      </c>
      <c r="S18" s="109">
        <f t="shared" si="24"/>
        <v>53.3</v>
      </c>
      <c r="T18" s="109">
        <f t="shared" si="25"/>
        <v>28.837435137138616</v>
      </c>
      <c r="U18" s="109">
        <f t="shared" si="26"/>
        <v>77.762564862861382</v>
      </c>
      <c r="V18" s="109">
        <f t="shared" si="27"/>
        <v>77.900000000000006</v>
      </c>
      <c r="W18" s="109">
        <f t="shared" si="28"/>
        <v>62.332913269088223</v>
      </c>
      <c r="X18" s="109">
        <f t="shared" si="29"/>
        <v>93.467086730911788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</row>
    <row r="19" spans="1:170" s="5" customFormat="1" x14ac:dyDescent="0.25">
      <c r="A19" s="22" t="s">
        <v>17</v>
      </c>
      <c r="B19" s="44" t="s">
        <v>109</v>
      </c>
      <c r="C19" s="23">
        <v>7</v>
      </c>
      <c r="D19" s="60"/>
      <c r="E19" s="60"/>
      <c r="F19" s="60"/>
      <c r="G19" s="60"/>
      <c r="H19" s="60"/>
      <c r="I19" s="27"/>
      <c r="J19" s="109">
        <f t="shared" si="15"/>
        <v>16.8</v>
      </c>
      <c r="K19" s="109">
        <f t="shared" si="16"/>
        <v>-0.76856931060044431</v>
      </c>
      <c r="L19" s="109">
        <f t="shared" si="17"/>
        <v>34.368569310600449</v>
      </c>
      <c r="M19" s="109">
        <f t="shared" si="18"/>
        <v>25</v>
      </c>
      <c r="N19" s="109">
        <f t="shared" si="19"/>
        <v>19.440326167531502</v>
      </c>
      <c r="O19" s="109">
        <f t="shared" si="20"/>
        <v>30.559673832468498</v>
      </c>
      <c r="P19" s="109">
        <f t="shared" si="21"/>
        <v>38.200000000000003</v>
      </c>
      <c r="Q19" s="109">
        <f t="shared" si="22"/>
        <v>23.077687175685703</v>
      </c>
      <c r="R19" s="109">
        <f t="shared" si="23"/>
        <v>53.322312824314302</v>
      </c>
      <c r="S19" s="109">
        <f t="shared" si="24"/>
        <v>53.3</v>
      </c>
      <c r="T19" s="109">
        <f t="shared" si="25"/>
        <v>28.837435137138616</v>
      </c>
      <c r="U19" s="109">
        <f t="shared" si="26"/>
        <v>77.762564862861382</v>
      </c>
      <c r="V19" s="109">
        <f t="shared" si="27"/>
        <v>77.900000000000006</v>
      </c>
      <c r="W19" s="109">
        <f t="shared" si="28"/>
        <v>62.332913269088223</v>
      </c>
      <c r="X19" s="109">
        <f t="shared" si="29"/>
        <v>93.467086730911788</v>
      </c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</row>
    <row r="20" spans="1:170" s="5" customFormat="1" x14ac:dyDescent="0.25">
      <c r="A20" s="22" t="s">
        <v>17</v>
      </c>
      <c r="B20" s="44" t="s">
        <v>109</v>
      </c>
      <c r="C20" s="23">
        <v>8</v>
      </c>
      <c r="D20" s="60"/>
      <c r="E20" s="60"/>
      <c r="F20" s="60"/>
      <c r="G20" s="60"/>
      <c r="H20" s="60"/>
      <c r="I20" s="27"/>
      <c r="J20" s="109">
        <f t="shared" si="15"/>
        <v>16.8</v>
      </c>
      <c r="K20" s="109">
        <f t="shared" si="16"/>
        <v>-0.76856931060044431</v>
      </c>
      <c r="L20" s="109">
        <f t="shared" si="17"/>
        <v>34.368569310600449</v>
      </c>
      <c r="M20" s="109">
        <f t="shared" si="18"/>
        <v>25</v>
      </c>
      <c r="N20" s="109">
        <f t="shared" si="19"/>
        <v>19.440326167531502</v>
      </c>
      <c r="O20" s="109">
        <f t="shared" si="20"/>
        <v>30.559673832468498</v>
      </c>
      <c r="P20" s="109">
        <f t="shared" si="21"/>
        <v>38.200000000000003</v>
      </c>
      <c r="Q20" s="109">
        <f t="shared" si="22"/>
        <v>23.077687175685703</v>
      </c>
      <c r="R20" s="109">
        <f t="shared" si="23"/>
        <v>53.322312824314302</v>
      </c>
      <c r="S20" s="109">
        <f t="shared" si="24"/>
        <v>53.3</v>
      </c>
      <c r="T20" s="109">
        <f t="shared" si="25"/>
        <v>28.837435137138616</v>
      </c>
      <c r="U20" s="109">
        <f t="shared" si="26"/>
        <v>77.762564862861382</v>
      </c>
      <c r="V20" s="109">
        <f t="shared" si="27"/>
        <v>77.900000000000006</v>
      </c>
      <c r="W20" s="109">
        <f t="shared" si="28"/>
        <v>62.332913269088223</v>
      </c>
      <c r="X20" s="109">
        <f t="shared" si="29"/>
        <v>93.467086730911788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</row>
    <row r="21" spans="1:170" s="5" customFormat="1" x14ac:dyDescent="0.25">
      <c r="A21" s="22" t="s">
        <v>17</v>
      </c>
      <c r="B21" s="44" t="s">
        <v>109</v>
      </c>
      <c r="C21" s="23">
        <v>9</v>
      </c>
      <c r="D21" s="60"/>
      <c r="E21" s="60"/>
      <c r="F21" s="60"/>
      <c r="G21" s="60"/>
      <c r="H21" s="60"/>
      <c r="I21" s="27"/>
      <c r="J21" s="109">
        <f t="shared" si="15"/>
        <v>16.8</v>
      </c>
      <c r="K21" s="109">
        <f t="shared" si="16"/>
        <v>-0.76856931060044431</v>
      </c>
      <c r="L21" s="109">
        <f t="shared" si="17"/>
        <v>34.368569310600449</v>
      </c>
      <c r="M21" s="109">
        <f t="shared" si="18"/>
        <v>25</v>
      </c>
      <c r="N21" s="109">
        <f t="shared" si="19"/>
        <v>19.440326167531502</v>
      </c>
      <c r="O21" s="109">
        <f t="shared" si="20"/>
        <v>30.559673832468498</v>
      </c>
      <c r="P21" s="109">
        <f t="shared" si="21"/>
        <v>38.200000000000003</v>
      </c>
      <c r="Q21" s="109">
        <f t="shared" si="22"/>
        <v>23.077687175685703</v>
      </c>
      <c r="R21" s="109">
        <f t="shared" si="23"/>
        <v>53.322312824314302</v>
      </c>
      <c r="S21" s="109">
        <f t="shared" si="24"/>
        <v>53.3</v>
      </c>
      <c r="T21" s="109">
        <f t="shared" si="25"/>
        <v>28.837435137138616</v>
      </c>
      <c r="U21" s="109">
        <f t="shared" si="26"/>
        <v>77.762564862861382</v>
      </c>
      <c r="V21" s="109">
        <f t="shared" si="27"/>
        <v>77.900000000000006</v>
      </c>
      <c r="W21" s="109">
        <f t="shared" si="28"/>
        <v>62.332913269088223</v>
      </c>
      <c r="X21" s="109">
        <f t="shared" si="29"/>
        <v>93.467086730911788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</row>
    <row r="22" spans="1:170" s="5" customFormat="1" x14ac:dyDescent="0.25">
      <c r="A22" s="22" t="s">
        <v>18</v>
      </c>
      <c r="B22" s="44" t="s">
        <v>65</v>
      </c>
      <c r="C22" s="23">
        <v>7</v>
      </c>
      <c r="D22" s="121"/>
      <c r="E22" s="121"/>
      <c r="F22" s="121"/>
      <c r="G22" s="121"/>
      <c r="H22" s="121"/>
      <c r="I22" s="118"/>
      <c r="J22" s="109">
        <f t="shared" si="15"/>
        <v>16.8</v>
      </c>
      <c r="K22" s="109">
        <f t="shared" si="16"/>
        <v>-0.76856931060044431</v>
      </c>
      <c r="L22" s="109">
        <f t="shared" si="17"/>
        <v>34.368569310600449</v>
      </c>
      <c r="M22" s="109">
        <f t="shared" si="18"/>
        <v>25</v>
      </c>
      <c r="N22" s="109">
        <f t="shared" si="19"/>
        <v>19.440326167531502</v>
      </c>
      <c r="O22" s="109">
        <f t="shared" si="20"/>
        <v>30.559673832468498</v>
      </c>
      <c r="P22" s="109">
        <f t="shared" si="21"/>
        <v>38.200000000000003</v>
      </c>
      <c r="Q22" s="109">
        <f t="shared" si="22"/>
        <v>23.077687175685703</v>
      </c>
      <c r="R22" s="109">
        <f t="shared" si="23"/>
        <v>53.322312824314302</v>
      </c>
      <c r="S22" s="109">
        <f t="shared" si="24"/>
        <v>53.3</v>
      </c>
      <c r="T22" s="109">
        <f t="shared" si="25"/>
        <v>28.837435137138616</v>
      </c>
      <c r="U22" s="109">
        <f t="shared" si="26"/>
        <v>77.762564862861382</v>
      </c>
      <c r="V22" s="109">
        <f t="shared" si="27"/>
        <v>77.900000000000006</v>
      </c>
      <c r="W22" s="109">
        <f t="shared" si="28"/>
        <v>62.332913269088223</v>
      </c>
      <c r="X22" s="109">
        <f t="shared" si="29"/>
        <v>93.467086730911788</v>
      </c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</row>
    <row r="23" spans="1:170" s="5" customFormat="1" x14ac:dyDescent="0.25">
      <c r="A23" s="22" t="s">
        <v>18</v>
      </c>
      <c r="B23" s="44" t="s">
        <v>65</v>
      </c>
      <c r="C23" s="23">
        <v>8</v>
      </c>
      <c r="D23" s="58"/>
      <c r="E23" s="58"/>
      <c r="F23" s="58"/>
      <c r="G23" s="58"/>
      <c r="H23" s="58"/>
      <c r="I23" s="27"/>
      <c r="J23" s="109">
        <f t="shared" si="15"/>
        <v>16.8</v>
      </c>
      <c r="K23" s="109">
        <f t="shared" si="16"/>
        <v>-0.76856931060044431</v>
      </c>
      <c r="L23" s="109">
        <f t="shared" si="17"/>
        <v>34.368569310600449</v>
      </c>
      <c r="M23" s="109">
        <f t="shared" si="18"/>
        <v>25</v>
      </c>
      <c r="N23" s="109">
        <f t="shared" si="19"/>
        <v>19.440326167531502</v>
      </c>
      <c r="O23" s="109">
        <f t="shared" si="20"/>
        <v>30.559673832468498</v>
      </c>
      <c r="P23" s="109">
        <f t="shared" si="21"/>
        <v>38.200000000000003</v>
      </c>
      <c r="Q23" s="109">
        <f t="shared" si="22"/>
        <v>23.077687175685703</v>
      </c>
      <c r="R23" s="109">
        <f t="shared" si="23"/>
        <v>53.322312824314302</v>
      </c>
      <c r="S23" s="109">
        <f t="shared" si="24"/>
        <v>53.3</v>
      </c>
      <c r="T23" s="109">
        <f t="shared" si="25"/>
        <v>28.837435137138616</v>
      </c>
      <c r="U23" s="109">
        <f t="shared" si="26"/>
        <v>77.762564862861382</v>
      </c>
      <c r="V23" s="109">
        <f t="shared" si="27"/>
        <v>77.900000000000006</v>
      </c>
      <c r="W23" s="109">
        <f t="shared" si="28"/>
        <v>62.332913269088223</v>
      </c>
      <c r="X23" s="109">
        <f t="shared" si="29"/>
        <v>93.467086730911788</v>
      </c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</row>
    <row r="24" spans="1:170" s="5" customFormat="1" x14ac:dyDescent="0.25">
      <c r="A24" s="22" t="s">
        <v>18</v>
      </c>
      <c r="B24" s="44" t="s">
        <v>65</v>
      </c>
      <c r="C24" s="23">
        <v>9</v>
      </c>
      <c r="D24" s="58"/>
      <c r="E24" s="58"/>
      <c r="F24" s="58"/>
      <c r="G24" s="58"/>
      <c r="H24" s="58"/>
      <c r="I24" s="27"/>
      <c r="J24" s="109">
        <f t="shared" si="15"/>
        <v>16.8</v>
      </c>
      <c r="K24" s="109">
        <f t="shared" si="16"/>
        <v>-0.76856931060044431</v>
      </c>
      <c r="L24" s="109">
        <f t="shared" si="17"/>
        <v>34.368569310600449</v>
      </c>
      <c r="M24" s="109">
        <f t="shared" si="18"/>
        <v>25</v>
      </c>
      <c r="N24" s="109">
        <f t="shared" si="19"/>
        <v>19.440326167531502</v>
      </c>
      <c r="O24" s="109">
        <f t="shared" si="20"/>
        <v>30.559673832468498</v>
      </c>
      <c r="P24" s="109">
        <f t="shared" si="21"/>
        <v>38.200000000000003</v>
      </c>
      <c r="Q24" s="109">
        <f t="shared" si="22"/>
        <v>23.077687175685703</v>
      </c>
      <c r="R24" s="109">
        <f t="shared" si="23"/>
        <v>53.322312824314302</v>
      </c>
      <c r="S24" s="109">
        <f t="shared" si="24"/>
        <v>53.3</v>
      </c>
      <c r="T24" s="109">
        <f t="shared" si="25"/>
        <v>28.837435137138616</v>
      </c>
      <c r="U24" s="109">
        <f t="shared" si="26"/>
        <v>77.762564862861382</v>
      </c>
      <c r="V24" s="109">
        <f t="shared" si="27"/>
        <v>77.900000000000006</v>
      </c>
      <c r="W24" s="109">
        <f t="shared" si="28"/>
        <v>62.332913269088223</v>
      </c>
      <c r="X24" s="109">
        <f t="shared" si="29"/>
        <v>93.467086730911788</v>
      </c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</row>
    <row r="25" spans="1:170" s="5" customFormat="1" x14ac:dyDescent="0.25">
      <c r="A25" s="125" t="s">
        <v>124</v>
      </c>
      <c r="B25" s="128" t="s">
        <v>66</v>
      </c>
      <c r="C25" s="23">
        <v>7</v>
      </c>
      <c r="D25" s="58"/>
      <c r="E25" s="58"/>
      <c r="F25" s="58"/>
      <c r="G25" s="58"/>
      <c r="H25" s="58"/>
      <c r="I25" s="27"/>
      <c r="J25" s="109">
        <f t="shared" si="15"/>
        <v>16.8</v>
      </c>
      <c r="K25" s="109">
        <f t="shared" si="16"/>
        <v>-0.76856931060044431</v>
      </c>
      <c r="L25" s="109">
        <f t="shared" si="17"/>
        <v>34.368569310600449</v>
      </c>
      <c r="M25" s="109">
        <f t="shared" si="18"/>
        <v>25</v>
      </c>
      <c r="N25" s="109">
        <f t="shared" si="19"/>
        <v>19.440326167531502</v>
      </c>
      <c r="O25" s="109">
        <f t="shared" si="20"/>
        <v>30.559673832468498</v>
      </c>
      <c r="P25" s="109">
        <f t="shared" si="21"/>
        <v>38.200000000000003</v>
      </c>
      <c r="Q25" s="109">
        <f t="shared" si="22"/>
        <v>23.077687175685703</v>
      </c>
      <c r="R25" s="109">
        <f t="shared" si="23"/>
        <v>53.322312824314302</v>
      </c>
      <c r="S25" s="109">
        <f t="shared" si="24"/>
        <v>53.3</v>
      </c>
      <c r="T25" s="109">
        <f t="shared" si="25"/>
        <v>28.837435137138616</v>
      </c>
      <c r="U25" s="109">
        <f t="shared" si="26"/>
        <v>77.762564862861382</v>
      </c>
      <c r="V25" s="109">
        <f t="shared" si="27"/>
        <v>77.900000000000006</v>
      </c>
      <c r="W25" s="109">
        <f t="shared" si="28"/>
        <v>62.332913269088223</v>
      </c>
      <c r="X25" s="109">
        <f t="shared" si="29"/>
        <v>93.467086730911788</v>
      </c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</row>
    <row r="26" spans="1:170" s="5" customFormat="1" x14ac:dyDescent="0.25">
      <c r="A26" s="125" t="s">
        <v>124</v>
      </c>
      <c r="B26" s="128" t="s">
        <v>66</v>
      </c>
      <c r="C26" s="23">
        <v>8</v>
      </c>
      <c r="D26" s="58"/>
      <c r="E26" s="58"/>
      <c r="F26" s="58"/>
      <c r="G26" s="58"/>
      <c r="H26" s="58"/>
      <c r="I26" s="27"/>
      <c r="J26" s="109">
        <f t="shared" si="15"/>
        <v>16.8</v>
      </c>
      <c r="K26" s="109">
        <f t="shared" si="16"/>
        <v>-0.76856931060044431</v>
      </c>
      <c r="L26" s="109">
        <f t="shared" si="17"/>
        <v>34.368569310600449</v>
      </c>
      <c r="M26" s="109">
        <f t="shared" si="18"/>
        <v>25</v>
      </c>
      <c r="N26" s="109">
        <f t="shared" si="19"/>
        <v>19.440326167531502</v>
      </c>
      <c r="O26" s="109">
        <f t="shared" si="20"/>
        <v>30.559673832468498</v>
      </c>
      <c r="P26" s="109">
        <f t="shared" si="21"/>
        <v>38.200000000000003</v>
      </c>
      <c r="Q26" s="109">
        <f t="shared" si="22"/>
        <v>23.077687175685703</v>
      </c>
      <c r="R26" s="109">
        <f t="shared" si="23"/>
        <v>53.322312824314302</v>
      </c>
      <c r="S26" s="109">
        <f t="shared" si="24"/>
        <v>53.3</v>
      </c>
      <c r="T26" s="109">
        <f t="shared" si="25"/>
        <v>28.837435137138616</v>
      </c>
      <c r="U26" s="109">
        <f t="shared" si="26"/>
        <v>77.762564862861382</v>
      </c>
      <c r="V26" s="109">
        <f t="shared" si="27"/>
        <v>77.900000000000006</v>
      </c>
      <c r="W26" s="109">
        <f t="shared" si="28"/>
        <v>62.332913269088223</v>
      </c>
      <c r="X26" s="109">
        <f t="shared" si="29"/>
        <v>93.467086730911788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</row>
    <row r="27" spans="1:170" s="5" customFormat="1" x14ac:dyDescent="0.25">
      <c r="A27" s="125" t="s">
        <v>124</v>
      </c>
      <c r="B27" s="128" t="s">
        <v>66</v>
      </c>
      <c r="C27" s="23">
        <v>9</v>
      </c>
      <c r="D27" s="58"/>
      <c r="E27" s="58"/>
      <c r="F27" s="58"/>
      <c r="G27" s="58"/>
      <c r="H27" s="58"/>
      <c r="I27" s="27"/>
      <c r="J27" s="109">
        <f t="shared" si="15"/>
        <v>16.8</v>
      </c>
      <c r="K27" s="109">
        <f t="shared" si="16"/>
        <v>-0.76856931060044431</v>
      </c>
      <c r="L27" s="109">
        <f t="shared" si="17"/>
        <v>34.368569310600449</v>
      </c>
      <c r="M27" s="109">
        <f t="shared" si="18"/>
        <v>25</v>
      </c>
      <c r="N27" s="109">
        <f t="shared" si="19"/>
        <v>19.440326167531502</v>
      </c>
      <c r="O27" s="109">
        <f t="shared" si="20"/>
        <v>30.559673832468498</v>
      </c>
      <c r="P27" s="109">
        <f t="shared" si="21"/>
        <v>38.200000000000003</v>
      </c>
      <c r="Q27" s="109">
        <f t="shared" si="22"/>
        <v>23.077687175685703</v>
      </c>
      <c r="R27" s="109">
        <f t="shared" si="23"/>
        <v>53.322312824314302</v>
      </c>
      <c r="S27" s="109">
        <f t="shared" si="24"/>
        <v>53.3</v>
      </c>
      <c r="T27" s="109">
        <f t="shared" si="25"/>
        <v>28.837435137138616</v>
      </c>
      <c r="U27" s="109">
        <f t="shared" si="26"/>
        <v>77.762564862861382</v>
      </c>
      <c r="V27" s="109">
        <f t="shared" si="27"/>
        <v>77.900000000000006</v>
      </c>
      <c r="W27" s="109">
        <f t="shared" si="28"/>
        <v>62.332913269088223</v>
      </c>
      <c r="X27" s="109">
        <f t="shared" si="29"/>
        <v>93.467086730911788</v>
      </c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</row>
    <row r="28" spans="1:170" s="5" customFormat="1" x14ac:dyDescent="0.25">
      <c r="A28" s="125" t="s">
        <v>133</v>
      </c>
      <c r="B28" s="128" t="s">
        <v>134</v>
      </c>
      <c r="C28" s="23">
        <v>7</v>
      </c>
      <c r="D28" s="58"/>
      <c r="E28" s="58"/>
      <c r="F28" s="58"/>
      <c r="G28" s="58"/>
      <c r="H28" s="58"/>
      <c r="I28" s="27"/>
      <c r="J28" s="109">
        <f t="shared" si="15"/>
        <v>16.8</v>
      </c>
      <c r="K28" s="109">
        <f t="shared" si="16"/>
        <v>-0.76856931060044431</v>
      </c>
      <c r="L28" s="109">
        <f t="shared" si="17"/>
        <v>34.368569310600449</v>
      </c>
      <c r="M28" s="109">
        <f t="shared" si="18"/>
        <v>25</v>
      </c>
      <c r="N28" s="109">
        <f t="shared" si="19"/>
        <v>19.440326167531502</v>
      </c>
      <c r="O28" s="109">
        <f t="shared" si="20"/>
        <v>30.559673832468498</v>
      </c>
      <c r="P28" s="109">
        <f t="shared" si="21"/>
        <v>38.200000000000003</v>
      </c>
      <c r="Q28" s="109">
        <f t="shared" si="22"/>
        <v>23.077687175685703</v>
      </c>
      <c r="R28" s="109">
        <f t="shared" si="23"/>
        <v>53.322312824314302</v>
      </c>
      <c r="S28" s="109">
        <f t="shared" si="24"/>
        <v>53.3</v>
      </c>
      <c r="T28" s="109">
        <f t="shared" si="25"/>
        <v>28.837435137138616</v>
      </c>
      <c r="U28" s="109">
        <f t="shared" si="26"/>
        <v>77.762564862861382</v>
      </c>
      <c r="V28" s="109">
        <f t="shared" si="27"/>
        <v>77.900000000000006</v>
      </c>
      <c r="W28" s="109">
        <f t="shared" si="28"/>
        <v>62.332913269088223</v>
      </c>
      <c r="X28" s="109">
        <f t="shared" si="29"/>
        <v>93.467086730911788</v>
      </c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</row>
    <row r="29" spans="1:170" s="5" customFormat="1" x14ac:dyDescent="0.25">
      <c r="A29" s="125" t="s">
        <v>133</v>
      </c>
      <c r="B29" s="128" t="s">
        <v>134</v>
      </c>
      <c r="C29" s="23">
        <v>8</v>
      </c>
      <c r="D29" s="58"/>
      <c r="E29" s="58"/>
      <c r="F29" s="58"/>
      <c r="G29" s="58"/>
      <c r="H29" s="58"/>
      <c r="I29" s="27"/>
      <c r="J29" s="109">
        <f t="shared" si="15"/>
        <v>16.8</v>
      </c>
      <c r="K29" s="109">
        <f t="shared" si="16"/>
        <v>-0.76856931060044431</v>
      </c>
      <c r="L29" s="109">
        <f t="shared" si="17"/>
        <v>34.368569310600449</v>
      </c>
      <c r="M29" s="109">
        <f t="shared" si="18"/>
        <v>25</v>
      </c>
      <c r="N29" s="109">
        <f t="shared" si="19"/>
        <v>19.440326167531502</v>
      </c>
      <c r="O29" s="109">
        <f t="shared" si="20"/>
        <v>30.559673832468498</v>
      </c>
      <c r="P29" s="109">
        <f t="shared" si="21"/>
        <v>38.200000000000003</v>
      </c>
      <c r="Q29" s="109">
        <f t="shared" si="22"/>
        <v>23.077687175685703</v>
      </c>
      <c r="R29" s="109">
        <f t="shared" si="23"/>
        <v>53.322312824314302</v>
      </c>
      <c r="S29" s="109">
        <f t="shared" si="24"/>
        <v>53.3</v>
      </c>
      <c r="T29" s="109">
        <f t="shared" si="25"/>
        <v>28.837435137138616</v>
      </c>
      <c r="U29" s="109">
        <f t="shared" si="26"/>
        <v>77.762564862861382</v>
      </c>
      <c r="V29" s="109">
        <f t="shared" si="27"/>
        <v>77.900000000000006</v>
      </c>
      <c r="W29" s="109">
        <f t="shared" si="28"/>
        <v>62.332913269088223</v>
      </c>
      <c r="X29" s="109">
        <f t="shared" si="29"/>
        <v>93.467086730911788</v>
      </c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</row>
    <row r="30" spans="1:170" s="5" customFormat="1" x14ac:dyDescent="0.25">
      <c r="A30" s="125" t="s">
        <v>133</v>
      </c>
      <c r="B30" s="128" t="s">
        <v>134</v>
      </c>
      <c r="C30" s="23">
        <v>9</v>
      </c>
      <c r="D30" s="58"/>
      <c r="E30" s="58"/>
      <c r="F30" s="58"/>
      <c r="G30" s="58"/>
      <c r="H30" s="58"/>
      <c r="I30" s="27"/>
      <c r="J30" s="109">
        <f t="shared" si="15"/>
        <v>16.8</v>
      </c>
      <c r="K30" s="109">
        <f t="shared" si="16"/>
        <v>-0.76856931060044431</v>
      </c>
      <c r="L30" s="109">
        <f t="shared" si="17"/>
        <v>34.368569310600449</v>
      </c>
      <c r="M30" s="109">
        <f t="shared" si="18"/>
        <v>25</v>
      </c>
      <c r="N30" s="109">
        <f t="shared" si="19"/>
        <v>19.440326167531502</v>
      </c>
      <c r="O30" s="109">
        <f t="shared" si="20"/>
        <v>30.559673832468498</v>
      </c>
      <c r="P30" s="109">
        <f t="shared" si="21"/>
        <v>38.200000000000003</v>
      </c>
      <c r="Q30" s="109">
        <f t="shared" si="22"/>
        <v>23.077687175685703</v>
      </c>
      <c r="R30" s="109">
        <f t="shared" si="23"/>
        <v>53.322312824314302</v>
      </c>
      <c r="S30" s="109">
        <f t="shared" si="24"/>
        <v>53.3</v>
      </c>
      <c r="T30" s="109">
        <f t="shared" si="25"/>
        <v>28.837435137138616</v>
      </c>
      <c r="U30" s="109">
        <f t="shared" si="26"/>
        <v>77.762564862861382</v>
      </c>
      <c r="V30" s="109">
        <f t="shared" si="27"/>
        <v>77.900000000000006</v>
      </c>
      <c r="W30" s="109">
        <f t="shared" si="28"/>
        <v>62.332913269088223</v>
      </c>
      <c r="X30" s="109">
        <f t="shared" si="29"/>
        <v>93.467086730911788</v>
      </c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</row>
    <row r="31" spans="1:170" s="5" customFormat="1" x14ac:dyDescent="0.25">
      <c r="B31" s="45"/>
      <c r="D31" s="31"/>
      <c r="E31" s="31"/>
      <c r="F31" s="31"/>
      <c r="G31" s="31"/>
      <c r="H31" s="31"/>
      <c r="I31" s="27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</row>
    <row r="32" spans="1:170" s="5" customFormat="1" ht="13.8" thickBot="1" x14ac:dyDescent="0.3">
      <c r="B32" s="45"/>
      <c r="D32" s="31"/>
      <c r="E32" s="31"/>
      <c r="F32" s="31"/>
      <c r="G32" s="31"/>
      <c r="H32" s="31"/>
      <c r="I32" s="27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</row>
    <row r="33" spans="3:9" x14ac:dyDescent="0.25">
      <c r="C33" s="137" t="s">
        <v>53</v>
      </c>
      <c r="D33" s="138">
        <f>MEDIAN(D4:D30)</f>
        <v>16.8</v>
      </c>
      <c r="E33" s="138">
        <f>MEDIAN(E4:E30)</f>
        <v>25</v>
      </c>
      <c r="F33" s="138">
        <f>MEDIAN(F4:F30)</f>
        <v>38.200000000000003</v>
      </c>
      <c r="G33" s="138">
        <f>MEDIAN(G4:G30)</f>
        <v>53.3</v>
      </c>
      <c r="H33" s="139">
        <f>MEDIAN(H4:H30)</f>
        <v>77.900000000000006</v>
      </c>
      <c r="I33" s="27"/>
    </row>
    <row r="34" spans="3:9" x14ac:dyDescent="0.25">
      <c r="C34" s="49" t="s">
        <v>54</v>
      </c>
      <c r="D34" s="114">
        <f>PERCENTILE(D4:D30,0.25)</f>
        <v>12</v>
      </c>
      <c r="E34" s="114">
        <f>PERCENTILE(E4:E30,0.25)</f>
        <v>23.5</v>
      </c>
      <c r="F34" s="114">
        <f>PERCENTILE(F4:F30,0.25)</f>
        <v>33.1</v>
      </c>
      <c r="G34" s="114">
        <f>PERCENTILE(G4:G30,0.25)</f>
        <v>44.9</v>
      </c>
      <c r="H34" s="140">
        <f>PERCENTILE(H4:H30,0.25)</f>
        <v>73.3</v>
      </c>
      <c r="I34" s="27"/>
    </row>
    <row r="35" spans="3:9" x14ac:dyDescent="0.25">
      <c r="C35" s="49" t="s">
        <v>55</v>
      </c>
      <c r="D35" s="114">
        <f>PERCENTILE(D4:D30,0.75)</f>
        <v>19.899999999999999</v>
      </c>
      <c r="E35" s="114">
        <f>PERCENTILE(E4:E30,0.75)</f>
        <v>26</v>
      </c>
      <c r="F35" s="114">
        <f>PERCENTILE(F4:F30,0.75)</f>
        <v>39.9</v>
      </c>
      <c r="G35" s="114">
        <f>PERCENTILE(G4:G30,0.75)</f>
        <v>55.9</v>
      </c>
      <c r="H35" s="140">
        <f>PERCENTILE(H4:H30,0.75)</f>
        <v>80.3</v>
      </c>
      <c r="I35" s="27"/>
    </row>
    <row r="36" spans="3:9" ht="13.8" thickBot="1" x14ac:dyDescent="0.3">
      <c r="C36" s="141" t="s">
        <v>56</v>
      </c>
      <c r="D36" s="142">
        <f>(D35-D34)/1.349</f>
        <v>5.8561897702001477</v>
      </c>
      <c r="E36" s="142">
        <f t="shared" ref="E36:H36" si="30">(E35-E34)/1.349</f>
        <v>1.8532246108228319</v>
      </c>
      <c r="F36" s="142">
        <f t="shared" si="30"/>
        <v>5.0407709414381001</v>
      </c>
      <c r="G36" s="142">
        <f t="shared" si="30"/>
        <v>8.1541882876204603</v>
      </c>
      <c r="H36" s="143">
        <f t="shared" si="30"/>
        <v>5.1890289103039287</v>
      </c>
      <c r="I36" s="27"/>
    </row>
    <row r="37" spans="3:9" x14ac:dyDescent="0.25">
      <c r="I37" s="27"/>
    </row>
    <row r="38" spans="3:9" x14ac:dyDescent="0.25">
      <c r="I38" s="27"/>
    </row>
    <row r="39" spans="3:9" x14ac:dyDescent="0.25">
      <c r="I39" s="27"/>
    </row>
    <row r="40" spans="3:9" x14ac:dyDescent="0.25">
      <c r="I40" s="27"/>
    </row>
    <row r="41" spans="3:9" x14ac:dyDescent="0.25">
      <c r="I41" s="27"/>
    </row>
    <row r="42" spans="3:9" x14ac:dyDescent="0.25">
      <c r="I42" s="27"/>
    </row>
    <row r="43" spans="3:9" x14ac:dyDescent="0.25">
      <c r="I43" s="27"/>
    </row>
    <row r="44" spans="3:9" x14ac:dyDescent="0.25">
      <c r="I44" s="27"/>
    </row>
    <row r="45" spans="3:9" x14ac:dyDescent="0.25">
      <c r="I45" s="27"/>
    </row>
    <row r="46" spans="3:9" x14ac:dyDescent="0.25">
      <c r="I46" s="27"/>
    </row>
    <row r="47" spans="3:9" x14ac:dyDescent="0.25">
      <c r="I47" s="27"/>
    </row>
    <row r="48" spans="3:9" x14ac:dyDescent="0.25">
      <c r="I48" s="27"/>
    </row>
    <row r="49" spans="9:9" x14ac:dyDescent="0.25">
      <c r="I49" s="27"/>
    </row>
    <row r="50" spans="9:9" x14ac:dyDescent="0.25">
      <c r="I50" s="27"/>
    </row>
    <row r="51" spans="9:9" x14ac:dyDescent="0.25">
      <c r="I51" s="27"/>
    </row>
    <row r="52" spans="9:9" x14ac:dyDescent="0.25">
      <c r="I52" s="27"/>
    </row>
    <row r="53" spans="9:9" x14ac:dyDescent="0.25">
      <c r="I53" s="27"/>
    </row>
    <row r="54" spans="9:9" x14ac:dyDescent="0.25">
      <c r="I54" s="27"/>
    </row>
    <row r="55" spans="9:9" x14ac:dyDescent="0.25">
      <c r="I55" s="27"/>
    </row>
    <row r="56" spans="9:9" x14ac:dyDescent="0.25">
      <c r="I56" s="27"/>
    </row>
    <row r="57" spans="9:9" x14ac:dyDescent="0.25">
      <c r="I57" s="27"/>
    </row>
    <row r="58" spans="9:9" x14ac:dyDescent="0.25">
      <c r="I58" s="27"/>
    </row>
    <row r="59" spans="9:9" x14ac:dyDescent="0.25">
      <c r="I59" s="27"/>
    </row>
    <row r="60" spans="9:9" x14ac:dyDescent="0.25">
      <c r="I60" s="27"/>
    </row>
    <row r="61" spans="9:9" x14ac:dyDescent="0.25">
      <c r="I61" s="27"/>
    </row>
    <row r="62" spans="9:9" x14ac:dyDescent="0.25">
      <c r="I62" s="27"/>
    </row>
    <row r="63" spans="9:9" x14ac:dyDescent="0.25">
      <c r="I63" s="27"/>
    </row>
    <row r="64" spans="9:9" x14ac:dyDescent="0.25">
      <c r="I64" s="27"/>
    </row>
    <row r="65" spans="9:9" x14ac:dyDescent="0.25">
      <c r="I65" s="27"/>
    </row>
    <row r="66" spans="9:9" x14ac:dyDescent="0.25">
      <c r="I66" s="27"/>
    </row>
    <row r="67" spans="9:9" x14ac:dyDescent="0.25">
      <c r="I67" s="27"/>
    </row>
    <row r="68" spans="9:9" x14ac:dyDescent="0.25">
      <c r="I68" s="27"/>
    </row>
    <row r="69" spans="9:9" x14ac:dyDescent="0.25">
      <c r="I69" s="27"/>
    </row>
    <row r="70" spans="9:9" x14ac:dyDescent="0.25">
      <c r="I70" s="27"/>
    </row>
    <row r="71" spans="9:9" x14ac:dyDescent="0.25">
      <c r="I71" s="27"/>
    </row>
    <row r="72" spans="9:9" x14ac:dyDescent="0.25">
      <c r="I72" s="27"/>
    </row>
    <row r="73" spans="9:9" x14ac:dyDescent="0.25">
      <c r="I73" s="27"/>
    </row>
    <row r="74" spans="9:9" x14ac:dyDescent="0.25">
      <c r="I74" s="27"/>
    </row>
    <row r="75" spans="9:9" x14ac:dyDescent="0.25">
      <c r="I75" s="27"/>
    </row>
    <row r="76" spans="9:9" x14ac:dyDescent="0.25">
      <c r="I76" s="27"/>
    </row>
    <row r="77" spans="9:9" x14ac:dyDescent="0.25">
      <c r="I77" s="27"/>
    </row>
    <row r="78" spans="9:9" x14ac:dyDescent="0.25">
      <c r="I78" s="27"/>
    </row>
    <row r="79" spans="9:9" x14ac:dyDescent="0.25">
      <c r="I79" s="27"/>
    </row>
    <row r="80" spans="9:9" x14ac:dyDescent="0.25">
      <c r="I80" s="27"/>
    </row>
    <row r="81" spans="9:9" x14ac:dyDescent="0.25">
      <c r="I81" s="27"/>
    </row>
    <row r="82" spans="9:9" x14ac:dyDescent="0.25">
      <c r="I82" s="27"/>
    </row>
    <row r="83" spans="9:9" x14ac:dyDescent="0.25">
      <c r="I83" s="27"/>
    </row>
    <row r="84" spans="9:9" x14ac:dyDescent="0.25">
      <c r="I84" s="27"/>
    </row>
    <row r="85" spans="9:9" x14ac:dyDescent="0.25">
      <c r="I85" s="27"/>
    </row>
    <row r="86" spans="9:9" x14ac:dyDescent="0.25">
      <c r="I86" s="27"/>
    </row>
    <row r="87" spans="9:9" x14ac:dyDescent="0.25">
      <c r="I87" s="27"/>
    </row>
    <row r="88" spans="9:9" x14ac:dyDescent="0.25">
      <c r="I88" s="27"/>
    </row>
    <row r="89" spans="9:9" x14ac:dyDescent="0.25">
      <c r="I89" s="27"/>
    </row>
    <row r="90" spans="9:9" x14ac:dyDescent="0.25">
      <c r="I90" s="27"/>
    </row>
    <row r="91" spans="9:9" x14ac:dyDescent="0.25">
      <c r="I91" s="27"/>
    </row>
    <row r="92" spans="9:9" x14ac:dyDescent="0.25">
      <c r="I92" s="27"/>
    </row>
    <row r="93" spans="9:9" x14ac:dyDescent="0.25">
      <c r="I93" s="27"/>
    </row>
    <row r="94" spans="9:9" x14ac:dyDescent="0.25">
      <c r="I94" s="27"/>
    </row>
    <row r="95" spans="9:9" x14ac:dyDescent="0.25">
      <c r="I95" s="27"/>
    </row>
    <row r="96" spans="9:9" x14ac:dyDescent="0.25">
      <c r="I96" s="27"/>
    </row>
    <row r="97" spans="9:9" x14ac:dyDescent="0.25">
      <c r="I97" s="27"/>
    </row>
    <row r="98" spans="9:9" x14ac:dyDescent="0.25">
      <c r="I98" s="27"/>
    </row>
    <row r="99" spans="9:9" x14ac:dyDescent="0.25">
      <c r="I99" s="27"/>
    </row>
    <row r="100" spans="9:9" x14ac:dyDescent="0.25">
      <c r="I100" s="27"/>
    </row>
    <row r="101" spans="9:9" x14ac:dyDescent="0.25">
      <c r="I101" s="27"/>
    </row>
    <row r="102" spans="9:9" x14ac:dyDescent="0.25">
      <c r="I102" s="27"/>
    </row>
    <row r="103" spans="9:9" x14ac:dyDescent="0.25">
      <c r="I103" s="27"/>
    </row>
    <row r="104" spans="9:9" x14ac:dyDescent="0.25">
      <c r="I104" s="27"/>
    </row>
    <row r="105" spans="9:9" x14ac:dyDescent="0.25">
      <c r="I105" s="27"/>
    </row>
    <row r="106" spans="9:9" x14ac:dyDescent="0.25">
      <c r="I106" s="27"/>
    </row>
    <row r="107" spans="9:9" x14ac:dyDescent="0.25">
      <c r="I107" s="27"/>
    </row>
    <row r="108" spans="9:9" x14ac:dyDescent="0.25">
      <c r="I108" s="27"/>
    </row>
    <row r="109" spans="9:9" x14ac:dyDescent="0.25">
      <c r="I109" s="27"/>
    </row>
    <row r="110" spans="9:9" x14ac:dyDescent="0.25">
      <c r="I110" s="27"/>
    </row>
    <row r="111" spans="9:9" x14ac:dyDescent="0.25">
      <c r="I111" s="27"/>
    </row>
    <row r="112" spans="9:9" x14ac:dyDescent="0.25">
      <c r="I112" s="27"/>
    </row>
    <row r="113" spans="9:9" x14ac:dyDescent="0.25">
      <c r="I113" s="27"/>
    </row>
    <row r="114" spans="9:9" x14ac:dyDescent="0.25">
      <c r="I114" s="27"/>
    </row>
    <row r="115" spans="9:9" x14ac:dyDescent="0.25">
      <c r="I115" s="27"/>
    </row>
    <row r="116" spans="9:9" x14ac:dyDescent="0.25">
      <c r="I116" s="27"/>
    </row>
    <row r="117" spans="9:9" x14ac:dyDescent="0.25">
      <c r="I117" s="27"/>
    </row>
    <row r="118" spans="9:9" x14ac:dyDescent="0.25">
      <c r="I118" s="27"/>
    </row>
    <row r="119" spans="9:9" x14ac:dyDescent="0.25">
      <c r="I119" s="27"/>
    </row>
    <row r="120" spans="9:9" x14ac:dyDescent="0.25">
      <c r="I120" s="27"/>
    </row>
    <row r="121" spans="9:9" x14ac:dyDescent="0.25">
      <c r="I121" s="27"/>
    </row>
    <row r="122" spans="9:9" x14ac:dyDescent="0.25">
      <c r="I122" s="27"/>
    </row>
    <row r="123" spans="9:9" x14ac:dyDescent="0.25">
      <c r="I123" s="27"/>
    </row>
    <row r="124" spans="9:9" x14ac:dyDescent="0.25">
      <c r="I124" s="27"/>
    </row>
    <row r="125" spans="9:9" x14ac:dyDescent="0.25">
      <c r="I125" s="27"/>
    </row>
    <row r="126" spans="9:9" x14ac:dyDescent="0.25">
      <c r="I126" s="27"/>
    </row>
    <row r="127" spans="9:9" x14ac:dyDescent="0.25">
      <c r="I127" s="27"/>
    </row>
    <row r="128" spans="9:9" x14ac:dyDescent="0.25">
      <c r="I128" s="27"/>
    </row>
    <row r="129" spans="9:9" x14ac:dyDescent="0.25">
      <c r="I129" s="27"/>
    </row>
    <row r="130" spans="9:9" x14ac:dyDescent="0.25">
      <c r="I130" s="27"/>
    </row>
    <row r="131" spans="9:9" x14ac:dyDescent="0.25">
      <c r="I131" s="27"/>
    </row>
    <row r="132" spans="9:9" x14ac:dyDescent="0.25">
      <c r="I132" s="27"/>
    </row>
    <row r="133" spans="9:9" x14ac:dyDescent="0.25">
      <c r="I133" s="27"/>
    </row>
    <row r="134" spans="9:9" x14ac:dyDescent="0.25">
      <c r="I134" s="27"/>
    </row>
    <row r="135" spans="9:9" x14ac:dyDescent="0.25">
      <c r="I135" s="27"/>
    </row>
    <row r="136" spans="9:9" x14ac:dyDescent="0.25">
      <c r="I136" s="27"/>
    </row>
    <row r="137" spans="9:9" x14ac:dyDescent="0.25">
      <c r="I137" s="27"/>
    </row>
    <row r="138" spans="9:9" x14ac:dyDescent="0.25">
      <c r="I138" s="27"/>
    </row>
    <row r="139" spans="9:9" x14ac:dyDescent="0.25">
      <c r="I139" s="27"/>
    </row>
    <row r="140" spans="9:9" x14ac:dyDescent="0.25">
      <c r="I140" s="27"/>
    </row>
    <row r="141" spans="9:9" x14ac:dyDescent="0.25">
      <c r="I141" s="27"/>
    </row>
    <row r="142" spans="9:9" x14ac:dyDescent="0.25">
      <c r="I142" s="27"/>
    </row>
    <row r="143" spans="9:9" x14ac:dyDescent="0.25">
      <c r="I143" s="27"/>
    </row>
    <row r="144" spans="9:9" x14ac:dyDescent="0.25">
      <c r="I144" s="27"/>
    </row>
    <row r="145" spans="9:9" x14ac:dyDescent="0.25">
      <c r="I145" s="27"/>
    </row>
    <row r="146" spans="9:9" x14ac:dyDescent="0.25">
      <c r="I146" s="27"/>
    </row>
    <row r="147" spans="9:9" x14ac:dyDescent="0.25">
      <c r="I147" s="27"/>
    </row>
    <row r="148" spans="9:9" x14ac:dyDescent="0.25">
      <c r="I148" s="27"/>
    </row>
    <row r="149" spans="9:9" x14ac:dyDescent="0.25">
      <c r="I149" s="27"/>
    </row>
    <row r="150" spans="9:9" x14ac:dyDescent="0.25">
      <c r="I150" s="27"/>
    </row>
    <row r="151" spans="9:9" x14ac:dyDescent="0.25">
      <c r="I151" s="27"/>
    </row>
    <row r="152" spans="9:9" x14ac:dyDescent="0.25">
      <c r="I152" s="27"/>
    </row>
    <row r="153" spans="9:9" x14ac:dyDescent="0.25">
      <c r="I153" s="27"/>
    </row>
    <row r="154" spans="9:9" x14ac:dyDescent="0.25">
      <c r="I154" s="27"/>
    </row>
    <row r="155" spans="9:9" x14ac:dyDescent="0.25">
      <c r="I155" s="27"/>
    </row>
    <row r="156" spans="9:9" x14ac:dyDescent="0.25">
      <c r="I156" s="27"/>
    </row>
    <row r="157" spans="9:9" x14ac:dyDescent="0.25">
      <c r="I157" s="27"/>
    </row>
    <row r="158" spans="9:9" x14ac:dyDescent="0.25">
      <c r="I158" s="27"/>
    </row>
    <row r="159" spans="9:9" x14ac:dyDescent="0.25">
      <c r="I159" s="27"/>
    </row>
    <row r="160" spans="9:9" x14ac:dyDescent="0.25">
      <c r="I160" s="27"/>
    </row>
    <row r="161" spans="9:9" x14ac:dyDescent="0.25">
      <c r="I161" s="27"/>
    </row>
    <row r="162" spans="9:9" x14ac:dyDescent="0.25">
      <c r="I162" s="27"/>
    </row>
    <row r="163" spans="9:9" x14ac:dyDescent="0.25">
      <c r="I163" s="27"/>
    </row>
    <row r="164" spans="9:9" x14ac:dyDescent="0.25">
      <c r="I164" s="27"/>
    </row>
    <row r="165" spans="9:9" x14ac:dyDescent="0.25">
      <c r="I165" s="27"/>
    </row>
    <row r="166" spans="9:9" x14ac:dyDescent="0.25">
      <c r="I166" s="27"/>
    </row>
    <row r="167" spans="9:9" x14ac:dyDescent="0.25">
      <c r="I167" s="27"/>
    </row>
    <row r="168" spans="9:9" x14ac:dyDescent="0.25">
      <c r="I168" s="27"/>
    </row>
    <row r="169" spans="9:9" x14ac:dyDescent="0.25">
      <c r="I169" s="27"/>
    </row>
    <row r="170" spans="9:9" x14ac:dyDescent="0.25">
      <c r="I170" s="27"/>
    </row>
    <row r="171" spans="9:9" x14ac:dyDescent="0.25">
      <c r="I171" s="27"/>
    </row>
    <row r="172" spans="9:9" x14ac:dyDescent="0.25">
      <c r="I172" s="27"/>
    </row>
    <row r="173" spans="9:9" x14ac:dyDescent="0.25">
      <c r="I173" s="27"/>
    </row>
    <row r="174" spans="9:9" x14ac:dyDescent="0.25">
      <c r="I174" s="27"/>
    </row>
    <row r="175" spans="9:9" x14ac:dyDescent="0.25">
      <c r="I175" s="27"/>
    </row>
    <row r="176" spans="9:9" x14ac:dyDescent="0.25">
      <c r="I176" s="27"/>
    </row>
    <row r="177" spans="9:9" x14ac:dyDescent="0.25">
      <c r="I177" s="27"/>
    </row>
    <row r="178" spans="9:9" x14ac:dyDescent="0.25">
      <c r="I178" s="27"/>
    </row>
    <row r="179" spans="9:9" x14ac:dyDescent="0.25">
      <c r="I179" s="27"/>
    </row>
    <row r="180" spans="9:9" x14ac:dyDescent="0.25">
      <c r="I180" s="27"/>
    </row>
    <row r="181" spans="9:9" x14ac:dyDescent="0.25">
      <c r="I181" s="27"/>
    </row>
    <row r="182" spans="9:9" x14ac:dyDescent="0.25">
      <c r="I182" s="27"/>
    </row>
    <row r="183" spans="9:9" x14ac:dyDescent="0.25">
      <c r="I183" s="27"/>
    </row>
    <row r="184" spans="9:9" x14ac:dyDescent="0.25">
      <c r="I184" s="27"/>
    </row>
    <row r="185" spans="9:9" x14ac:dyDescent="0.25">
      <c r="I185" s="27"/>
    </row>
    <row r="186" spans="9:9" x14ac:dyDescent="0.25">
      <c r="I186" s="27"/>
    </row>
    <row r="187" spans="9:9" x14ac:dyDescent="0.25">
      <c r="I187" s="27"/>
    </row>
    <row r="188" spans="9:9" x14ac:dyDescent="0.25">
      <c r="I188" s="27"/>
    </row>
    <row r="189" spans="9:9" x14ac:dyDescent="0.25">
      <c r="I189" s="27"/>
    </row>
    <row r="190" spans="9:9" x14ac:dyDescent="0.25">
      <c r="I190" s="27"/>
    </row>
    <row r="191" spans="9:9" x14ac:dyDescent="0.25">
      <c r="I191" s="27"/>
    </row>
    <row r="192" spans="9:9" x14ac:dyDescent="0.25">
      <c r="I192" s="27"/>
    </row>
    <row r="193" spans="9:9" x14ac:dyDescent="0.25">
      <c r="I193" s="27"/>
    </row>
    <row r="194" spans="9:9" x14ac:dyDescent="0.25">
      <c r="I194" s="27"/>
    </row>
    <row r="195" spans="9:9" x14ac:dyDescent="0.25">
      <c r="I195" s="27"/>
    </row>
    <row r="196" spans="9:9" x14ac:dyDescent="0.25">
      <c r="I196" s="27"/>
    </row>
    <row r="197" spans="9:9" x14ac:dyDescent="0.25">
      <c r="I197" s="27"/>
    </row>
    <row r="198" spans="9:9" x14ac:dyDescent="0.25">
      <c r="I198" s="27"/>
    </row>
    <row r="199" spans="9:9" x14ac:dyDescent="0.25">
      <c r="I199" s="27"/>
    </row>
    <row r="200" spans="9:9" x14ac:dyDescent="0.25">
      <c r="I200" s="27"/>
    </row>
    <row r="201" spans="9:9" x14ac:dyDescent="0.25">
      <c r="I201" s="27"/>
    </row>
    <row r="202" spans="9:9" x14ac:dyDescent="0.25">
      <c r="I202" s="27"/>
    </row>
    <row r="203" spans="9:9" x14ac:dyDescent="0.25">
      <c r="I203" s="27"/>
    </row>
    <row r="204" spans="9:9" x14ac:dyDescent="0.25">
      <c r="I204" s="27"/>
    </row>
    <row r="205" spans="9:9" x14ac:dyDescent="0.25">
      <c r="I205" s="27"/>
    </row>
    <row r="206" spans="9:9" x14ac:dyDescent="0.25">
      <c r="I206" s="27"/>
    </row>
    <row r="207" spans="9:9" x14ac:dyDescent="0.25">
      <c r="I207" s="27"/>
    </row>
    <row r="208" spans="9:9" x14ac:dyDescent="0.25">
      <c r="I208" s="27"/>
    </row>
    <row r="209" spans="9:9" x14ac:dyDescent="0.25">
      <c r="I209" s="27"/>
    </row>
    <row r="210" spans="9:9" x14ac:dyDescent="0.25">
      <c r="I210" s="27"/>
    </row>
    <row r="211" spans="9:9" x14ac:dyDescent="0.25">
      <c r="I211" s="27"/>
    </row>
    <row r="212" spans="9:9" x14ac:dyDescent="0.25">
      <c r="I212" s="27"/>
    </row>
    <row r="213" spans="9:9" x14ac:dyDescent="0.25">
      <c r="I213" s="27"/>
    </row>
    <row r="214" spans="9:9" x14ac:dyDescent="0.25">
      <c r="I214" s="27"/>
    </row>
    <row r="215" spans="9:9" x14ac:dyDescent="0.25">
      <c r="I215" s="27"/>
    </row>
    <row r="216" spans="9:9" x14ac:dyDescent="0.25">
      <c r="I216" s="27"/>
    </row>
    <row r="217" spans="9:9" x14ac:dyDescent="0.25">
      <c r="I217" s="27"/>
    </row>
    <row r="218" spans="9:9" x14ac:dyDescent="0.25">
      <c r="I218" s="27"/>
    </row>
    <row r="219" spans="9:9" x14ac:dyDescent="0.25">
      <c r="I219" s="27"/>
    </row>
    <row r="220" spans="9:9" x14ac:dyDescent="0.25">
      <c r="I220" s="27"/>
    </row>
    <row r="221" spans="9:9" x14ac:dyDescent="0.25">
      <c r="I221" s="27"/>
    </row>
    <row r="222" spans="9:9" x14ac:dyDescent="0.25">
      <c r="I222" s="27"/>
    </row>
    <row r="223" spans="9:9" x14ac:dyDescent="0.25">
      <c r="I223" s="27"/>
    </row>
    <row r="224" spans="9:9" x14ac:dyDescent="0.25">
      <c r="I224" s="27"/>
    </row>
    <row r="225" spans="9:9" x14ac:dyDescent="0.25">
      <c r="I225" s="27"/>
    </row>
    <row r="226" spans="9:9" x14ac:dyDescent="0.25">
      <c r="I226" s="27"/>
    </row>
    <row r="227" spans="9:9" x14ac:dyDescent="0.25">
      <c r="I227" s="27"/>
    </row>
    <row r="228" spans="9:9" x14ac:dyDescent="0.25">
      <c r="I228" s="27"/>
    </row>
    <row r="229" spans="9:9" x14ac:dyDescent="0.25">
      <c r="I229" s="27"/>
    </row>
    <row r="230" spans="9:9" x14ac:dyDescent="0.25">
      <c r="I230" s="27"/>
    </row>
    <row r="231" spans="9:9" x14ac:dyDescent="0.25">
      <c r="I231" s="27"/>
    </row>
    <row r="232" spans="9:9" x14ac:dyDescent="0.25">
      <c r="I232" s="27"/>
    </row>
    <row r="233" spans="9:9" x14ac:dyDescent="0.25">
      <c r="I233" s="27"/>
    </row>
    <row r="234" spans="9:9" x14ac:dyDescent="0.25">
      <c r="I234" s="27"/>
    </row>
    <row r="235" spans="9:9" x14ac:dyDescent="0.25">
      <c r="I235" s="27"/>
    </row>
    <row r="236" spans="9:9" x14ac:dyDescent="0.25">
      <c r="I236" s="27"/>
    </row>
    <row r="237" spans="9:9" x14ac:dyDescent="0.25">
      <c r="I237" s="27"/>
    </row>
    <row r="238" spans="9:9" x14ac:dyDescent="0.25">
      <c r="I238" s="27"/>
    </row>
    <row r="239" spans="9:9" x14ac:dyDescent="0.25">
      <c r="I239" s="27"/>
    </row>
    <row r="240" spans="9:9" x14ac:dyDescent="0.25">
      <c r="I240" s="27"/>
    </row>
    <row r="241" spans="9:9" x14ac:dyDescent="0.25">
      <c r="I241" s="27"/>
    </row>
    <row r="242" spans="9:9" x14ac:dyDescent="0.25">
      <c r="I242" s="27"/>
    </row>
    <row r="243" spans="9:9" x14ac:dyDescent="0.25">
      <c r="I243" s="27"/>
    </row>
    <row r="244" spans="9:9" x14ac:dyDescent="0.25">
      <c r="I244" s="27"/>
    </row>
    <row r="245" spans="9:9" x14ac:dyDescent="0.25">
      <c r="I245" s="27"/>
    </row>
    <row r="246" spans="9:9" x14ac:dyDescent="0.25">
      <c r="I246" s="27"/>
    </row>
    <row r="247" spans="9:9" x14ac:dyDescent="0.25">
      <c r="I247" s="27"/>
    </row>
    <row r="248" spans="9:9" x14ac:dyDescent="0.25">
      <c r="I248" s="27"/>
    </row>
    <row r="249" spans="9:9" x14ac:dyDescent="0.25">
      <c r="I249" s="27"/>
    </row>
    <row r="250" spans="9:9" x14ac:dyDescent="0.25">
      <c r="I250" s="27"/>
    </row>
    <row r="251" spans="9:9" x14ac:dyDescent="0.25">
      <c r="I251" s="27"/>
    </row>
    <row r="252" spans="9:9" x14ac:dyDescent="0.25">
      <c r="I252" s="27"/>
    </row>
    <row r="253" spans="9:9" x14ac:dyDescent="0.25">
      <c r="I253" s="27"/>
    </row>
    <row r="254" spans="9:9" x14ac:dyDescent="0.25">
      <c r="I254" s="27"/>
    </row>
    <row r="255" spans="9:9" x14ac:dyDescent="0.25">
      <c r="I255" s="27"/>
    </row>
    <row r="256" spans="9:9" x14ac:dyDescent="0.25">
      <c r="I256" s="27"/>
    </row>
    <row r="257" spans="9:9" x14ac:dyDescent="0.25">
      <c r="I257" s="27"/>
    </row>
    <row r="258" spans="9:9" x14ac:dyDescent="0.25">
      <c r="I258" s="27"/>
    </row>
    <row r="259" spans="9:9" x14ac:dyDescent="0.25">
      <c r="I259" s="27"/>
    </row>
    <row r="260" spans="9:9" x14ac:dyDescent="0.25">
      <c r="I260" s="27"/>
    </row>
    <row r="261" spans="9:9" x14ac:dyDescent="0.25">
      <c r="I261" s="27"/>
    </row>
    <row r="262" spans="9:9" x14ac:dyDescent="0.25">
      <c r="I262" s="27"/>
    </row>
    <row r="263" spans="9:9" x14ac:dyDescent="0.25">
      <c r="I263" s="27"/>
    </row>
    <row r="264" spans="9:9" x14ac:dyDescent="0.25">
      <c r="I264" s="27"/>
    </row>
    <row r="265" spans="9:9" x14ac:dyDescent="0.25">
      <c r="I265" s="27"/>
    </row>
    <row r="266" spans="9:9" x14ac:dyDescent="0.25">
      <c r="I266" s="27"/>
    </row>
    <row r="267" spans="9:9" x14ac:dyDescent="0.25">
      <c r="I267" s="27"/>
    </row>
    <row r="268" spans="9:9" x14ac:dyDescent="0.25">
      <c r="I268" s="27"/>
    </row>
    <row r="269" spans="9:9" x14ac:dyDescent="0.25">
      <c r="I269" s="27"/>
    </row>
    <row r="270" spans="9:9" x14ac:dyDescent="0.25">
      <c r="I270" s="27"/>
    </row>
    <row r="271" spans="9:9" x14ac:dyDescent="0.25">
      <c r="I271" s="27"/>
    </row>
    <row r="272" spans="9:9" x14ac:dyDescent="0.25">
      <c r="I272" s="27"/>
    </row>
    <row r="273" spans="9:9" x14ac:dyDescent="0.25">
      <c r="I273" s="27"/>
    </row>
    <row r="274" spans="9:9" x14ac:dyDescent="0.25">
      <c r="I274" s="27"/>
    </row>
    <row r="275" spans="9:9" x14ac:dyDescent="0.25">
      <c r="I275" s="27"/>
    </row>
    <row r="276" spans="9:9" x14ac:dyDescent="0.25">
      <c r="I276" s="27"/>
    </row>
    <row r="277" spans="9:9" x14ac:dyDescent="0.25">
      <c r="I277" s="27"/>
    </row>
    <row r="278" spans="9:9" x14ac:dyDescent="0.25">
      <c r="I278" s="27"/>
    </row>
    <row r="279" spans="9:9" x14ac:dyDescent="0.25">
      <c r="I279" s="27"/>
    </row>
    <row r="280" spans="9:9" x14ac:dyDescent="0.25">
      <c r="I280" s="27"/>
    </row>
    <row r="281" spans="9:9" x14ac:dyDescent="0.25">
      <c r="I281" s="27"/>
    </row>
    <row r="282" spans="9:9" x14ac:dyDescent="0.25">
      <c r="I282" s="27"/>
    </row>
    <row r="283" spans="9:9" x14ac:dyDescent="0.25">
      <c r="I283" s="27"/>
    </row>
    <row r="284" spans="9:9" x14ac:dyDescent="0.25">
      <c r="I284" s="27"/>
    </row>
    <row r="285" spans="9:9" x14ac:dyDescent="0.25">
      <c r="I285" s="27"/>
    </row>
    <row r="286" spans="9:9" x14ac:dyDescent="0.25">
      <c r="I286" s="27"/>
    </row>
    <row r="287" spans="9:9" x14ac:dyDescent="0.25">
      <c r="I287" s="27"/>
    </row>
    <row r="288" spans="9:9" x14ac:dyDescent="0.25">
      <c r="I288" s="27"/>
    </row>
    <row r="289" spans="9:9" x14ac:dyDescent="0.25">
      <c r="I289" s="27"/>
    </row>
    <row r="290" spans="9:9" x14ac:dyDescent="0.25">
      <c r="I290" s="27"/>
    </row>
    <row r="291" spans="9:9" x14ac:dyDescent="0.25">
      <c r="I291" s="27"/>
    </row>
    <row r="292" spans="9:9" x14ac:dyDescent="0.25">
      <c r="I292" s="27"/>
    </row>
    <row r="293" spans="9:9" x14ac:dyDescent="0.25">
      <c r="I293" s="27"/>
    </row>
    <row r="294" spans="9:9" x14ac:dyDescent="0.25">
      <c r="I294" s="27"/>
    </row>
    <row r="295" spans="9:9" x14ac:dyDescent="0.25">
      <c r="I295" s="27"/>
    </row>
    <row r="296" spans="9:9" x14ac:dyDescent="0.25">
      <c r="I296" s="27"/>
    </row>
    <row r="297" spans="9:9" x14ac:dyDescent="0.25">
      <c r="I297" s="27"/>
    </row>
    <row r="298" spans="9:9" x14ac:dyDescent="0.25">
      <c r="I298" s="27"/>
    </row>
    <row r="299" spans="9:9" x14ac:dyDescent="0.25">
      <c r="I299" s="27"/>
    </row>
    <row r="300" spans="9:9" x14ac:dyDescent="0.25">
      <c r="I300" s="27"/>
    </row>
    <row r="301" spans="9:9" x14ac:dyDescent="0.25">
      <c r="I301" s="27"/>
    </row>
    <row r="302" spans="9:9" x14ac:dyDescent="0.25">
      <c r="I302" s="27"/>
    </row>
    <row r="303" spans="9:9" x14ac:dyDescent="0.25">
      <c r="I303" s="27"/>
    </row>
    <row r="304" spans="9:9" x14ac:dyDescent="0.25">
      <c r="I304" s="27"/>
    </row>
    <row r="305" spans="9:9" x14ac:dyDescent="0.25">
      <c r="I305" s="27"/>
    </row>
    <row r="306" spans="9:9" x14ac:dyDescent="0.25">
      <c r="I306" s="27"/>
    </row>
    <row r="307" spans="9:9" x14ac:dyDescent="0.25">
      <c r="I307" s="27"/>
    </row>
    <row r="308" spans="9:9" x14ac:dyDescent="0.25">
      <c r="I308" s="27"/>
    </row>
    <row r="309" spans="9:9" x14ac:dyDescent="0.25">
      <c r="I309" s="27"/>
    </row>
    <row r="310" spans="9:9" x14ac:dyDescent="0.25">
      <c r="I310" s="27"/>
    </row>
    <row r="311" spans="9:9" x14ac:dyDescent="0.25">
      <c r="I311" s="27"/>
    </row>
    <row r="312" spans="9:9" x14ac:dyDescent="0.25">
      <c r="I312" s="27"/>
    </row>
    <row r="313" spans="9:9" x14ac:dyDescent="0.25">
      <c r="I313" s="27"/>
    </row>
    <row r="314" spans="9:9" x14ac:dyDescent="0.25">
      <c r="I314" s="27"/>
    </row>
    <row r="315" spans="9:9" x14ac:dyDescent="0.25">
      <c r="I315" s="27"/>
    </row>
    <row r="316" spans="9:9" x14ac:dyDescent="0.25">
      <c r="I316" s="27"/>
    </row>
    <row r="317" spans="9:9" x14ac:dyDescent="0.25">
      <c r="I317" s="27"/>
    </row>
    <row r="318" spans="9:9" x14ac:dyDescent="0.25">
      <c r="I318" s="27"/>
    </row>
    <row r="319" spans="9:9" x14ac:dyDescent="0.25">
      <c r="I319" s="27"/>
    </row>
    <row r="320" spans="9:9" x14ac:dyDescent="0.25">
      <c r="I320" s="27"/>
    </row>
    <row r="321" spans="9:9" x14ac:dyDescent="0.25">
      <c r="I321" s="27"/>
    </row>
    <row r="322" spans="9:9" x14ac:dyDescent="0.25">
      <c r="I322" s="27"/>
    </row>
    <row r="323" spans="9:9" x14ac:dyDescent="0.25">
      <c r="I323" s="27"/>
    </row>
    <row r="324" spans="9:9" x14ac:dyDescent="0.25">
      <c r="I324" s="27"/>
    </row>
    <row r="325" spans="9:9" x14ac:dyDescent="0.25">
      <c r="I325" s="27"/>
    </row>
    <row r="326" spans="9:9" x14ac:dyDescent="0.25">
      <c r="I326" s="27"/>
    </row>
    <row r="327" spans="9:9" x14ac:dyDescent="0.25">
      <c r="I327" s="27"/>
    </row>
    <row r="328" spans="9:9" x14ac:dyDescent="0.25">
      <c r="I328" s="27"/>
    </row>
    <row r="329" spans="9:9" x14ac:dyDescent="0.25">
      <c r="I329" s="27"/>
    </row>
    <row r="330" spans="9:9" x14ac:dyDescent="0.25">
      <c r="I330" s="27"/>
    </row>
    <row r="331" spans="9:9" x14ac:dyDescent="0.25">
      <c r="I331" s="27"/>
    </row>
    <row r="332" spans="9:9" x14ac:dyDescent="0.25">
      <c r="I332" s="27"/>
    </row>
    <row r="333" spans="9:9" x14ac:dyDescent="0.25">
      <c r="I333" s="27"/>
    </row>
    <row r="334" spans="9:9" x14ac:dyDescent="0.25">
      <c r="I334" s="27"/>
    </row>
    <row r="335" spans="9:9" x14ac:dyDescent="0.25">
      <c r="I335" s="27"/>
    </row>
    <row r="336" spans="9:9" x14ac:dyDescent="0.25">
      <c r="I336" s="27"/>
    </row>
    <row r="337" spans="9:9" x14ac:dyDescent="0.25">
      <c r="I337" s="27"/>
    </row>
    <row r="338" spans="9:9" x14ac:dyDescent="0.25">
      <c r="I338" s="27"/>
    </row>
    <row r="339" spans="9:9" x14ac:dyDescent="0.25">
      <c r="I339" s="27"/>
    </row>
    <row r="340" spans="9:9" x14ac:dyDescent="0.25">
      <c r="I340" s="27"/>
    </row>
    <row r="341" spans="9:9" x14ac:dyDescent="0.25">
      <c r="I341" s="27"/>
    </row>
    <row r="342" spans="9:9" x14ac:dyDescent="0.25">
      <c r="I342" s="27"/>
    </row>
    <row r="343" spans="9:9" x14ac:dyDescent="0.25">
      <c r="I343" s="27"/>
    </row>
    <row r="344" spans="9:9" x14ac:dyDescent="0.25">
      <c r="I344" s="27"/>
    </row>
    <row r="345" spans="9:9" x14ac:dyDescent="0.25">
      <c r="I345" s="27"/>
    </row>
    <row r="346" spans="9:9" x14ac:dyDescent="0.25">
      <c r="I346" s="27"/>
    </row>
    <row r="347" spans="9:9" x14ac:dyDescent="0.25">
      <c r="I347" s="27"/>
    </row>
    <row r="348" spans="9:9" x14ac:dyDescent="0.25">
      <c r="I348" s="27"/>
    </row>
    <row r="349" spans="9:9" x14ac:dyDescent="0.25">
      <c r="I349" s="27"/>
    </row>
    <row r="350" spans="9:9" x14ac:dyDescent="0.25">
      <c r="I350" s="27"/>
    </row>
    <row r="351" spans="9:9" x14ac:dyDescent="0.25">
      <c r="I351" s="27"/>
    </row>
    <row r="352" spans="9:9" x14ac:dyDescent="0.25">
      <c r="I352" s="27"/>
    </row>
    <row r="353" spans="9:9" x14ac:dyDescent="0.25">
      <c r="I353" s="27"/>
    </row>
    <row r="354" spans="9:9" x14ac:dyDescent="0.25">
      <c r="I354" s="27"/>
    </row>
    <row r="355" spans="9:9" x14ac:dyDescent="0.25">
      <c r="I355" s="27"/>
    </row>
    <row r="356" spans="9:9" x14ac:dyDescent="0.25">
      <c r="I356" s="27"/>
    </row>
    <row r="357" spans="9:9" x14ac:dyDescent="0.25">
      <c r="I357" s="27"/>
    </row>
    <row r="358" spans="9:9" x14ac:dyDescent="0.25">
      <c r="I358" s="27"/>
    </row>
    <row r="359" spans="9:9" x14ac:dyDescent="0.25">
      <c r="I359" s="27"/>
    </row>
    <row r="360" spans="9:9" x14ac:dyDescent="0.25">
      <c r="I360" s="27"/>
    </row>
    <row r="361" spans="9:9" x14ac:dyDescent="0.25">
      <c r="I361" s="27"/>
    </row>
    <row r="362" spans="9:9" x14ac:dyDescent="0.25">
      <c r="I362" s="27"/>
    </row>
    <row r="363" spans="9:9" x14ac:dyDescent="0.25">
      <c r="I363" s="27"/>
    </row>
    <row r="364" spans="9:9" x14ac:dyDescent="0.25">
      <c r="I364" s="27"/>
    </row>
    <row r="365" spans="9:9" x14ac:dyDescent="0.25">
      <c r="I365" s="27"/>
    </row>
    <row r="366" spans="9:9" x14ac:dyDescent="0.25">
      <c r="I366" s="27"/>
    </row>
    <row r="367" spans="9:9" x14ac:dyDescent="0.25">
      <c r="I367" s="27"/>
    </row>
    <row r="368" spans="9:9" x14ac:dyDescent="0.25">
      <c r="I368" s="27"/>
    </row>
    <row r="369" spans="9:9" x14ac:dyDescent="0.25">
      <c r="I369" s="27"/>
    </row>
    <row r="370" spans="9:9" x14ac:dyDescent="0.25">
      <c r="I370" s="27"/>
    </row>
    <row r="371" spans="9:9" x14ac:dyDescent="0.25">
      <c r="I371" s="27"/>
    </row>
    <row r="372" spans="9:9" x14ac:dyDescent="0.25">
      <c r="I372" s="27"/>
    </row>
    <row r="373" spans="9:9" x14ac:dyDescent="0.25">
      <c r="I373" s="27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2018-02-15T16:54:28Z</cp:lastPrinted>
  <dcterms:created xsi:type="dcterms:W3CDTF">2003-01-15T21:42:02Z</dcterms:created>
  <dcterms:modified xsi:type="dcterms:W3CDTF">2018-06-05T15:49:43Z</dcterms:modified>
</cp:coreProperties>
</file>